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lilih\OneDrive\Documentos\Mujer\Seguimiento\2026\Enero\"/>
    </mc:Choice>
  </mc:AlternateContent>
  <xr:revisionPtr revIDLastSave="0" documentId="13_ncr:1_{A4BB8C44-EE38-49C4-A07C-9C6DF5DBA58F}" xr6:coauthVersionLast="47" xr6:coauthVersionMax="47" xr10:uidLastSave="{00000000-0000-0000-0000-000000000000}"/>
  <bookViews>
    <workbookView xWindow="-120" yWindow="-120" windowWidth="29040" windowHeight="15720" tabRatio="905" firstSheet="5" activeTab="18"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PMR!$A$11:$AX$18</definedName>
    <definedName name="_xlnm.Print_Area" localSheetId="3">ACTIVIDAD_1!$A$1:$O$31</definedName>
    <definedName name="_xlnm.Print_Area" localSheetId="12">ACTIVIDAD_10!$A$1:$O$31</definedName>
    <definedName name="_xlnm.Print_Area" localSheetId="4">ACTIVIDAD_2!$A$1:$O$31</definedName>
    <definedName name="_xlnm.Print_Area" localSheetId="5">ACTIVIDAD_3!$A$1:$O$31</definedName>
    <definedName name="_xlnm.Print_Area" localSheetId="6">ACTIVIDAD_4!$A$1:$O$31</definedName>
    <definedName name="_xlnm.Print_Area" localSheetId="7">ACTIVIDAD_5!$A$1:$O$31</definedName>
    <definedName name="_xlnm.Print_Area" localSheetId="8">ACTIVIDAD_6!$A$1:$O$31</definedName>
    <definedName name="_xlnm.Print_Area" localSheetId="9">ACTIVIDAD_7!$A$1:$O$31</definedName>
    <definedName name="_xlnm.Print_Area" localSheetId="10">ACTIVIDAD_8!$A$1:$O$31</definedName>
    <definedName name="_xlnm.Print_Area" localSheetId="11">ACTIVIDAD_9!$A$1:$O$31</definedName>
    <definedName name="_xlnm.Print_Area" localSheetId="13">'META_1 PDD'!$A$6:$X$20</definedName>
    <definedName name="_xlnm.Print_Area" localSheetId="14">'META_2 PDD '!$A$6:$X$20</definedName>
    <definedName name="_xlnm.Print_Area" localSheetId="15">'META_3 PDD'!$A$6:$X$20</definedName>
    <definedName name="_xlnm.Print_Area" localSheetId="16">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4" i="41" l="1"/>
  <c r="N25" i="59" l="1"/>
  <c r="D24" i="20"/>
  <c r="D96" i="41" l="1"/>
  <c r="Q44" i="41"/>
  <c r="O44" i="41"/>
  <c r="N29" i="62" l="1"/>
  <c r="N29" i="60"/>
  <c r="N29" i="63"/>
  <c r="N28" i="63"/>
  <c r="N26" i="63"/>
  <c r="N29" i="55"/>
  <c r="N28" i="55"/>
  <c r="N29" i="20"/>
  <c r="N28" i="20"/>
  <c r="N27" i="56" l="1"/>
  <c r="N26" i="56"/>
  <c r="N25" i="56"/>
  <c r="N26" i="62"/>
  <c r="N25" i="62"/>
  <c r="N28" i="57"/>
  <c r="N27" i="57"/>
  <c r="N26" i="57"/>
  <c r="N25" i="57"/>
  <c r="N26" i="58"/>
  <c r="N25" i="58"/>
  <c r="N26" i="59"/>
  <c r="N26" i="60" l="1"/>
  <c r="N25" i="60"/>
  <c r="N26" i="61"/>
  <c r="N25" i="61"/>
  <c r="N25" i="63"/>
  <c r="N26" i="55"/>
  <c r="N25" i="55"/>
  <c r="N26" i="20"/>
  <c r="N25" i="20"/>
  <c r="Y96" i="41"/>
  <c r="W96" i="41"/>
  <c r="U96" i="41"/>
  <c r="S96" i="41"/>
  <c r="Q96" i="41"/>
  <c r="O96" i="41"/>
  <c r="M96" i="41"/>
  <c r="K96" i="41"/>
  <c r="I96" i="41"/>
  <c r="G96" i="41"/>
  <c r="E96" i="41"/>
  <c r="N24" i="20"/>
  <c r="O25" i="20" s="1"/>
  <c r="AV13" i="46" l="1"/>
  <c r="D24" i="41" l="1"/>
  <c r="B34" i="63" l="1"/>
  <c r="N27" i="62" l="1"/>
  <c r="O29" i="62" s="1"/>
  <c r="I116" i="57"/>
  <c r="H116" i="57"/>
  <c r="G116" i="57"/>
  <c r="F116" i="57"/>
  <c r="N27" i="58"/>
  <c r="N27" i="59"/>
  <c r="N27" i="60"/>
  <c r="O29" i="60" s="1"/>
  <c r="N27" i="61"/>
  <c r="N27" i="63"/>
  <c r="O29" i="63" s="1"/>
  <c r="N27" i="55"/>
  <c r="O29" i="55" s="1"/>
  <c r="N27" i="20"/>
  <c r="O29" i="20" s="1"/>
  <c r="B116" i="20"/>
  <c r="M69" i="41" l="1"/>
  <c r="K69" i="41"/>
  <c r="I69" i="41"/>
  <c r="G69" i="41"/>
  <c r="E69" i="41"/>
  <c r="C69" i="41"/>
  <c r="M44" i="41"/>
  <c r="K44" i="41"/>
  <c r="I44" i="41"/>
  <c r="G44" i="41"/>
  <c r="E44" i="41"/>
  <c r="C44" i="41"/>
  <c r="F36" i="61" l="1"/>
  <c r="F36" i="63"/>
  <c r="I116" i="63"/>
  <c r="H116" i="63"/>
  <c r="G116" i="63"/>
  <c r="F116" i="63"/>
  <c r="E116" i="63"/>
  <c r="D116" i="63"/>
  <c r="C116" i="63"/>
  <c r="B116"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E116" i="57"/>
  <c r="D116" i="57"/>
  <c r="C116" i="57"/>
  <c r="B116" i="57"/>
  <c r="B34" i="57"/>
  <c r="N24" i="57"/>
  <c r="O25" i="57" s="1"/>
  <c r="I116" i="56"/>
  <c r="H116" i="56"/>
  <c r="G116" i="56"/>
  <c r="F116" i="56"/>
  <c r="E116" i="56"/>
  <c r="D116" i="56"/>
  <c r="C116" i="56"/>
  <c r="B116" i="56"/>
  <c r="B34" i="56"/>
  <c r="N24" i="56"/>
  <c r="O25" i="56" s="1"/>
  <c r="I116" i="55"/>
  <c r="H116" i="55"/>
  <c r="G116" i="55"/>
  <c r="F116" i="55"/>
  <c r="E116" i="55"/>
  <c r="D116" i="55"/>
  <c r="C116" i="55"/>
  <c r="B116" i="55"/>
  <c r="B34" i="55"/>
  <c r="N24" i="55"/>
  <c r="O25" i="55" s="1"/>
  <c r="AW13" i="46"/>
  <c r="AW14" i="46"/>
  <c r="AW15" i="46"/>
  <c r="AW16" i="46"/>
  <c r="AW17" i="46"/>
  <c r="AW18" i="46"/>
  <c r="AV14" i="46"/>
  <c r="AV15" i="46"/>
  <c r="AV16" i="46"/>
  <c r="AV17" i="46"/>
  <c r="AV18" i="46"/>
  <c r="B34" i="20" l="1"/>
  <c r="C45" i="38" l="1"/>
  <c r="C39" i="38"/>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sharedStrings.xml><?xml version="1.0" encoding="utf-8"?>
<sst xmlns="http://schemas.openxmlformats.org/spreadsheetml/2006/main" count="5478" uniqueCount="721">
  <si>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</si>
  <si>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</si>
  <si>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</si>
  <si>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</si>
  <si>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</si>
  <si>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</si>
  <si>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</si>
  <si>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</si>
  <si>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</si>
  <si>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</si>
  <si>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</si>
  <si>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</si>
  <si>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</si>
  <si>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</si>
  <si>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</si>
  <si>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</si>
  <si>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</si>
  <si>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</si>
  <si>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</si>
  <si>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</si>
  <si>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</si>
  <si>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</si>
  <si>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</si>
  <si>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</si>
  <si>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</si>
  <si>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</si>
  <si>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</si>
  <si>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</si>
  <si>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</si>
  <si>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</si>
  <si>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</si>
  <si>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</si>
  <si>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</si>
  <si>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</si>
  <si>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</si>
  <si>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</si>
  <si>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</si>
  <si>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</si>
  <si>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</si>
  <si>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</si>
  <si>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</si>
  <si>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</si>
  <si>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</si>
  <si>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</si>
  <si>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</si>
  <si>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</si>
  <si>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</si>
  <si>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</si>
  <si>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</si>
  <si>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</si>
  <si>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</si>
  <si>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</si>
  <si>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</si>
  <si>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</si>
  <si>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</si>
  <si>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</si>
  <si>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</si>
  <si>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</si>
  <si>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</si>
  <si>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</si>
  <si>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</si>
  <si>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</si>
  <si>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</si>
  <si>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</si>
  <si>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</si>
  <si>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</si>
  <si>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</si>
  <si>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</si>
  <si>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</si>
  <si>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</si>
  <si>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</si>
  <si>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</si>
  <si>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</si>
  <si>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</si>
  <si>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</si>
  <si>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</si>
  <si>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</si>
  <si>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</si>
  <si>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</si>
  <si>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</si>
  <si>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</si>
  <si>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</si>
  <si>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</si>
  <si>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</si>
  <si>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</si>
  <si>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</si>
  <si>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</si>
  <si>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</si>
  <si>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</si>
  <si>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</si>
  <si>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</si>
  <si>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</si>
  <si>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</si>
  <si>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</si>
  <si>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</si>
  <si>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</si>
  <si>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</si>
  <si>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</si>
  <si>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</si>
  <si>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</si>
  <si>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</si>
  <si>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</si>
  <si>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</si>
  <si>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</si>
  <si>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</si>
  <si>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</si>
  <si>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</si>
  <si>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</si>
  <si>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</si>
  <si>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</si>
  <si>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</si>
  <si>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</si>
  <si>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</si>
  <si>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</si>
  <si>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</si>
  <si>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</si>
  <si>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</si>
  <si>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</si>
  <si>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</si>
  <si>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</si>
  <si>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</si>
  <si>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</si>
  <si>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</si>
  <si>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</si>
  <si>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</si>
  <si>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</si>
  <si>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</si>
  <si>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</si>
  <si>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</si>
  <si>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</si>
  <si>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</si>
  <si>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</si>
  <si>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</si>
  <si>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</si>
  <si>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</si>
  <si>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</si>
  <si>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</si>
  <si>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</si>
  <si>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</si>
  <si>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</si>
  <si>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</si>
  <si>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</si>
  <si>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</si>
  <si>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</si>
  <si>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</si>
  <si>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</si>
  <si>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</si>
  <si>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</si>
  <si>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</si>
  <si>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</si>
  <si>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</si>
  <si>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</si>
  <si>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</si>
  <si>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</si>
  <si>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</si>
  <si>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</si>
  <si>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</si>
  <si>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</si>
  <si>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</si>
  <si>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</si>
  <si>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</si>
  <si>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</si>
  <si>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</si>
  <si>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</si>
  <si>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</si>
  <si>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</si>
  <si>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</si>
  <si>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</si>
  <si>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</si>
  <si>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</si>
  <si>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</si>
  <si>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</si>
  <si>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</si>
  <si>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</si>
  <si>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</si>
  <si>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</si>
  <si>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</si>
  <si>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</si>
  <si>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</si>
  <si>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</si>
  <si>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</si>
  <si>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</si>
  <si>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</si>
  <si>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</si>
  <si>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</si>
  <si>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</si>
  <si>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</si>
  <si>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</si>
  <si>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</si>
  <si>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</si>
  <si>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</si>
  <si>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</si>
  <si>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</si>
  <si>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</si>
  <si>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</si>
  <si>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</si>
  <si>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</si>
  <si>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</si>
  <si>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</si>
  <si>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</si>
  <si>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</si>
  <si>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</si>
  <si>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</si>
  <si>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</si>
  <si>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</si>
  <si>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</si>
  <si>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</si>
  <si>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</si>
  <si>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</si>
  <si>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</si>
  <si>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</si>
  <si>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</si>
  <si>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</si>
  <si>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</si>
  <si>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</si>
  <si>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</si>
  <si>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</si>
  <si>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</si>
  <si>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</si>
  <si>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</si>
  <si>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</si>
  <si>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</si>
  <si>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</si>
  <si>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</si>
  <si>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</si>
  <si>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</si>
  <si>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</si>
  <si>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</si>
  <si>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</si>
  <si>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</si>
  <si>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</si>
  <si>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</si>
  <si>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</si>
  <si>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</si>
  <si>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</si>
  <si>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</si>
  <si>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</si>
  <si>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</si>
  <si>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</si>
  <si>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</si>
  <si>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</si>
  <si>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</si>
  <si>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</si>
  <si>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</si>
  <si>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</si>
  <si>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</si>
  <si>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</si>
  <si>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</si>
  <si>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</si>
  <si>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</si>
  <si>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</si>
  <si>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</si>
  <si>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</si>
  <si>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</si>
  <si>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</si>
  <si>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</si>
  <si>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</si>
  <si>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</si>
  <si>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</si>
  <si>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</si>
  <si>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</si>
  <si>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</si>
  <si>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</si>
  <si>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</si>
  <si>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</si>
  <si>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</si>
  <si>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</si>
  <si>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</si>
  <si>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</si>
  <si>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</si>
  <si>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</si>
  <si>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</si>
  <si>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</si>
  <si>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</si>
  <si>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</si>
  <si>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</si>
  <si>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</si>
  <si>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</si>
  <si>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</si>
  <si>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</si>
  <si>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</si>
  <si>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</si>
  <si>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</si>
  <si>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</si>
  <si>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</si>
  <si>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</si>
  <si>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</si>
  <si>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</si>
  <si>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</si>
  <si>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</si>
  <si>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</si>
  <si>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</si>
  <si>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</si>
  <si>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</si>
  <si>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</si>
  <si>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</si>
  <si>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</si>
  <si>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</si>
  <si>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</si>
  <si>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</si>
  <si>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</si>
  <si>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</si>
  <si>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</si>
  <si>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 xml:space="preserve">9.3  Liderar, articular y dinamizar acciones de prevención de violencias contra las mujeres en el espacio público. </t>
  </si>
  <si>
    <t>9.4  Liderar, articular y dinamizar acciones para la prevención del delito de feminicidio.</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</si>
  <si>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</si>
  <si>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</si>
  <si>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</si>
  <si>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</si>
  <si>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</si>
  <si>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</si>
  <si>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</si>
  <si>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</si>
  <si>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</si>
  <si>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</si>
  <si>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</si>
  <si>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</si>
  <si>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</si>
  <si>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</si>
  <si>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</si>
  <si>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</si>
  <si>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</si>
  <si>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</si>
  <si>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</si>
  <si>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</si>
  <si>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</si>
  <si>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</si>
  <si>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</si>
  <si>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</si>
  <si>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</si>
  <si>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</si>
  <si>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</si>
  <si>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</si>
  <si>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</si>
  <si>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</si>
  <si>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</si>
  <si>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</si>
  <si>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</si>
  <si>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</si>
  <si>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</si>
  <si>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</si>
  <si>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</si>
  <si>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</si>
  <si>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</si>
  <si>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</si>
  <si>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</si>
  <si>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</si>
  <si>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</si>
  <si>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</si>
  <si>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</si>
  <si>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</si>
  <si>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</si>
  <si>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</si>
  <si>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</si>
  <si>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</si>
  <si>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</si>
  <si>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</si>
  <si>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</si>
  <si>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</si>
  <si>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</si>
  <si>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</si>
  <si>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</si>
  <si>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</si>
  <si>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</si>
  <si>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</si>
  <si>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</si>
  <si>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</si>
  <si>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</si>
  <si>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</si>
  <si>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</si>
  <si>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</si>
  <si>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</si>
  <si>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</si>
  <si>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</si>
  <si>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</si>
  <si>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</si>
  <si>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</si>
  <si>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</si>
  <si>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</si>
  <si>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</si>
  <si>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</si>
  <si>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</si>
  <si>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</si>
  <si>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</si>
  <si>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</si>
  <si>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</si>
  <si>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</si>
  <si>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</si>
  <si>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</si>
  <si>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</si>
  <si>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</si>
  <si>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</si>
  <si>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</si>
  <si>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</si>
  <si>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</si>
  <si>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</si>
  <si>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</si>
  <si>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</si>
  <si>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</si>
  <si>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</si>
  <si>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</si>
  <si>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</si>
  <si>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</si>
  <si>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</si>
  <si>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</si>
  <si>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</si>
  <si>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</si>
  <si>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</si>
  <si>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</si>
  <si>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</si>
  <si>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</si>
  <si>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</si>
  <si>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</si>
  <si>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</si>
  <si>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</si>
  <si>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</si>
  <si>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</si>
  <si>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</si>
  <si>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</si>
  <si>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</si>
  <si>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</si>
  <si>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</si>
  <si>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</si>
  <si>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</si>
  <si>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</si>
  <si>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</si>
  <si>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</si>
  <si>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</si>
  <si>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</si>
  <si>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</si>
  <si>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</si>
  <si>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</si>
  <si>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</si>
  <si>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</si>
  <si>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</si>
  <si>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</si>
  <si>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</si>
  <si>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</si>
  <si>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</si>
  <si>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</si>
  <si>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</si>
  <si>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</si>
  <si>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</si>
  <si>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</si>
  <si>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</si>
  <si>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</si>
  <si>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</si>
  <si>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</si>
  <si>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</si>
  <si>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</si>
  <si>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</si>
  <si>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</si>
  <si>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</si>
  <si>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</si>
  <si>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</si>
  <si>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</si>
  <si>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</si>
  <si>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</si>
  <si>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</si>
  <si>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</si>
  <si>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</si>
  <si>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</si>
  <si>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</si>
  <si>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</si>
  <si>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</si>
  <si>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</si>
  <si>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</si>
  <si>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</si>
  <si>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</si>
  <si>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</si>
  <si>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</si>
  <si>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</si>
  <si>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</si>
  <si>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</si>
  <si>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</si>
  <si>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</si>
  <si>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</si>
  <si>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</si>
  <si>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</si>
  <si>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</si>
  <si>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</si>
  <si>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</si>
  <si>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</si>
  <si>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</si>
  <si>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</si>
  <si>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</si>
  <si>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</si>
  <si>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</si>
  <si>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</si>
  <si>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</si>
  <si>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</si>
  <si>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</si>
  <si>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</si>
  <si>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</si>
  <si>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</si>
  <si>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</si>
  <si>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</si>
  <si>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</si>
  <si>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</si>
  <si>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</si>
  <si>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</si>
  <si>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</si>
  <si>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</si>
  <si>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</si>
  <si>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</si>
  <si>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</si>
  <si>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</si>
  <si>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</si>
  <si>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</si>
  <si>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</si>
  <si>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</si>
  <si>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</si>
  <si>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</si>
  <si>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</si>
  <si>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</si>
  <si>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</si>
  <si>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</si>
  <si>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</si>
  <si>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</si>
  <si>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</si>
  <si>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</si>
  <si>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</si>
  <si>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</si>
  <si>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</si>
  <si>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</si>
  <si>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</si>
  <si>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</si>
  <si>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</si>
  <si>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</si>
  <si>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</si>
  <si>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</si>
  <si>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</si>
  <si>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</si>
  <si>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</si>
  <si>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</si>
  <si>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</si>
  <si>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</si>
  <si>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</si>
  <si>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</si>
  <si>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</si>
  <si>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</si>
  <si>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</si>
  <si>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</si>
  <si>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</si>
  <si>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</si>
  <si>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</si>
  <si>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</si>
  <si>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</si>
  <si>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</si>
  <si>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</si>
  <si>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</si>
  <si>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</si>
  <si>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</si>
  <si>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</si>
  <si>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</si>
  <si>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</si>
  <si>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</si>
  <si>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</si>
  <si>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</si>
  <si>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</si>
  <si>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</si>
  <si>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</si>
  <si>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</si>
  <si>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</si>
  <si>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</si>
  <si>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</si>
  <si>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</si>
  <si>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</si>
  <si>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</si>
  <si>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</si>
  <si>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</si>
  <si>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</si>
  <si>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</si>
  <si>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</si>
  <si>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</si>
  <si>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</si>
  <si>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</si>
  <si>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</si>
  <si>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</si>
  <si>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</si>
  <si>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</si>
  <si>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</si>
  <si>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</si>
  <si>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</si>
  <si>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</si>
  <si>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</si>
  <si>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</si>
  <si>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</si>
  <si>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</si>
  <si>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</si>
  <si>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</si>
  <si>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</si>
  <si>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</si>
  <si>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</si>
  <si>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</si>
  <si>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</si>
  <si>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</si>
  <si>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</si>
  <si>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</si>
  <si>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</si>
  <si>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</si>
  <si>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</si>
  <si>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</si>
  <si>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</si>
  <si>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</si>
  <si>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</si>
  <si>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 xml:space="preserve">Código: DE-FO-5	</t>
  </si>
  <si>
    <t>Versión: 14</t>
  </si>
  <si>
    <t>Fecha de Emisión: 28/04/2025</t>
  </si>
  <si>
    <t>Página 2 de 7</t>
  </si>
  <si>
    <t>DE-FO-5</t>
  </si>
  <si>
    <t>2 de 7</t>
  </si>
  <si>
    <t>Código: DE-FO-5</t>
  </si>
  <si>
    <t>Página: 2 de 7</t>
  </si>
  <si>
    <t>Realizar 142.183 atenciones efectivas a través de los diferentes canales de atención de la Línea Púrpura Distrital y los casos gestionados y analizados en el marco de la integración con el NUSE 123</t>
  </si>
  <si>
    <t>Brindar 4.063 atenciones psico-jurídicas efectivas en emergencia a través de la MóvilMujer, fortaleciendo la respuesta de gestión, atención y transferencia de voz en urgencia- emergencia de los incidentes asociados a la Agencia Muj</t>
  </si>
  <si>
    <t>Brindar 10.000 atenciones y seguimientos psicosociales a los casos de mujeres víctimas de violencias en el contexto intrafamiliar y en el marco de relaciones de pareja y expareja remitidos</t>
  </si>
  <si>
    <t>Brindar 7.000 atenciones y seguimientos psico-jurídicos a los casos de mujeres víctimas de violencia en el espacio y el transporte público remitidos</t>
  </si>
  <si>
    <t>Brindar 80.000 atenciones  y seguimientos socio-jurídicos a las mujeres víctimas de violencias que ingresan a las instituciones prestadoras de salud públicas -IPS- y fortalecer las capacidades técnicas del sector salud</t>
  </si>
  <si>
    <t>5.1 Hacer seguimiento jurídico y psicosocial a mujeres  valoradas en riesgo de feminicidio por el INMLCF, y a mujeres en posible riesgo de feminicidio identificadas por los equipos de la Secretaría Distrital de la Mujer con barreras institucionales de acceso a la justicia o víctimas de presuntos agresores integrantes de la Fuerza Pública</t>
  </si>
  <si>
    <t>Brindar 80.000 atenciones y seguimientos socio-jurídicos a las mujeres víctimas de violencias que ingresan a las instituciones prestadoras de salud públicas -IPS- y fortalecer las capacidades técnicas del sector salud</t>
  </si>
  <si>
    <t>Meta Anual 2026</t>
  </si>
  <si>
    <t xml:space="preserve">
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</si>
  <si>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enero se realizaron 2.968 atenciones efectivas a través de la Línea Púrpura Distrital "Mujeres que escuchan mujeres" </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</si>
  <si>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estan orientados en que la Línea tenga mayor visibilidad y difusión.  Al respecto, se realizaran acciones de articulaciones con la Oficina Asesora de Comunicaciones que permita mayor difusión de los servicios.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</si>
  <si>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</si>
  <si>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Con corte al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</si>
  <si>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</si>
  <si>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https://secretariadistritald-my.sharepoint.com/:f:/g/personal/devaj_sdmujer_gov_co/IgB0VHQWyQWMTJA9ig20RwR7ASqe5Xcd8OjI8wS65asy0U8?e=ehwQ5l</t>
  </si>
  <si>
    <t>https://secretariadistritald-my.sharepoint.com/:f:/g/personal/devaj_sdmujer_gov_co/IgBKMbUxp6QzRbeFzauyT652AYF2P1rSUx1Hl0BE87ezZn4?e=MZ3WcS</t>
  </si>
  <si>
    <t>Durante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</si>
  <si>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</si>
  <si>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</si>
  <si>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</si>
  <si>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Logros: Durante el mes de enero se llevaron a cabo 61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</si>
  <si>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19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</si>
  <si>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</si>
  <si>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No aplica</t>
  </si>
  <si>
    <t>https://secretariadistritald-my.sharepoint.com/:f:/g/personal/devaj_sdmujer_gov_co/IgAdba_J6h2NSLUQ4oibG2LLATlSXQV9o5GGWX3CqUHUE_o?e=Ac7Dce</t>
  </si>
  <si>
    <t>https://secretariadistritald-my.sharepoint.com/:f:/g/personal/devaj_sdmujer_gov_co/IgCY5f8SMby_R43M_BgxruPXAYmrrBKz7BXAhKjRQvYpBMk?e=oDEkti</t>
  </si>
  <si>
    <t xml:space="preserve">En el mes de enero de 2026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no cumplieron con los criterios para el ingreso a Casa Refugio. 
Las 29 solicitudes de cupo que cumplieron con los criterios de ingreso, conllevaron la acogida de 44 personas nuevas, entre las cuales se encontraban 22 mujeres adultas víctimas de violencia y 22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</si>
  <si>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</si>
  <si>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</si>
  <si>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Logros: En el mes de enero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</si>
  <si>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44 personas nuevas (mujeres víctimas de violencia y personas a cargo) que cumplieron los criterios de ingreso a las Casas Refugio, de las cuales 22 fueron mujeres adultas y adultas mayores, 3 adolescente, 14 niñas y niños y 5 bebés. Bajo ese marco, en enero estuvieron acogidas un total de 112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</si>
  <si>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https://secretariadistritald-my.sharepoint.com/:f:/g/personal/devaj_sdmujer_gov_co/IgAeDqwNm8mOTaPDVQAc9Z1XARfBaZyWyoqxKNXM2t38I7w?e=GRguMf</t>
  </si>
  <si>
    <t>https://secretariadistritald-my.sharepoint.com/:f:/g/personal/devaj_sdmujer_gov_co/IgAYxNBCs_mRR7gpE8vdn_KFAdNySYMVExd1VsNq-ugbelk?e=7BywIm</t>
  </si>
  <si>
    <t xml:space="preserve">Durante el mes de enero ingresaron un total de 44 personas nuevas en las Casas Refugio, de las cuales 22 fueron mujeres adultas víctimas de violencia y 22 niños, niñas, adolescentes de sus sistemas familiares dependientes. </t>
  </si>
  <si>
    <t xml:space="preserve">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</si>
  <si>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Adicionalmente, se retomó el balance de la móvil mujer en los espacios de reunión entre la AgenciaMuj y C4, desarrollandose 5 espacios. </t>
  </si>
  <si>
    <t>Con corte al mes de enero se recepcionaron y gestionaron 201 incidentes con código de tipificación 204-Tentativa de Feminicidio priorizado para la atención en urgencia/emergencia a través de la móvil mujer de la AgenciaMuj bajo un esquema de duplas psico jurídicas. De estos incidentes 123 incidentes fueron orientaciones psico-jurídicas efectivas y 78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</si>
  <si>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</si>
  <si>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</si>
  <si>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De acuerdo con los registros del Simisional 2.0. Durante el mes de enero de 2026, las Duplas de Atención Psicosocial realizaron un total de 141 atenciones,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</si>
  <si>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</si>
  <si>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2026, las Duplas de Atención Psicosocial realizaron un total de 141 atenciones, de las cuales 51 corresponden a primeras atenciones y 90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enero no se reportaron retrasos en los procesos de atención psicosocial.</t>
  </si>
  <si>
    <t>De acuerdo con los registros del Simisional 2.0. Durante el mes de enero de 2026, las Duplas de Atención Psicosocial realizaron un total de 90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Lo anterior tomando como base la información consolidada que se encuentra disponible en el aplicativo Simisional 2.0.</t>
  </si>
  <si>
    <t>https://secretariadistritald-my.sharepoint.com/:f:/g/personal/devaj_sdmujer_gov_co/IgDzHpztX8xXTL8o5U4rSK_PAa3hWFAcMM1NLOIcyF2B0Kc?e=BbptE5</t>
  </si>
  <si>
    <t>https://secretariadistritald-my.sharepoint.com/:f:/g/personal/devaj_sdmujer_gov_co/IgBFYktUDGhAR7SWCEBz9M2dATxN-u0Vl4TE4gUiGmZuFUQ?e=vWknpd</t>
  </si>
  <si>
    <t>Las Duplas de Atención Psicosocial realizaron un total de 141 atenciones a mujeres víctimas de violencias,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t>
  </si>
  <si>
    <r>
      <rPr>
        <sz val="11"/>
        <color rgb="FF000000"/>
        <rFont val="Arial"/>
        <family val="2"/>
      </rPr>
      <t xml:space="preserve">Logros: De acuerdo con los registros del Simisional 2.0. En el mes de enero fueron contestados, analizados o gestionados 726 incidentes por la AgenciaMuj de los códigos de tipificación priorizados.
De estos, 203 incidentes fueron no procedentes (incluye el estado No procedente y Sin información), 523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</si>
  <si>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</si>
  <si>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https://secretariadistritald-my.sharepoint.com/:f:/g/personal/devaj_sdmujer_gov_co/IgCaYx4scpCaSaXi1Zs7_rvJAZIXnkA2fhAOguSA_nX2N04?e=xYzt4q</t>
  </si>
  <si>
    <t>https://secretariadistritald-my.sharepoint.com/:f:/g/personal/devaj_sdmujer_gov_co/IgCVCeFMxjwHTasj6hUHGNeqAYh7y1BQ0t_dxDAkqNKh08E?e=dWWeHg</t>
  </si>
  <si>
    <r>
      <t xml:space="preserve">En el mes de enero para la prevención y atención de violencias contra las mujeres en el espacio y transporte público:
- Se brindaron </t>
    </r>
    <r>
      <rPr>
        <b/>
        <sz val="10"/>
        <color theme="1"/>
        <rFont val="Arial"/>
        <family val="2"/>
      </rPr>
      <t>129</t>
    </r>
    <r>
      <rPr>
        <sz val="10"/>
        <color theme="1"/>
        <rFont val="Arial"/>
        <family val="2"/>
      </rPr>
      <t xml:space="preserve"> atenciones psico-jurídicas en dupla a mujeres víctimas de violencias en el espacio y el transporte público, de las cuales </t>
    </r>
    <r>
      <rPr>
        <b/>
        <sz val="10"/>
        <color theme="1"/>
        <rFont val="Arial"/>
        <family val="2"/>
      </rPr>
      <t>29</t>
    </r>
    <r>
      <rPr>
        <sz val="10"/>
        <color theme="1"/>
        <rFont val="Arial"/>
        <family val="2"/>
      </rPr>
      <t xml:space="preserve"> fueron nuevas atenciones y </t>
    </r>
    <r>
      <rPr>
        <b/>
        <sz val="10"/>
        <color theme="1"/>
        <rFont val="Arial"/>
        <family val="2"/>
      </rPr>
      <t>100</t>
    </r>
    <r>
      <rPr>
        <sz val="10"/>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0"/>
        <color theme="1"/>
        <rFont val="Arial"/>
        <family val="2"/>
      </rPr>
      <t>(1)</t>
    </r>
    <r>
      <rPr>
        <sz val="10"/>
        <color theme="1"/>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</si>
  <si>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</si>
  <si>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enero se brindaron </t>
    </r>
    <r>
      <rPr>
        <b/>
        <sz val="10"/>
        <rFont val="Arial"/>
        <family val="2"/>
      </rPr>
      <t>129</t>
    </r>
    <r>
      <rPr>
        <sz val="10"/>
        <rFont val="Arial"/>
        <family val="2"/>
      </rPr>
      <t xml:space="preserve"> atenciones psico-jurídicas en dupla a mujeres víctimas de violencias en el espacio y el transporte público, de las cuales </t>
    </r>
    <r>
      <rPr>
        <b/>
        <sz val="10"/>
        <rFont val="Arial"/>
        <family val="2"/>
      </rPr>
      <t>29</t>
    </r>
    <r>
      <rPr>
        <sz val="10"/>
        <rFont val="Arial"/>
        <family val="2"/>
      </rPr>
      <t xml:space="preserve"> fueron nuevas atenciones y </t>
    </r>
    <r>
      <rPr>
        <b/>
        <sz val="10"/>
        <rFont val="Arial"/>
        <family val="2"/>
      </rPr>
      <t>100</t>
    </r>
    <r>
      <rPr>
        <sz val="10"/>
        <rFont val="Arial"/>
        <family val="2"/>
      </rPr>
      <t xml:space="preserve"> seguimientos efectivos. Dichas atenciones incluyeron primeros acercamientos, orientaciones y seguimientos a los casos de mujeres que requirieron acompañamiento integral.
Reporte diferenciado:
Nuevas atenciones en Transporte Público: 8
Seguimiento efectivos en Transporte Público: 10
Nuevas atenciones en Espacio Público: 21
Seguimiento efectivos en Espacio Público: 90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</si>
  <si>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enero, en el marco de la asistencia técnica para el fortalecimiento de las capacidades del sector transporte, se llevó a cabo</t>
    </r>
    <r>
      <rPr>
        <b/>
        <sz val="10"/>
        <rFont val="Arial"/>
        <family val="2"/>
      </rPr>
      <t xml:space="preserve"> (1)</t>
    </r>
    <r>
      <rPr>
        <sz val="10"/>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
(1) 300126 Asistencia técnica a la Secretaría Distrital de Movilidad para la proyección de acciones de articulación intersectorial para la vigencia 2026.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</si>
  <si>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https://secretariadistritald-my.sharepoint.com/:f:/g/personal/devaj_sdmujer_gov_co/IgDu-IWJ4f8lSZU6oaeeUyIoAfnFxqprfCzQau6Qujj9Dcc?e=BSesEs</t>
  </si>
  <si>
    <t>https://secretariadistritald-my.sharepoint.com/:f:/g/personal/devaj_sdmujer_gov_co/IgCDmeaSPCZvTK_UDpV2pKz_AQBbg__Ls1YsHbb5NcfwKn0?e=Ep1Zd2</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</si>
  <si>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</si>
  <si>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r>
      <t>En enero,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0"/>
        <color theme="1"/>
        <rFont val="Arial"/>
        <family val="2"/>
      </rPr>
      <t xml:space="preserve"> (1) </t>
    </r>
    <r>
      <rPr>
        <sz val="10"/>
        <color theme="1"/>
        <rFont val="Arial"/>
        <family val="2"/>
      </rPr>
      <t xml:space="preserve">espacio de articulación interinstitucional y de fortalecimiento técnico con entidades con competencia en la garantía del derecho de las mujeres a una vida libre de violencias en estos ámbitos.
2. Jornadas de formación y sensibilización a servidores(as) públicos(as): Durante el periodo reportado no se realizaron jornadas de formación y sensibilización.
3. Megatomas de Mujer y Género: Durante el periodo reportado no se realizaron Megatomas de Mujer y Género.
4. Puntos seguros para las mujeres: Durante el periodo reportado no se implementaron puntos seguros.
5. Activación del servicio de Duplas de Atención Psico-Jurídica: Se brindaron </t>
    </r>
    <r>
      <rPr>
        <b/>
        <sz val="10"/>
        <color theme="1"/>
        <rFont val="Arial"/>
        <family val="2"/>
      </rPr>
      <t>(129)</t>
    </r>
    <r>
      <rPr>
        <sz val="10"/>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</si>
  <si>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</si>
  <si>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https://secretariadistritald-my.sharepoint.com/:f:/g/personal/devaj_sdmujer_gov_co/IgCntLEtmcaNRqw4L7HH2D98AcLskBX25sD-Qo6M2_EY84c?e=Ie9mMb</t>
  </si>
  <si>
    <t xml:space="preserve">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t>
  </si>
  <si>
    <t xml:space="preserve">De acuerdo con las matrices internas de información el acumulado al mes de enero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atenciones socio jurídicas a mujeres víctimas de violencia. </t>
  </si>
  <si>
    <t xml:space="preserve">No se presentaron retrazos </t>
  </si>
  <si>
    <t>Logros: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Con corte al mes de enero se operó en 8 IPS en el marco de las 4 subredes públicas y 1 IPS Privada, a través de las cuales se realizaron 8 atenciones  y 17 seguimientos, para un total de 25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</si>
  <si>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https://secretariadistritald-my.sharepoint.com/:f:/g/personal/devaj_sdmujer_gov_co/IgC3siNZHzE9Tq1Wg4hjkepNAQjffMCHrN1Qpzz4OtvIKVI?e=CCgrHN</t>
  </si>
  <si>
    <r>
      <t>Logros: En el mes de enero se participó en</t>
    </r>
    <r>
      <rPr>
        <b/>
        <sz val="10"/>
        <color theme="1"/>
        <rFont val="Arial"/>
        <family val="2"/>
      </rPr>
      <t xml:space="preserve"> (4) </t>
    </r>
    <r>
      <rPr>
        <sz val="10"/>
        <color theme="1"/>
        <rFont val="Arial"/>
        <family val="2"/>
      </rPr>
      <t>espacios de articulación y coordinación de acciones estratégicas para la prevención, atención y sanción de las violencias contra las mujeres en el Distrito Capital:
(1) 200126 Seguimiento a la articulación de acciones interinstitucionales con la empresa OXXO para la implementación de la Estrategia Redes Seguras Para las Mujeres.
(2) 260126 Articulación de acciones interinstitucionales con el Banco Av Villas para el fortalecimiento de la prevención de violencias contra las mujeres.
(3) 260126 Articulación de acciones intrainstitucionales con la Estrategia de Fortalecimiento de Autonomía Económica y las Casas Refugio, para el seguimiento a acciones de mejora conjuntas.
(4) 290126 Articulación de acciones intrainstitucionales con la Dirección de Derechos y Diseño de Políticas para el fortalecimiento de la participación de la Dirección de Eliminación de Violencias contra las mujeres y Acceso a la Justicia en la Comisión Intersectorial de Mujeres y su Unidad Técnica de Apoyo.
Beneficios: Las mujeres del Distrito Capital se benefician de la articulación de acciones estratégicas con actores del sector público y privado, que promueven la prevención, atención y sanción de las violencias en su contra. 
No se presentaron retrasos.</t>
    </r>
  </si>
  <si>
    <t>https://secretariadistritald-my.sharepoint.com/:f:/g/personal/devaj_sdmujer_gov_co/IgAQrd65w2meSLikLQtrvB0XASInbxvjolt2a_RQTKGVZzI?e=YNQigD</t>
  </si>
  <si>
    <t>En enero se llevaron a cabo 6 espacios técnicos con las Alcaldías Locales donde se avanzó en la definición de fechas y agendas para las primeras sesiones del año de los Consejos Locales de Seguridad para las Mujeres. Se realizaron 4 encuentros con las entidades locales para el inicio de la concertación y formulación de las estrategias de prevención de violencias contra las mujeres de los Planes Locales de Seguridad para las Mujeres 2025. Se realizaron 3  acciones de prevención de violencias en el espacio público y 3 mesas de trabajo para la prevención del delito de feminicidio.</t>
  </si>
  <si>
    <t>N/A</t>
  </si>
  <si>
    <t>Se avanzó en la gestión de un escenario (CLSM) y una herramienta (PLSM) para el abordaje de la seguridad y violencias contra las mujeres desde un enfoque de género, de derechos y diferencial.</t>
  </si>
  <si>
    <t>https://secretariadistritald-my.sharepoint.com/:f:/g/personal/devaj_sdmujer_gov_co/IgCsKc2_08doQbRFRI2e7buFAS63tGssemNUvtINuoT74MQ?e=DvNdwQ</t>
  </si>
  <si>
    <t>https://secretariadistritald-my.sharepoint.com/:f:/g/personal/devaj_sdmujer_gov_co/IgB_DL79jxwTT6qWeVaCmi02AYsS365OM4tVVTlmGVP3UNw?e=7uk6qa</t>
  </si>
  <si>
    <t>https://secretariadistritald-my.sharepoint.com/:f:/g/personal/devaj_sdmujer_gov_co/IgDJN08XAOnZQq2JyDoifEHjASY9T71_xEv2h56JpdT77dI?e=ILYUXG</t>
  </si>
  <si>
    <t>https://secretariadistritald-my.sharepoint.com/:f:/g/personal/devaj_sdmujer_gov_co/IgDwPmcMWM2iRrRyYyOG9_8XAfw4SF8-UQ5mZLYfzCc0UAg?e=gEwtEV</t>
  </si>
  <si>
    <t xml:space="preserve">Durante este periodo se adelantaron Jornadas Territoriales de Prevención de Violencias y acompañamiento a las jornadas Mujer, contigo en tu barrio y Jornadas Territoriales de Empoderamiento e Incidencia donde se brind´p información sobre la Ruta de atención a mujeres víctimas de violencias y en riesgo de feminicidio y la oferta de servicios local.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</si>
  <si>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</si>
  <si>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 xml:space="preserve">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</si>
  <si>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</si>
  <si>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2026 se dio cumplimiento a la operación de la Estrategia Casas Refugio a través del funcionamiento de 6 casas, 4 en la Modelo de Atención Tradicional, 1 del Modelo Intermedio y 1 de la Modelo Rural.</t>
  </si>
  <si>
    <t>https://secretariadistritald-my.sharepoint.com/:f:/g/personal/devaj_sdmujer_gov_co/IgAM49WculaeTIx41TbBcmdyAVM7MPjwjk1ktQOY_BnZaf0?e=cLpjqn</t>
  </si>
  <si>
    <r>
      <t xml:space="preserve">Durante el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</si>
  <si>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se contó con la vinculación de todas las contratistas del equipo del SAAT, por lo cual las remisiones se realizarán en febrero para iniciar la gestión de casos</t>
  </si>
  <si>
    <t>https://secretariadistritald-my.sharepoint.com/:f:/g/personal/devaj_sdmujer_gov_co/IgDpphv4Jp8DQpEGTpkzYQHIAaNnqbm2KiOcEbK9gFB2A-Y?e=iRIGw5</t>
  </si>
  <si>
    <r>
      <t xml:space="preserve">Con corte al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</si>
  <si>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 xml:space="preserve">Retrasos: </t>
    </r>
    <r>
      <rPr>
        <sz val="10"/>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0"/>
        <color theme="1"/>
        <rFont val="Arial"/>
        <family val="2"/>
      </rPr>
      <t xml:space="preserve">
Alternativas de solución: </t>
    </r>
    <r>
      <rPr>
        <sz val="10"/>
        <color theme="1"/>
        <rFont val="Arial"/>
        <family val="2"/>
      </rPr>
      <t>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t>
    </r>
  </si>
  <si>
    <r>
      <t>No se programó ejecución de esta actividad para este periodo de ejecución.</t>
    </r>
    <r>
      <rPr>
        <b/>
        <sz val="13"/>
        <color theme="1"/>
        <rFont val="Arial"/>
        <family val="2"/>
      </rPr>
      <t xml:space="preserve">
Retrasos:</t>
    </r>
    <r>
      <rPr>
        <sz val="13"/>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mujeres valoradas en riesgo de feminicidio por el INMLCF e identificadas en posible riesgo por los equipos de la Secretaría Distrital de la Mujer. </t>
    </r>
  </si>
  <si>
    <r>
      <t xml:space="preserve">No se programó ejecución de esta actividad para este periodo de ejecución.
</t>
    </r>
    <r>
      <rPr>
        <b/>
        <sz val="13"/>
        <color theme="1"/>
        <rFont val="Arial"/>
        <family val="2"/>
      </rPr>
      <t xml:space="preserve">
No se programó ejecución de esta actividad para este periodo de ejecución.Retrasos: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víctimas indirectas del delito de feminicidio. </t>
    </r>
  </si>
  <si>
    <r>
      <t xml:space="preserve">No se programó ejecución de esta actividad para este periodo de ejecución.
</t>
    </r>
    <r>
      <rPr>
        <b/>
        <sz val="13"/>
        <color theme="1"/>
        <rFont val="Arial"/>
        <family val="2"/>
      </rPr>
      <t xml:space="preserve">
 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realizarán las articulaciones interinstitucionales que favorezcan la garantía de los derechos de las mujeres en riesgo de feminicidio, y de las victimas indirectas del delito. </t>
    </r>
  </si>
  <si>
    <t xml:space="preserve">Durante el mes de enero no se realizaron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Retrasos: No se contó con la vinculación de todas las contratistas del equipo de fortalecimiento técnico por lo cual se gestionarán en los siguientes periodos el desarrollo de jornadas de capacitaciones y sensibilizaciones.
Alternativas de solución: en el periodo de febrero 2026 con el equipo de profesionales del equipo de Hospitales en ejercicio de los contratos de prestación de servicios y de apoyo a la gestión, se realizarán las jornadas de capacitación y sensibilizacíón. </t>
  </si>
  <si>
    <t>Durante el mes de enero no se sensibilizaron servidores y servidoras.
Retrasos: No se contó con la vinculación de todas las contratistas del equipo, por lo cual se gestionarán en los siguientes periodos el desarrollo de jornadas de sensibilizaciones.
Alternativas de solución: en el periodo de febrero 2026 con el equipo de profesionales del SOFIA Distrital en ejercicio de los contratos de prestación de servicios y de apoyo a la gestión se realizarán las sensibilizaciones a servidores y servidoras.</t>
  </si>
  <si>
    <t>Duranrte el mes de enero no se re realizó asistencia técnica para el fortalecimiento de los componentes de prevención, atención, protección y sanción del Sistema Distrital SOFIA.
Retrasos: No se contó con la vinculación de todas las contratistas del equipo, por lo cual se gestionarán en los siguientes periodos jornadas de asistencia técnica.
Alternativas de solución: en el periodo de febrero 2026 con el equipo de profesionales del SOFIA Distrital en ejercicio de los contratos de prestación de servicios y de apoyo a la gestión se realizará la asistencia técnica para el fortalecimiento de los componentes de prevención, atención, protección y sanción del Sistema Distrital SOFIA.</t>
  </si>
  <si>
    <t>Logros: En enero se realizaron 6 espacios técnicos con las Alcaldías Locales de: Chapinero, San Cristóbal, Bosa, Kennedy, Suba y Los Mártires, donde se definieron las fechas y agendas de las primeras sesiones del año de los Consejos Locales de Seguridad para las Mujeres, las cuales se programaron para febrero y marzo con base en la agenda propuesta por parte de la SDMujer.
Con corte al mes de enero se realizaron  6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</si>
  <si>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enero se realizaron  4 encuentros con las entidades locales para la concertación y formulación de los compromisos y estrategias de prevención de violencias contra las mujeres de los Planes Locales de Seguridad para las Mujeres de: San Cristóbal, Suba, Bosa y Barrios Unidos. 
Con corte al mes de enero se realizaron 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 con base en lo programado.</t>
  </si>
  <si>
    <t>Logros: En enero se avanzó en el desarrollo de 3 acciones de prevención de violencias contra las mujeres en el espacio y transporte público en las localidades de: Rafael Uribe y Ciudad Bolívar.
Con corte al mes de enero se realizaron 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</si>
  <si>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enero se avanzó en el desarrollo de 3 Mesas de técnicas para la  prevención del delito de feminicidio en las localidades de: Usaquén, Bosa y Chapinero.
Con corte al mes de enero se desarrollaron 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 con base en lo programado.</t>
  </si>
  <si>
    <t>No se presentaron retrasos, con base en la programación establecida en la ejecución de tareas</t>
  </si>
  <si>
    <t>Retrasos: No se contó con la vinculación de todas las contratistas del equipo, por lo cual se gestionarán en los siguientes periodos el desarrollo de todas las estrategias de prevención y atención para la implementación del "Modelo Integral de Atención y Prevención de las violencias contra las mujeres en el transporte público y el espacio público peatonal",
Alternativas de solución: en el periodo de febrero 2026 con el equipo de profesionales del SOFIA Distrital en ejercicio de los contratos de prestación de servicios y de apoyo a la gestión.</t>
  </si>
  <si>
    <r>
      <rPr>
        <b/>
        <sz val="9"/>
        <color theme="1"/>
        <rFont val="Arial"/>
        <family val="2"/>
      </rPr>
      <t>Retrasos:</t>
    </r>
    <r>
      <rPr>
        <sz val="9"/>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9"/>
        <color theme="1"/>
        <rFont val="Arial"/>
        <family val="2"/>
      </rPr>
      <t xml:space="preserve">Alternativas de solución: </t>
    </r>
    <r>
      <rPr>
        <sz val="9"/>
        <color theme="1"/>
        <rFont val="Arial"/>
        <family val="2"/>
      </rPr>
      <t xml:space="preserve">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 </t>
    </r>
  </si>
  <si>
    <t>Modificación al presupuesto asignado para las metas 4 y 5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</si>
  <si>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recursos entre metas del proyecto 8205 con el fin de garantizar los recursos necesarios para contratar un perfil fundamental para la Dirección, dado que permitirá graantizar la gestión, seguimiento y sistematización de las acciones estratégicas de articulación interinstitucional del SAAT en el marco de la eliminación de barreras institucionales en la atención psicosocial y sociojurídica de las mujeres en riesgo de feminicidio y de las vícitmas indirectas del delito.</t>
  </si>
  <si>
    <r>
      <t xml:space="preserve">En el mes de enero para el fortalecimiento de los componentes de prevención, atención, protección y sanción del Sistema Distrital SOFIA, se desarrollaron las siguientes acciones: 
- Participación en </t>
    </r>
    <r>
      <rPr>
        <b/>
        <sz val="11"/>
        <color theme="1"/>
        <rFont val="Arial"/>
        <family val="2"/>
      </rPr>
      <t>(4)</t>
    </r>
    <r>
      <rPr>
        <sz val="11"/>
        <color theme="1"/>
        <rFont val="Arial"/>
        <family val="2"/>
      </rPr>
      <t xml:space="preserve"> espacios de articulación y coordinación de acciones estratégicas para la prevención, atención y sanción de las violencias contra las mujeres en el Distrito Capital.</t>
    </r>
  </si>
  <si>
    <t>Liliana Andrea Hernández Moreno</t>
  </si>
  <si>
    <t>Contratista Oficina Asesora de Planeación</t>
  </si>
  <si>
    <t>Yurieth Paola Rojas Mayorga</t>
  </si>
  <si>
    <t>Jefe Oficina Asesora de Planeación</t>
  </si>
  <si>
    <t xml:space="preserve">De acuerdo con las matrices internas de información. Durante el mes de octubre,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socio jurídicas a mujeres víctimas de violencia. </t>
  </si>
  <si>
    <t xml:space="preserve">Durante el mes de enero se recibieron 29 solicitudes de cupo (mujeres víctimas de violencia con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Las 21 solicitudes de cupo que cumplieron con los criterios de ingreso, conllevaron la acogida de 44 personas nuevas, entre las cuales se encontraban 22 mujeres adultas víctimas de violencia y 22 niños, niñas y adolescentes. Durante el mes de enero estuvieron acogidas un total de 112 personas (mujeres víctimas de violencia y personas a cargo) en las Casas Refugio.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</si>
</sst>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0_-;\-* #,##0_-;_-* &quot;-&quot;_-;_-@_-"/>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0\ &quot;€&quot;;\-#,##0\ &quot;€&quot;"/>
    <numFmt numFmtId="177" formatCode="_-&quot;$&quot;* #,##0.00_-;\-&quot;$&quot;* #,##0.00_-;_-&quot;$&quot;* &quot;-&quot;??_-;_-@_-"/>
    <numFmt numFmtId="178" formatCode="_(&quot;$&quot;\ * #,##0.00_);_(&quot;$&quot;\ * \(#,##0.00\);_(&quot;$&quot;\ * &quot;-&quot;??_);_(@_)"/>
    <numFmt numFmtId="179" formatCode="_ &quot;$&quot;\ * #,##0.00_ ;_ &quot;$&quot;\ * \-#,##0.00_ ;_ &quot;$&quot;\ * &quot;-&quot;??_ ;_ @_ "/>
  </numFmts>
  <fonts count="7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u/>
      <sz val="11"/>
      <color theme="10"/>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rgb="FF000000"/>
      <name val="Arial"/>
      <family val="2"/>
    </font>
    <font>
      <b/>
      <sz val="10"/>
      <name val="Arial"/>
      <family val="2"/>
    </font>
    <font>
      <sz val="12"/>
      <color theme="1"/>
      <name val="Arial"/>
      <family val="2"/>
    </font>
    <font>
      <sz val="11"/>
      <name val="Calibri"/>
      <family val="2"/>
      <scheme val="minor"/>
    </font>
    <font>
      <sz val="11"/>
      <color indexed="8"/>
      <name val="Calibri"/>
      <family val="2"/>
    </font>
    <font>
      <sz val="10"/>
      <color theme="1"/>
      <name val="Verdana"/>
      <family val="2"/>
    </font>
    <font>
      <sz val="17"/>
      <color theme="0"/>
      <name val="Calibri"/>
      <family val="2"/>
      <scheme val="minor"/>
    </font>
    <font>
      <sz val="11"/>
      <color rgb="FF0B744D"/>
      <name val="Calibri"/>
      <family val="2"/>
      <scheme val="minor"/>
    </font>
    <font>
      <b/>
      <sz val="10"/>
      <color theme="1"/>
      <name val="Verdana"/>
      <family val="2"/>
    </font>
    <font>
      <sz val="42"/>
      <color theme="0"/>
      <name val="Segoe UI"/>
      <family val="2"/>
      <charset val="1"/>
    </font>
  </fonts>
  <fills count="35">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9"/>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rgb="FFDBE5F1"/>
        <bgColor indexed="64"/>
      </patternFill>
    </fill>
  </fills>
  <borders count="12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thin">
        <color indexed="64"/>
      </left>
      <right style="thin">
        <color rgb="FF000000"/>
      </right>
      <top style="thin">
        <color rgb="FF000000"/>
      </top>
      <bottom style="medium">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98">
    <xf numFmtId="0" fontId="0" fillId="0" borderId="0"/>
    <xf numFmtId="9" fontId="21" fillId="0" borderId="0" applyFont="0" applyFill="0" applyBorder="0" applyAlignment="0" applyProtection="0"/>
    <xf numFmtId="0" fontId="26" fillId="0" borderId="11"/>
    <xf numFmtId="0" fontId="4" fillId="0" borderId="11"/>
    <xf numFmtId="165" fontId="4" fillId="0" borderId="11" applyFont="0" applyFill="0" applyBorder="0" applyAlignment="0" applyProtection="0"/>
    <xf numFmtId="169" fontId="4" fillId="0" borderId="11" applyFont="0" applyFill="0" applyBorder="0" applyAlignment="0" applyProtection="0"/>
    <xf numFmtId="9" fontId="4" fillId="0" borderId="11" applyFont="0" applyFill="0" applyBorder="0" applyAlignment="0" applyProtection="0"/>
    <xf numFmtId="171" fontId="4" fillId="0" borderId="11" applyFont="0" applyFill="0" applyBorder="0" applyAlignment="0" applyProtection="0"/>
    <xf numFmtId="164"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3" fontId="38" fillId="0" borderId="55" applyNumberFormat="0" applyAlignment="0" applyProtection="0">
      <alignment horizontal="right" vertical="center"/>
    </xf>
    <xf numFmtId="173"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3" fontId="42" fillId="0" borderId="55" applyNumberFormat="0" applyFill="0" applyBorder="0" applyAlignment="0" applyProtection="0">
      <alignment horizontal="right" vertical="center"/>
    </xf>
    <xf numFmtId="0" fontId="34" fillId="0" borderId="11" applyNumberFormat="0" applyFill="0" applyBorder="0" applyAlignment="0" applyProtection="0"/>
    <xf numFmtId="0" fontId="3" fillId="0" borderId="11"/>
    <xf numFmtId="43" fontId="51" fillId="0" borderId="0" applyFont="0" applyFill="0" applyBorder="0" applyAlignment="0" applyProtection="0"/>
    <xf numFmtId="0" fontId="2" fillId="0" borderId="11"/>
    <xf numFmtId="0" fontId="59" fillId="0" borderId="11"/>
    <xf numFmtId="44" fontId="60" fillId="0" borderId="0" applyFont="0" applyFill="0" applyBorder="0" applyAlignment="0" applyProtection="0"/>
    <xf numFmtId="0" fontId="63" fillId="0" borderId="0" applyNumberForma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43" fontId="1" fillId="0" borderId="11" applyFont="0" applyFill="0" applyBorder="0" applyAlignment="0" applyProtection="0"/>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34" fillId="0" borderId="11" applyNumberForma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31" borderId="118" applyNumberFormat="0" applyAlignment="0" applyProtection="0"/>
    <xf numFmtId="49" fontId="73" fillId="0" borderId="11" applyFill="0" applyBorder="0" applyProtection="0">
      <alignment horizontal="left" vertical="center"/>
    </xf>
    <xf numFmtId="0" fontId="5" fillId="32" borderId="119" applyNumberFormat="0" applyFont="0" applyFill="0" applyAlignment="0"/>
    <xf numFmtId="0" fontId="5" fillId="32" borderId="120" applyNumberFormat="0" applyFont="0" applyFill="0" applyAlignment="0"/>
    <xf numFmtId="0" fontId="74" fillId="33" borderId="11" applyNumberFormat="0" applyProtection="0">
      <alignment horizontal="left" wrapText="1" indent="4"/>
    </xf>
    <xf numFmtId="0" fontId="75" fillId="33" borderId="11" applyNumberFormat="0" applyProtection="0">
      <alignment horizontal="left" wrapText="1" indent="4"/>
    </xf>
    <xf numFmtId="0" fontId="65" fillId="30" borderId="11" applyNumberFormat="0" applyBorder="0" applyAlignment="0" applyProtection="0"/>
    <xf numFmtId="16" fontId="71" fillId="0" borderId="11" applyFont="0" applyFill="0" applyBorder="0" applyAlignment="0">
      <alignment horizontal="left"/>
    </xf>
    <xf numFmtId="0" fontId="76" fillId="34" borderId="11" applyNumberFormat="0" applyBorder="0" applyProtection="0">
      <alignment horizontal="center" vertical="center"/>
    </xf>
    <xf numFmtId="169" fontId="1" fillId="0" borderId="11" applyFont="0" applyFill="0" applyBorder="0" applyAlignment="0" applyProtection="0"/>
    <xf numFmtId="171" fontId="1" fillId="0" borderId="11" applyFont="0" applyFill="0" applyBorder="0" applyAlignment="0" applyProtection="0"/>
    <xf numFmtId="41" fontId="1" fillId="0" borderId="11" applyFont="0" applyFill="0" applyBorder="0" applyAlignment="0" applyProtection="0"/>
    <xf numFmtId="169" fontId="33" fillId="0" borderId="11" applyFont="0" applyFill="0" applyBorder="0" applyAlignment="0" applyProtection="0"/>
    <xf numFmtId="165" fontId="1" fillId="0" borderId="11" applyFont="0" applyFill="0" applyBorder="0" applyAlignment="0" applyProtection="0"/>
    <xf numFmtId="164" fontId="1" fillId="0" borderId="11" applyFont="0" applyFill="0" applyBorder="0" applyAlignment="0" applyProtection="0"/>
    <xf numFmtId="177" fontId="1" fillId="0" borderId="11" applyFont="0" applyFill="0" applyBorder="0" applyAlignment="0" applyProtection="0"/>
    <xf numFmtId="179" fontId="26" fillId="0" borderId="11" applyFont="0" applyFill="0" applyBorder="0" applyAlignment="0" applyProtection="0"/>
    <xf numFmtId="178" fontId="1" fillId="0" borderId="11" applyFont="0" applyFill="0" applyBorder="0" applyAlignment="0" applyProtection="0"/>
    <xf numFmtId="177" fontId="72" fillId="0" borderId="11" applyFont="0" applyFill="0" applyBorder="0" applyAlignment="0" applyProtection="0"/>
    <xf numFmtId="176" fontId="5" fillId="0" borderId="11" applyFont="0" applyFill="0" applyBorder="0" applyAlignment="0" applyProtection="0"/>
    <xf numFmtId="0" fontId="64" fillId="29" borderId="11" applyNumberFormat="0" applyBorder="0" applyAlignment="0" applyProtection="0"/>
    <xf numFmtId="0" fontId="26" fillId="0" borderId="11"/>
    <xf numFmtId="0" fontId="5" fillId="0" borderId="11"/>
    <xf numFmtId="0" fontId="33" fillId="0" borderId="11"/>
    <xf numFmtId="0" fontId="33" fillId="0" borderId="11"/>
    <xf numFmtId="0" fontId="26" fillId="0" borderId="11"/>
    <xf numFmtId="9" fontId="1" fillId="0" borderId="11" applyFont="0" applyFill="0" applyBorder="0" applyAlignment="0" applyProtection="0"/>
    <xf numFmtId="0" fontId="75" fillId="0" borderId="11" applyFill="0" applyBorder="0">
      <alignment wrapText="1"/>
    </xf>
    <xf numFmtId="0" fontId="66" fillId="0" borderId="11"/>
    <xf numFmtId="0" fontId="77" fillId="33" borderId="11" applyNumberFormat="0" applyBorder="0" applyProtection="0">
      <alignment horizontal="left" indent="1"/>
    </xf>
    <xf numFmtId="9" fontId="1" fillId="0" borderId="11" applyFont="0" applyFill="0" applyBorder="0" applyAlignment="0" applyProtection="0"/>
    <xf numFmtId="0" fontId="1" fillId="0" borderId="11"/>
    <xf numFmtId="41" fontId="1" fillId="0" borderId="11" applyFont="0" applyFill="0" applyBorder="0" applyAlignment="0" applyProtection="0"/>
    <xf numFmtId="41"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cellStyleXfs>
  <cellXfs count="917">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6"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6"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6" fontId="5" fillId="0" borderId="0" xfId="0" applyNumberFormat="1" applyFont="1"/>
    <xf numFmtId="166" fontId="12" fillId="0" borderId="1" xfId="0" applyNumberFormat="1" applyFont="1" applyBorder="1" applyAlignment="1">
      <alignment horizontal="center" vertical="center"/>
    </xf>
    <xf numFmtId="6"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8" fontId="9"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166"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70" fontId="29" fillId="0" borderId="34" xfId="5" applyNumberFormat="1" applyFont="1" applyBorder="1" applyAlignment="1">
      <alignment vertical="center"/>
    </xf>
    <xf numFmtId="170" fontId="29" fillId="0" borderId="35" xfId="5" applyNumberFormat="1" applyFont="1" applyBorder="1" applyAlignment="1">
      <alignment vertical="center"/>
    </xf>
    <xf numFmtId="0" fontId="28" fillId="20" borderId="46" xfId="2" applyFont="1" applyFill="1" applyBorder="1" applyAlignment="1">
      <alignment vertical="center" wrapText="1"/>
    </xf>
    <xf numFmtId="170" fontId="29" fillId="0" borderId="47" xfId="5" applyNumberFormat="1" applyFont="1" applyBorder="1" applyAlignment="1">
      <alignment vertical="center"/>
    </xf>
    <xf numFmtId="170" fontId="29" fillId="0" borderId="49" xfId="5" applyNumberFormat="1" applyFont="1" applyBorder="1" applyAlignment="1">
      <alignment vertical="center"/>
    </xf>
    <xf numFmtId="0" fontId="28" fillId="20" borderId="37" xfId="2" applyFont="1" applyFill="1" applyBorder="1" applyAlignment="1">
      <alignment vertical="center" wrapText="1"/>
    </xf>
    <xf numFmtId="170"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70"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44" xfId="3" applyFont="1" applyBorder="1" applyAlignment="1">
      <alignment horizontal="center" vertical="center" wrapText="1"/>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9" fillId="0" borderId="0" xfId="0" applyFont="1"/>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4"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4" xfId="3" applyFont="1" applyBorder="1" applyAlignment="1">
      <alignment horizontal="center"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50"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36"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 fillId="0" borderId="0" xfId="0" applyFont="1"/>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9"/>
    <xf numFmtId="0" fontId="2" fillId="0" borderId="11" xfId="19"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37" fontId="38" fillId="0" borderId="74" xfId="11" applyNumberFormat="1" applyBorder="1" applyAlignment="1">
      <alignment horizontal="right" vertical="center"/>
    </xf>
    <xf numFmtId="0" fontId="2" fillId="0" borderId="49" xfId="19" applyBorder="1" applyAlignment="1">
      <alignment horizontal="right" wrapText="1"/>
    </xf>
    <xf numFmtId="0" fontId="2" fillId="25" borderId="11" xfId="19" applyFill="1" applyAlignment="1">
      <alignment horizontal="center"/>
    </xf>
    <xf numFmtId="0" fontId="2" fillId="25" borderId="11" xfId="19" applyFill="1"/>
    <xf numFmtId="0" fontId="27"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29" fillId="0" borderId="37" xfId="3" applyFont="1" applyBorder="1" applyAlignment="1">
      <alignment vertical="center"/>
    </xf>
    <xf numFmtId="0" fontId="29" fillId="0" borderId="38" xfId="3" applyFont="1" applyBorder="1" applyAlignment="1">
      <alignment vertical="center"/>
    </xf>
    <xf numFmtId="0" fontId="29" fillId="0" borderId="69" xfId="3" applyFont="1" applyBorder="1" applyAlignment="1">
      <alignment vertical="center" wrapText="1"/>
    </xf>
    <xf numFmtId="170" fontId="29" fillId="0" borderId="69" xfId="5" applyNumberFormat="1" applyFont="1" applyBorder="1" applyAlignment="1">
      <alignment vertical="center"/>
    </xf>
    <xf numFmtId="170" fontId="29" fillId="0" borderId="70" xfId="5" applyNumberFormat="1" applyFont="1" applyBorder="1" applyAlignment="1">
      <alignment vertical="center"/>
    </xf>
    <xf numFmtId="43" fontId="55" fillId="20" borderId="80" xfId="18" applyFont="1" applyFill="1" applyBorder="1" applyAlignment="1">
      <alignment horizontal="center" vertical="center" wrapText="1"/>
    </xf>
    <xf numFmtId="43" fontId="55" fillId="20" borderId="82" xfId="18" applyFont="1" applyFill="1" applyBorder="1" applyAlignment="1">
      <alignment horizontal="center" vertical="center" wrapText="1"/>
    </xf>
    <xf numFmtId="43" fontId="55" fillId="20" borderId="83" xfId="18" applyFont="1" applyFill="1" applyBorder="1" applyAlignment="1">
      <alignment horizontal="center" vertical="center" wrapText="1"/>
    </xf>
    <xf numFmtId="170" fontId="29" fillId="0" borderId="64" xfId="5" applyNumberFormat="1" applyFont="1" applyBorder="1" applyAlignment="1">
      <alignment vertical="center"/>
    </xf>
    <xf numFmtId="170" fontId="29" fillId="0" borderId="46" xfId="5" applyNumberFormat="1" applyFont="1" applyBorder="1" applyAlignment="1">
      <alignment vertical="center"/>
    </xf>
    <xf numFmtId="170" fontId="29" fillId="0" borderId="37" xfId="5" applyNumberFormat="1" applyFont="1" applyBorder="1" applyAlignment="1">
      <alignment vertical="center"/>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3" fillId="0" borderId="11" xfId="2" applyFont="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77" xfId="3" applyFont="1" applyBorder="1" applyAlignment="1">
      <alignment horizontal="center" vertical="center" wrapText="1"/>
    </xf>
    <xf numFmtId="0" fontId="46" fillId="0" borderId="78" xfId="3" applyFont="1" applyBorder="1" applyAlignment="1">
      <alignment horizontal="center" vertical="center" wrapText="1"/>
    </xf>
    <xf numFmtId="0" fontId="46" fillId="0" borderId="66" xfId="3" applyFont="1" applyBorder="1" applyAlignment="1">
      <alignment horizontal="center" vertical="center" wrapText="1"/>
    </xf>
    <xf numFmtId="0" fontId="46" fillId="0" borderId="68" xfId="3" applyFont="1" applyBorder="1" applyAlignment="1">
      <alignment horizontal="center" vertical="center" wrapText="1"/>
    </xf>
    <xf numFmtId="0" fontId="28" fillId="20" borderId="84"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6" fillId="20" borderId="38" xfId="19" applyFont="1" applyFill="1" applyBorder="1" applyAlignment="1">
      <alignment horizontal="center" vertical="center" wrapText="1"/>
    </xf>
    <xf numFmtId="0" fontId="2" fillId="0" borderId="69" xfId="19" applyBorder="1" applyAlignment="1">
      <alignment horizontal="right" vertical="center"/>
    </xf>
    <xf numFmtId="0" fontId="2" fillId="0" borderId="50" xfId="19" applyBorder="1" applyAlignment="1">
      <alignment vertical="center"/>
    </xf>
    <xf numFmtId="0" fontId="0" fillId="0" borderId="47" xfId="0" applyBorder="1" applyAlignment="1">
      <alignment vertical="center"/>
    </xf>
    <xf numFmtId="0" fontId="2" fillId="0" borderId="47" xfId="19"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6" fillId="16" borderId="37" xfId="19"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8" xfId="3" applyFont="1" applyBorder="1" applyAlignment="1">
      <alignment horizontal="center"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44" xfId="3" applyFont="1" applyBorder="1" applyAlignment="1">
      <alignment horizontal="center" vertical="center" wrapText="1"/>
    </xf>
    <xf numFmtId="0" fontId="57" fillId="0" borderId="51" xfId="3" applyFont="1" applyBorder="1" applyAlignment="1">
      <alignment horizontal="center" vertical="center"/>
    </xf>
    <xf numFmtId="0" fontId="57"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0" applyFont="1" applyBorder="1" applyAlignment="1">
      <alignment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49" xfId="11" applyNumberFormat="1" applyBorder="1" applyAlignment="1">
      <alignment horizontal="center" vertical="center"/>
    </xf>
    <xf numFmtId="0" fontId="0" fillId="0" borderId="46" xfId="0" applyBorder="1" applyAlignment="1">
      <alignment horizontal="center" vertical="center"/>
    </xf>
    <xf numFmtId="0" fontId="53" fillId="0" borderId="43" xfId="2" applyFont="1" applyBorder="1" applyAlignment="1">
      <alignment horizontal="center" vertical="center" wrapText="1"/>
    </xf>
    <xf numFmtId="0" fontId="53" fillId="0" borderId="45" xfId="2" applyFont="1" applyBorder="1" applyAlignment="1">
      <alignment horizontal="center" vertical="center" wrapText="1"/>
    </xf>
    <xf numFmtId="0" fontId="58" fillId="0" borderId="11" xfId="20" applyFont="1" applyAlignment="1">
      <alignment horizontal="left" vertical="top"/>
    </xf>
    <xf numFmtId="0" fontId="58" fillId="27" borderId="11" xfId="20" applyFont="1" applyFill="1" applyAlignment="1">
      <alignment horizontal="left" vertical="top" wrapText="1"/>
    </xf>
    <xf numFmtId="0" fontId="58" fillId="27" borderId="11" xfId="20" applyFont="1" applyFill="1" applyAlignment="1">
      <alignment horizontal="left" vertical="top"/>
    </xf>
    <xf numFmtId="0" fontId="58" fillId="0" borderId="11" xfId="20" applyFont="1" applyAlignment="1">
      <alignment horizontal="left" vertical="top" wrapText="1"/>
    </xf>
    <xf numFmtId="0" fontId="53" fillId="0" borderId="11" xfId="2" applyFont="1" applyAlignment="1">
      <alignment horizontal="center" vertical="center" wrapText="1"/>
    </xf>
    <xf numFmtId="0" fontId="28" fillId="0" borderId="11" xfId="0" applyFont="1" applyBorder="1" applyAlignment="1">
      <alignment vertical="center" wrapText="1"/>
    </xf>
    <xf numFmtId="0" fontId="46" fillId="0" borderId="65" xfId="3" applyFont="1" applyBorder="1" applyAlignment="1">
      <alignment horizontal="center" vertical="center" wrapText="1"/>
    </xf>
    <xf numFmtId="0" fontId="46" fillId="0" borderId="86" xfId="3" applyFont="1" applyBorder="1" applyAlignment="1">
      <alignment horizontal="center" vertical="center" wrapText="1"/>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46" fillId="0" borderId="72" xfId="3" applyFont="1" applyBorder="1" applyAlignment="1">
      <alignment horizontal="center" vertical="center" wrapText="1"/>
    </xf>
    <xf numFmtId="0" fontId="46" fillId="0" borderId="88" xfId="3" applyFont="1" applyBorder="1" applyAlignment="1">
      <alignment horizontal="center" vertical="center" wrapText="1"/>
    </xf>
    <xf numFmtId="0" fontId="46" fillId="0" borderId="89"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35" fillId="0" borderId="31" xfId="3" applyFont="1" applyBorder="1" applyAlignment="1">
      <alignment horizontal="center" vertical="center"/>
    </xf>
    <xf numFmtId="2" fontId="35" fillId="0" borderId="51" xfId="3" applyNumberFormat="1" applyFont="1" applyBorder="1" applyAlignment="1">
      <alignment horizontal="center" vertical="center"/>
    </xf>
    <xf numFmtId="1" fontId="35" fillId="0" borderId="51" xfId="3" applyNumberFormat="1" applyFont="1" applyBorder="1" applyAlignment="1">
      <alignment horizontal="center" vertical="center"/>
    </xf>
    <xf numFmtId="2" fontId="36" fillId="0" borderId="51" xfId="3" applyNumberFormat="1" applyFont="1" applyBorder="1" applyAlignment="1">
      <alignment horizontal="center" vertical="center"/>
    </xf>
    <xf numFmtId="2" fontId="29" fillId="0" borderId="72" xfId="3" applyNumberFormat="1" applyFont="1" applyBorder="1" applyAlignment="1">
      <alignment horizontal="center" vertical="center" wrapText="1"/>
    </xf>
    <xf numFmtId="2" fontId="29" fillId="0" borderId="71" xfId="3" applyNumberFormat="1" applyFont="1" applyBorder="1" applyAlignment="1">
      <alignment horizontal="center" vertical="center" wrapText="1"/>
    </xf>
    <xf numFmtId="2" fontId="19" fillId="0" borderId="73" xfId="3" applyNumberFormat="1" applyFont="1" applyBorder="1" applyAlignment="1">
      <alignment horizontal="center" vertical="center" wrapText="1"/>
    </xf>
    <xf numFmtId="9" fontId="29" fillId="0" borderId="72" xfId="1" applyFont="1" applyBorder="1" applyAlignment="1">
      <alignment horizontal="center" vertical="center" wrapText="1"/>
    </xf>
    <xf numFmtId="9" fontId="29" fillId="0" borderId="71" xfId="1" applyFont="1" applyBorder="1" applyAlignment="1">
      <alignment horizontal="center" vertical="center" wrapText="1"/>
    </xf>
    <xf numFmtId="9" fontId="19" fillId="0" borderId="73" xfId="1" applyFont="1" applyBorder="1" applyAlignment="1">
      <alignment horizontal="center" vertical="center" wrapText="1"/>
    </xf>
    <xf numFmtId="9" fontId="29" fillId="0" borderId="54" xfId="1" applyFont="1" applyBorder="1" applyAlignment="1">
      <alignment horizontal="center" vertical="center" wrapText="1"/>
    </xf>
    <xf numFmtId="9" fontId="29" fillId="0" borderId="51" xfId="3" applyNumberFormat="1" applyFont="1" applyBorder="1" applyAlignment="1">
      <alignment horizontal="center" vertical="center"/>
    </xf>
    <xf numFmtId="0" fontId="29" fillId="0" borderId="47" xfId="3" applyFont="1" applyBorder="1" applyAlignment="1">
      <alignment vertical="center" wrapText="1"/>
    </xf>
    <xf numFmtId="0" fontId="29" fillId="0" borderId="38" xfId="3" applyFont="1" applyBorder="1" applyAlignment="1">
      <alignment vertical="center" wrapText="1"/>
    </xf>
    <xf numFmtId="1" fontId="36" fillId="0" borderId="51" xfId="3" applyNumberFormat="1" applyFont="1" applyBorder="1" applyAlignment="1">
      <alignment horizontal="center" vertical="center"/>
    </xf>
    <xf numFmtId="10" fontId="36" fillId="19" borderId="47" xfId="0" applyNumberFormat="1" applyFont="1" applyFill="1" applyBorder="1" applyAlignment="1">
      <alignment horizontal="center"/>
    </xf>
    <xf numFmtId="1" fontId="35" fillId="19" borderId="51" xfId="3" applyNumberFormat="1" applyFont="1" applyFill="1" applyBorder="1" applyAlignment="1">
      <alignment horizontal="center" vertical="center"/>
    </xf>
    <xf numFmtId="1" fontId="36" fillId="19" borderId="51" xfId="3" applyNumberFormat="1" applyFont="1" applyFill="1" applyBorder="1" applyAlignment="1">
      <alignment horizontal="center" vertical="center"/>
    </xf>
    <xf numFmtId="0" fontId="9" fillId="2" borderId="11" xfId="0" applyFont="1" applyFill="1" applyBorder="1"/>
    <xf numFmtId="0" fontId="10" fillId="2" borderId="11" xfId="0" applyFont="1" applyFill="1" applyBorder="1" applyAlignment="1">
      <alignment horizontal="left"/>
    </xf>
    <xf numFmtId="167"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6"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8" fillId="20" borderId="90" xfId="2" applyFont="1" applyFill="1" applyBorder="1" applyAlignment="1">
      <alignment horizontal="center" vertical="center" wrapText="1"/>
    </xf>
    <xf numFmtId="0" fontId="28" fillId="20" borderId="91" xfId="2"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170" fontId="29" fillId="0" borderId="1" xfId="5" applyNumberFormat="1" applyFont="1" applyBorder="1" applyAlignment="1">
      <alignment vertical="center"/>
    </xf>
    <xf numFmtId="170" fontId="29" fillId="0" borderId="48" xfId="5" applyNumberFormat="1" applyFont="1" applyBorder="1" applyAlignment="1">
      <alignment vertical="center"/>
    </xf>
    <xf numFmtId="170" fontId="29" fillId="0" borderId="92" xfId="5" applyNumberFormat="1" applyFont="1" applyBorder="1" applyAlignment="1">
      <alignment vertical="center"/>
    </xf>
    <xf numFmtId="0" fontId="19" fillId="0" borderId="51" xfId="3" applyFont="1" applyBorder="1" applyAlignment="1">
      <alignment vertical="center" wrapText="1"/>
    </xf>
    <xf numFmtId="0" fontId="28" fillId="0" borderId="51" xfId="0" applyFont="1" applyBorder="1" applyAlignment="1">
      <alignment horizontal="center" vertical="center" wrapText="1"/>
    </xf>
    <xf numFmtId="0" fontId="28" fillId="20" borderId="54" xfId="3" applyFont="1" applyFill="1" applyBorder="1" applyAlignment="1">
      <alignment horizontal="center" vertical="center" wrapText="1"/>
    </xf>
    <xf numFmtId="43" fontId="62" fillId="20" borderId="83" xfId="18" applyFont="1" applyFill="1" applyBorder="1" applyAlignment="1">
      <alignment horizontal="center" vertical="center" wrapText="1"/>
    </xf>
    <xf numFmtId="43" fontId="62" fillId="20" borderId="80" xfId="18" applyFont="1" applyFill="1" applyBorder="1" applyAlignment="1">
      <alignment horizontal="center" vertical="center" wrapText="1"/>
    </xf>
    <xf numFmtId="43" fontId="62" fillId="20" borderId="82" xfId="18" applyFont="1" applyFill="1" applyBorder="1" applyAlignment="1">
      <alignment horizontal="center" vertical="center" wrapText="1"/>
    </xf>
    <xf numFmtId="0" fontId="41" fillId="0" borderId="75" xfId="3" applyFont="1" applyBorder="1" applyAlignment="1">
      <alignment horizontal="center" vertical="center" wrapText="1"/>
    </xf>
    <xf numFmtId="0" fontId="41" fillId="0" borderId="77" xfId="3" applyFont="1" applyBorder="1" applyAlignment="1">
      <alignment horizontal="center" vertical="center" wrapText="1"/>
    </xf>
    <xf numFmtId="0" fontId="41" fillId="0" borderId="65" xfId="3" applyFont="1" applyBorder="1" applyAlignment="1">
      <alignment horizontal="center" vertical="center" wrapText="1"/>
    </xf>
    <xf numFmtId="0" fontId="41" fillId="0" borderId="66" xfId="3" applyFont="1" applyBorder="1" applyAlignment="1">
      <alignment horizontal="center" vertical="center" wrapText="1"/>
    </xf>
    <xf numFmtId="0" fontId="41" fillId="0" borderId="64" xfId="3" applyFont="1" applyBorder="1" applyAlignment="1">
      <alignment horizontal="center" vertical="center" wrapText="1"/>
    </xf>
    <xf numFmtId="0" fontId="41" fillId="0" borderId="1" xfId="3" applyFont="1" applyBorder="1" applyAlignment="1">
      <alignment horizontal="center" vertical="center" wrapText="1"/>
    </xf>
    <xf numFmtId="0" fontId="41" fillId="0" borderId="87" xfId="3" applyFont="1" applyBorder="1" applyAlignment="1">
      <alignment horizontal="center" vertical="center" wrapText="1"/>
    </xf>
    <xf numFmtId="0" fontId="46" fillId="0" borderId="104" xfId="3" applyFont="1" applyBorder="1" applyAlignment="1">
      <alignment horizontal="center" vertical="center" wrapText="1"/>
    </xf>
    <xf numFmtId="0" fontId="46" fillId="0" borderId="105" xfId="3" applyFont="1" applyBorder="1" applyAlignment="1">
      <alignment horizontal="center" vertical="center" wrapText="1"/>
    </xf>
    <xf numFmtId="0" fontId="41" fillId="0" borderId="2" xfId="3" applyFont="1" applyBorder="1" applyAlignment="1">
      <alignment horizontal="center" vertical="center" wrapText="1"/>
    </xf>
    <xf numFmtId="0" fontId="41" fillId="0" borderId="106" xfId="3" applyFont="1" applyBorder="1" applyAlignment="1">
      <alignment horizontal="left" vertical="center" wrapText="1"/>
    </xf>
    <xf numFmtId="0" fontId="41" fillId="0" borderId="107" xfId="3" applyFont="1" applyBorder="1" applyAlignment="1">
      <alignment horizontal="left" vertical="center" wrapText="1"/>
    </xf>
    <xf numFmtId="0" fontId="41" fillId="0" borderId="108" xfId="3" applyFont="1" applyBorder="1" applyAlignment="1">
      <alignment horizontal="left" vertical="center" wrapText="1"/>
    </xf>
    <xf numFmtId="0" fontId="46" fillId="0" borderId="109" xfId="3" applyFont="1" applyBorder="1" applyAlignment="1">
      <alignment horizontal="center" vertical="center" wrapText="1"/>
    </xf>
    <xf numFmtId="0" fontId="41" fillId="0" borderId="110" xfId="3" applyFont="1" applyBorder="1" applyAlignment="1">
      <alignment horizontal="center" vertical="center" wrapText="1"/>
    </xf>
    <xf numFmtId="0" fontId="41" fillId="0" borderId="23" xfId="3" applyFont="1" applyBorder="1" applyAlignment="1">
      <alignment horizontal="center" vertical="center" wrapText="1"/>
    </xf>
    <xf numFmtId="0" fontId="41" fillId="0" borderId="8"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27" xfId="3" applyFont="1" applyBorder="1" applyAlignment="1">
      <alignment horizontal="center" vertical="center" wrapText="1"/>
    </xf>
    <xf numFmtId="0" fontId="41" fillId="0" borderId="5" xfId="3" applyFont="1" applyBorder="1" applyAlignment="1">
      <alignment horizontal="center" vertical="center" wrapText="1"/>
    </xf>
    <xf numFmtId="0" fontId="46" fillId="0" borderId="114" xfId="3" applyFont="1" applyBorder="1" applyAlignment="1">
      <alignment horizontal="center" vertical="center" wrapText="1"/>
    </xf>
    <xf numFmtId="174" fontId="41" fillId="0" borderId="111" xfId="21" applyNumberFormat="1" applyFont="1" applyBorder="1" applyAlignment="1">
      <alignment horizontal="center" vertical="center" wrapText="1"/>
    </xf>
    <xf numFmtId="174" fontId="41" fillId="0" borderId="112" xfId="21" applyNumberFormat="1" applyFont="1" applyBorder="1" applyAlignment="1">
      <alignment horizontal="center" vertical="center" wrapText="1"/>
    </xf>
    <xf numFmtId="174" fontId="41" fillId="0" borderId="113" xfId="21" applyNumberFormat="1" applyFont="1" applyBorder="1" applyAlignment="1">
      <alignment horizontal="center" vertical="center" wrapText="1"/>
    </xf>
    <xf numFmtId="174" fontId="46" fillId="0" borderId="109" xfId="21" applyNumberFormat="1" applyFont="1" applyBorder="1" applyAlignment="1">
      <alignment horizontal="center" vertical="center" wrapText="1"/>
    </xf>
    <xf numFmtId="0" fontId="41" fillId="0" borderId="43" xfId="3" applyFont="1" applyBorder="1" applyAlignment="1">
      <alignment horizontal="center" vertical="center" wrapText="1"/>
    </xf>
    <xf numFmtId="0" fontId="41" fillId="0" borderId="12" xfId="3" applyFont="1" applyBorder="1" applyAlignment="1">
      <alignment horizontal="center" vertical="center" wrapText="1"/>
    </xf>
    <xf numFmtId="0" fontId="41" fillId="0" borderId="7" xfId="3" applyFont="1" applyBorder="1" applyAlignment="1">
      <alignment horizontal="center" vertical="center" wrapText="1"/>
    </xf>
    <xf numFmtId="0" fontId="46" fillId="0" borderId="115" xfId="3" applyFont="1" applyBorder="1" applyAlignment="1">
      <alignment horizontal="center" vertical="center" wrapText="1"/>
    </xf>
    <xf numFmtId="0" fontId="35" fillId="19" borderId="11" xfId="3" applyFont="1" applyFill="1" applyAlignment="1">
      <alignment vertical="center"/>
    </xf>
    <xf numFmtId="0" fontId="35" fillId="0" borderId="11" xfId="3" applyFont="1" applyAlignment="1">
      <alignment vertical="center"/>
    </xf>
    <xf numFmtId="0" fontId="41" fillId="0" borderId="47" xfId="3" applyFont="1" applyBorder="1" applyAlignment="1">
      <alignment vertical="center" wrapText="1"/>
    </xf>
    <xf numFmtId="0" fontId="46" fillId="0" borderId="47" xfId="3" applyFont="1" applyBorder="1" applyAlignment="1">
      <alignment vertical="center" wrapText="1"/>
    </xf>
    <xf numFmtId="0" fontId="36" fillId="0" borderId="47" xfId="3" applyFont="1" applyBorder="1" applyAlignment="1">
      <alignment vertical="center"/>
    </xf>
    <xf numFmtId="0" fontId="36" fillId="25" borderId="47" xfId="3" applyFont="1" applyFill="1" applyBorder="1" applyAlignment="1">
      <alignment vertical="center"/>
    </xf>
    <xf numFmtId="175" fontId="35" fillId="0" borderId="51" xfId="18" applyNumberFormat="1" applyFont="1" applyBorder="1" applyAlignment="1">
      <alignment horizontal="center" vertical="center"/>
    </xf>
    <xf numFmtId="175" fontId="36" fillId="0" borderId="51" xfId="18" applyNumberFormat="1" applyFont="1" applyBorder="1" applyAlignment="1">
      <alignment horizontal="center" vertical="center"/>
    </xf>
    <xf numFmtId="0" fontId="28" fillId="0" borderId="51" xfId="2" applyFont="1" applyBorder="1" applyAlignment="1">
      <alignment horizontal="left" vertical="center" wrapText="1"/>
    </xf>
    <xf numFmtId="0" fontId="28" fillId="20" borderId="51" xfId="2" applyFont="1" applyFill="1" applyBorder="1" applyAlignment="1">
      <alignment horizontal="center" vertical="center" wrapText="1"/>
    </xf>
    <xf numFmtId="14" fontId="28" fillId="0" borderId="51" xfId="2" applyNumberFormat="1" applyFont="1" applyBorder="1" applyAlignment="1">
      <alignment horizontal="left" vertical="center" wrapText="1"/>
    </xf>
    <xf numFmtId="0" fontId="28" fillId="19" borderId="51" xfId="2" applyFont="1" applyFill="1" applyBorder="1" applyAlignment="1">
      <alignment vertical="center" wrapText="1"/>
    </xf>
    <xf numFmtId="1" fontId="41" fillId="0" borderId="47" xfId="3" applyNumberFormat="1" applyFont="1" applyBorder="1" applyAlignment="1">
      <alignment vertical="center" wrapText="1"/>
    </xf>
    <xf numFmtId="1" fontId="36" fillId="0" borderId="47" xfId="3" applyNumberFormat="1" applyFont="1" applyBorder="1" applyAlignment="1">
      <alignment vertical="center"/>
    </xf>
    <xf numFmtId="10" fontId="46" fillId="19" borderId="47" xfId="3" applyNumberFormat="1" applyFont="1" applyFill="1" applyBorder="1" applyAlignment="1">
      <alignment horizontal="center" vertical="center"/>
    </xf>
    <xf numFmtId="0" fontId="38" fillId="19" borderId="47" xfId="12" quotePrefix="1" applyNumberFormat="1" applyFill="1" applyBorder="1" applyAlignment="1">
      <alignment horizontal="left" vertical="center" wrapText="1"/>
    </xf>
    <xf numFmtId="0" fontId="38" fillId="19" borderId="47" xfId="12" quotePrefix="1" applyNumberFormat="1" applyFill="1" applyBorder="1" applyAlignment="1">
      <alignment horizontal="center" vertical="center" wrapText="1"/>
    </xf>
    <xf numFmtId="37" fontId="38" fillId="19" borderId="47" xfId="11" applyNumberFormat="1" applyFill="1" applyBorder="1" applyAlignment="1">
      <alignment horizontal="center" vertical="center"/>
    </xf>
    <xf numFmtId="37" fontId="38" fillId="19" borderId="49" xfId="11" applyNumberFormat="1" applyFill="1" applyBorder="1" applyAlignment="1">
      <alignment horizontal="center" vertical="center"/>
    </xf>
    <xf numFmtId="0" fontId="0" fillId="19" borderId="46" xfId="0" applyFill="1" applyBorder="1" applyAlignment="1">
      <alignment horizontal="center" vertical="center"/>
    </xf>
    <xf numFmtId="0" fontId="0" fillId="19" borderId="47" xfId="0" applyFill="1" applyBorder="1" applyAlignment="1">
      <alignment vertical="center"/>
    </xf>
    <xf numFmtId="0" fontId="2" fillId="19" borderId="47" xfId="19" applyFill="1" applyBorder="1" applyAlignment="1">
      <alignment vertical="center"/>
    </xf>
    <xf numFmtId="37" fontId="38" fillId="19" borderId="74" xfId="11" applyNumberFormat="1" applyFill="1" applyBorder="1" applyAlignment="1">
      <alignment horizontal="right" vertical="center"/>
    </xf>
    <xf numFmtId="0" fontId="29" fillId="0" borderId="32" xfId="3" applyFont="1" applyBorder="1" applyAlignment="1">
      <alignment horizontal="center" vertical="center" wrapText="1"/>
    </xf>
    <xf numFmtId="0" fontId="29" fillId="19" borderId="44" xfId="3" applyFont="1" applyFill="1" applyBorder="1" applyAlignment="1">
      <alignment horizontal="left" vertical="center" wrapText="1"/>
    </xf>
    <xf numFmtId="170" fontId="29" fillId="0" borderId="47" xfId="5" applyNumberFormat="1" applyFont="1" applyFill="1" applyBorder="1" applyAlignment="1">
      <alignment vertical="center"/>
    </xf>
    <xf numFmtId="9" fontId="29" fillId="0" borderId="92" xfId="1" applyFont="1" applyBorder="1" applyAlignment="1">
      <alignment vertical="center"/>
    </xf>
    <xf numFmtId="0" fontId="28" fillId="20" borderId="32" xfId="2" applyFont="1" applyFill="1" applyBorder="1" applyAlignment="1">
      <alignment horizontal="center" vertical="center" wrapText="1"/>
    </xf>
    <xf numFmtId="0" fontId="28" fillId="20" borderId="81" xfId="2" applyFont="1" applyFill="1" applyBorder="1" applyAlignment="1">
      <alignment horizontal="center" vertical="center" wrapText="1"/>
    </xf>
    <xf numFmtId="0" fontId="13" fillId="19" borderId="44" xfId="3" applyFont="1" applyFill="1" applyBorder="1" applyAlignment="1">
      <alignment horizontal="left" vertical="center" wrapText="1"/>
    </xf>
    <xf numFmtId="1" fontId="17" fillId="19" borderId="50" xfId="19" applyNumberFormat="1" applyFont="1" applyFill="1" applyBorder="1" applyAlignment="1">
      <alignment horizontal="center" vertical="center"/>
    </xf>
    <xf numFmtId="1" fontId="17" fillId="19" borderId="50" xfId="19" applyNumberFormat="1" applyFont="1" applyFill="1" applyBorder="1" applyAlignment="1">
      <alignment horizontal="center" vertical="center" wrapText="1"/>
    </xf>
    <xf numFmtId="0" fontId="67" fillId="0" borderId="50" xfId="19" applyFont="1" applyBorder="1" applyAlignment="1">
      <alignment vertical="center" wrapText="1"/>
    </xf>
    <xf numFmtId="0" fontId="29" fillId="19" borderId="51" xfId="3" applyFont="1" applyFill="1" applyBorder="1" applyAlignment="1">
      <alignment horizontal="left" vertical="center" wrapText="1"/>
    </xf>
    <xf numFmtId="0" fontId="13" fillId="0" borderId="51" xfId="3" applyFont="1" applyBorder="1" applyAlignment="1">
      <alignment horizontal="left" vertical="center" wrapText="1"/>
    </xf>
    <xf numFmtId="0" fontId="13" fillId="0" borderId="44" xfId="3" applyFont="1" applyBorder="1" applyAlignment="1">
      <alignment horizontal="left" vertical="center" wrapText="1"/>
    </xf>
    <xf numFmtId="0" fontId="13" fillId="0" borderId="51" xfId="3" applyFont="1" applyBorder="1" applyAlignment="1">
      <alignment horizontal="center" vertical="center"/>
    </xf>
    <xf numFmtId="0" fontId="63" fillId="0" borderId="44" xfId="22" applyBorder="1" applyAlignment="1">
      <alignment horizontal="center" vertical="center" wrapText="1"/>
    </xf>
    <xf numFmtId="0" fontId="13" fillId="0" borderId="44" xfId="3" applyFont="1" applyBorder="1" applyAlignment="1">
      <alignment horizontal="center" vertical="center" wrapText="1"/>
    </xf>
    <xf numFmtId="0" fontId="29" fillId="0" borderId="44" xfId="3" applyFont="1" applyBorder="1" applyAlignment="1">
      <alignment horizontal="left" vertical="center" wrapText="1"/>
    </xf>
    <xf numFmtId="0" fontId="29" fillId="0" borderId="52" xfId="36" applyFont="1" applyBorder="1" applyAlignment="1">
      <alignment horizontal="center" vertical="center"/>
    </xf>
    <xf numFmtId="0" fontId="29" fillId="19" borderId="51" xfId="36" applyFont="1" applyFill="1" applyBorder="1" applyAlignment="1">
      <alignment horizontal="left" vertical="center"/>
    </xf>
    <xf numFmtId="0" fontId="29" fillId="19" borderId="44" xfId="36" applyFont="1" applyFill="1" applyBorder="1" applyAlignment="1">
      <alignment horizontal="left" vertical="center" wrapText="1"/>
    </xf>
    <xf numFmtId="0" fontId="63" fillId="19" borderId="44" xfId="22" applyFill="1" applyBorder="1" applyAlignment="1">
      <alignment horizontal="left" vertical="center" wrapText="1"/>
    </xf>
    <xf numFmtId="0" fontId="13" fillId="0" borderId="44" xfId="25" applyFont="1" applyBorder="1" applyAlignment="1">
      <alignment horizontal="left" vertical="center" wrapText="1"/>
    </xf>
    <xf numFmtId="0" fontId="13" fillId="0" borderId="51" xfId="25" applyFont="1" applyBorder="1" applyAlignment="1">
      <alignment horizontal="center" vertical="center" wrapText="1"/>
    </xf>
    <xf numFmtId="0" fontId="63" fillId="0" borderId="32" xfId="22" applyBorder="1" applyAlignment="1">
      <alignment horizontal="center" vertical="center" wrapText="1"/>
    </xf>
    <xf numFmtId="0" fontId="17" fillId="0" borderId="50" xfId="19" applyFont="1" applyBorder="1" applyAlignment="1">
      <alignment horizontal="center" vertical="center"/>
    </xf>
    <xf numFmtId="0" fontId="17" fillId="0" borderId="50" xfId="19" applyFont="1" applyBorder="1" applyAlignment="1">
      <alignment horizontal="center" vertical="center" wrapText="1"/>
    </xf>
    <xf numFmtId="0" fontId="17" fillId="19" borderId="50" xfId="19" applyFont="1" applyFill="1" applyBorder="1" applyAlignment="1">
      <alignment horizontal="center" vertical="center"/>
    </xf>
    <xf numFmtId="0" fontId="35" fillId="0" borderId="52" xfId="36" applyFont="1" applyBorder="1" applyAlignment="1">
      <alignment horizontal="center" vertical="center"/>
    </xf>
    <xf numFmtId="0" fontId="16" fillId="0" borderId="51" xfId="36" applyFont="1" applyBorder="1" applyAlignment="1">
      <alignment horizontal="center" vertical="center" wrapText="1"/>
    </xf>
    <xf numFmtId="0" fontId="13" fillId="0" borderId="44" xfId="36" applyFont="1" applyBorder="1" applyAlignment="1">
      <alignment horizontal="center" vertical="center" wrapText="1"/>
    </xf>
    <xf numFmtId="0" fontId="13" fillId="0" borderId="51" xfId="3" applyFont="1" applyBorder="1" applyAlignment="1">
      <alignment horizontal="center" vertical="center" wrapText="1"/>
    </xf>
    <xf numFmtId="0" fontId="29" fillId="0" borderId="34" xfId="0" applyFont="1" applyBorder="1" applyAlignment="1">
      <alignment horizontal="center" vertical="center" wrapText="1"/>
    </xf>
    <xf numFmtId="15" fontId="29" fillId="0" borderId="48" xfId="0" applyNumberFormat="1" applyFont="1" applyBorder="1" applyAlignment="1">
      <alignment horizontal="justify" vertical="center" wrapText="1"/>
    </xf>
    <xf numFmtId="170" fontId="29" fillId="0" borderId="121" xfId="5" applyNumberFormat="1" applyFont="1" applyBorder="1" applyAlignment="1">
      <alignment vertical="center"/>
    </xf>
    <xf numFmtId="9" fontId="29" fillId="0" borderId="39" xfId="1" applyFont="1" applyBorder="1" applyAlignment="1">
      <alignment vertical="center"/>
    </xf>
    <xf numFmtId="170" fontId="29" fillId="0" borderId="79" xfId="5" applyNumberFormat="1" applyFont="1" applyBorder="1" applyAlignment="1">
      <alignment vertical="center"/>
    </xf>
    <xf numFmtId="170" fontId="29" fillId="0" borderId="67" xfId="5" applyNumberFormat="1" applyFont="1" applyBorder="1" applyAlignment="1">
      <alignment vertical="center"/>
    </xf>
    <xf numFmtId="170" fontId="29" fillId="0" borderId="63" xfId="5" applyNumberFormat="1" applyFont="1" applyBorder="1" applyAlignment="1">
      <alignment vertical="center"/>
    </xf>
    <xf numFmtId="170" fontId="29" fillId="0" borderId="68" xfId="5" applyNumberFormat="1" applyFont="1" applyBorder="1" applyAlignment="1">
      <alignment vertical="center"/>
    </xf>
    <xf numFmtId="9" fontId="29" fillId="0" borderId="68" xfId="1" applyFont="1" applyBorder="1" applyAlignment="1">
      <alignment vertical="center"/>
    </xf>
    <xf numFmtId="0" fontId="28" fillId="20" borderId="57" xfId="2" applyFont="1" applyFill="1" applyBorder="1" applyAlignment="1">
      <alignment horizontal="center" vertical="center" wrapText="1"/>
    </xf>
    <xf numFmtId="0" fontId="29" fillId="0" borderId="51" xfId="3" applyFont="1" applyBorder="1" applyAlignment="1">
      <alignment vertical="center" wrapText="1"/>
    </xf>
    <xf numFmtId="10" fontId="29" fillId="0" borderId="68" xfId="1" applyNumberFormat="1" applyFont="1" applyBorder="1" applyAlignment="1">
      <alignment vertical="center"/>
    </xf>
    <xf numFmtId="174" fontId="41" fillId="0" borderId="96" xfId="21" applyNumberFormat="1" applyFont="1" applyBorder="1" applyAlignment="1">
      <alignment horizontal="center" vertical="center" wrapText="1"/>
    </xf>
    <xf numFmtId="174" fontId="41" fillId="0" borderId="122" xfId="21" applyNumberFormat="1" applyFont="1" applyBorder="1" applyAlignment="1">
      <alignment horizontal="center" vertical="center" wrapText="1"/>
    </xf>
    <xf numFmtId="174" fontId="41" fillId="0" borderId="123" xfId="21" applyNumberFormat="1" applyFont="1" applyBorder="1" applyAlignment="1">
      <alignment horizontal="center" vertical="center" wrapText="1"/>
    </xf>
    <xf numFmtId="0" fontId="41" fillId="0" borderId="76" xfId="3" applyFont="1" applyBorder="1" applyAlignment="1">
      <alignment horizontal="center" vertical="center" wrapText="1"/>
    </xf>
    <xf numFmtId="174" fontId="46" fillId="0" borderId="124" xfId="21" applyNumberFormat="1" applyFont="1" applyBorder="1" applyAlignment="1">
      <alignment horizontal="center" vertical="center" wrapText="1"/>
    </xf>
    <xf numFmtId="0" fontId="46" fillId="0" borderId="30" xfId="3" applyFont="1" applyBorder="1" applyAlignment="1">
      <alignment horizontal="center" vertical="center" wrapText="1"/>
    </xf>
    <xf numFmtId="0" fontId="46" fillId="0" borderId="51" xfId="3" applyFont="1" applyBorder="1" applyAlignment="1">
      <alignment horizontal="center" vertical="center" wrapText="1"/>
    </xf>
    <xf numFmtId="170" fontId="29" fillId="0" borderId="116" xfId="5" applyNumberFormat="1" applyFont="1" applyBorder="1" applyAlignment="1">
      <alignment horizontal="center" vertical="center"/>
    </xf>
    <xf numFmtId="0" fontId="38" fillId="19" borderId="50" xfId="19" applyFont="1" applyFill="1" applyBorder="1" applyAlignment="1">
      <alignment horizontal="center" vertical="center"/>
    </xf>
    <xf numFmtId="0" fontId="38" fillId="19" borderId="47" xfId="23" applyFont="1" applyFill="1" applyBorder="1" applyAlignment="1">
      <alignment horizontal="center" vertical="center" wrapText="1"/>
    </xf>
    <xf numFmtId="0" fontId="35" fillId="0" borderId="47" xfId="0" applyFont="1" applyBorder="1" applyAlignment="1">
      <alignment horizontal="center"/>
    </xf>
    <xf numFmtId="0" fontId="35" fillId="0" borderId="48" xfId="3" applyFont="1" applyBorder="1" applyAlignment="1">
      <alignment horizontal="center" vertical="center"/>
    </xf>
    <xf numFmtId="0" fontId="35" fillId="0" borderId="50" xfId="3" applyFont="1" applyBorder="1" applyAlignment="1">
      <alignment horizontal="center" vertical="center"/>
    </xf>
    <xf numFmtId="43" fontId="35" fillId="0" borderId="47" xfId="18"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5" fillId="0" borderId="30" xfId="3" applyFont="1" applyBorder="1" applyAlignment="1">
      <alignment horizontal="center" vertical="center"/>
    </xf>
    <xf numFmtId="0" fontId="35" fillId="0" borderId="31" xfId="3" applyFont="1" applyBorder="1" applyAlignment="1">
      <alignment horizontal="center" vertical="center"/>
    </xf>
    <xf numFmtId="0" fontId="35" fillId="0" borderId="32" xfId="3" applyFont="1" applyBorder="1" applyAlignment="1">
      <alignment horizontal="center" vertical="center"/>
    </xf>
    <xf numFmtId="0" fontId="35" fillId="0" borderId="48" xfId="3" applyFont="1" applyBorder="1" applyAlignment="1">
      <alignment horizontal="center" vertical="center" wrapText="1"/>
    </xf>
    <xf numFmtId="0" fontId="35" fillId="0" borderId="50" xfId="3" applyFont="1" applyBorder="1" applyAlignment="1">
      <alignment horizontal="center" vertical="center" wrapText="1"/>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172" fontId="46" fillId="20" borderId="48" xfId="3" applyNumberFormat="1" applyFont="1" applyFill="1" applyBorder="1" applyAlignment="1">
      <alignment horizontal="center" vertical="center" wrapText="1"/>
    </xf>
    <xf numFmtId="172" fontId="46" fillId="20" borderId="50" xfId="3" applyNumberFormat="1" applyFont="1" applyFill="1" applyBorder="1" applyAlignment="1">
      <alignment horizontal="center" vertical="center" wrapText="1"/>
    </xf>
    <xf numFmtId="0" fontId="35" fillId="0" borderId="47" xfId="3" applyFont="1" applyBorder="1" applyAlignment="1">
      <alignment horizontal="center"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29" fillId="19" borderId="30" xfId="3" applyFont="1" applyFill="1" applyBorder="1" applyAlignment="1">
      <alignment horizontal="left" vertical="center" wrapText="1"/>
    </xf>
    <xf numFmtId="0" fontId="29" fillId="19" borderId="32" xfId="3" applyFont="1" applyFill="1" applyBorder="1" applyAlignment="1">
      <alignment horizontal="left" vertical="center" wrapText="1"/>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36" fillId="0" borderId="36" xfId="3" applyNumberFormat="1" applyFont="1" applyBorder="1" applyAlignment="1">
      <alignment horizontal="center" vertical="center"/>
    </xf>
    <xf numFmtId="9" fontId="36" fillId="0" borderId="44" xfId="3" applyNumberFormat="1" applyFont="1" applyBorder="1" applyAlignment="1">
      <alignment horizontal="center" vertical="center"/>
    </xf>
    <xf numFmtId="0" fontId="35" fillId="0" borderId="30" xfId="3" applyFont="1" applyBorder="1" applyAlignment="1">
      <alignment horizontal="center" vertical="center" wrapText="1"/>
    </xf>
    <xf numFmtId="0" fontId="35" fillId="0" borderId="32" xfId="3" applyFont="1" applyBorder="1" applyAlignment="1">
      <alignment horizontal="center" vertical="center" wrapText="1"/>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36" fillId="0" borderId="51" xfId="3" applyFont="1" applyBorder="1" applyAlignment="1">
      <alignment horizontal="center" vertical="center"/>
    </xf>
    <xf numFmtId="0" fontId="63" fillId="19" borderId="48" xfId="22" applyFill="1" applyBorder="1" applyAlignment="1">
      <alignment horizontal="center" vertical="center" wrapText="1"/>
    </xf>
    <xf numFmtId="0" fontId="29" fillId="19" borderId="50" xfId="3" applyFont="1" applyFill="1" applyBorder="1" applyAlignment="1">
      <alignment horizontal="center" vertical="center" wrapText="1"/>
    </xf>
    <xf numFmtId="0" fontId="29" fillId="19" borderId="48" xfId="3" applyFont="1" applyFill="1" applyBorder="1" applyAlignment="1">
      <alignment horizontal="center"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3" xfId="2" applyFont="1" applyBorder="1" applyAlignment="1">
      <alignment horizontal="center" vertical="center" wrapText="1"/>
    </xf>
    <xf numFmtId="0" fontId="28" fillId="0" borderId="94" xfId="2" applyFont="1" applyBorder="1" applyAlignment="1">
      <alignment horizontal="center" vertical="center" wrapText="1"/>
    </xf>
    <xf numFmtId="0" fontId="28" fillId="0" borderId="95" xfId="2" applyFont="1" applyBorder="1" applyAlignment="1">
      <alignment horizontal="center" vertical="center" wrapText="1"/>
    </xf>
    <xf numFmtId="0" fontId="28" fillId="19" borderId="11" xfId="2" applyFont="1" applyFill="1" applyAlignment="1">
      <alignment horizontal="left" vertical="center" wrapText="1"/>
    </xf>
    <xf numFmtId="0" fontId="28" fillId="20" borderId="27" xfId="2" applyFont="1" applyFill="1" applyBorder="1" applyAlignment="1">
      <alignment horizontal="left" vertical="center" wrapText="1"/>
    </xf>
    <xf numFmtId="0" fontId="28" fillId="20" borderId="33" xfId="2" applyFont="1" applyFill="1" applyBorder="1" applyAlignment="1">
      <alignment horizontal="left" vertical="center" wrapText="1"/>
    </xf>
    <xf numFmtId="0" fontId="28" fillId="20" borderId="36" xfId="2" applyFont="1" applyFill="1" applyBorder="1" applyAlignment="1">
      <alignment horizontal="left" vertical="center" wrapText="1"/>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28" fillId="0" borderId="51" xfId="0" applyFont="1" applyBorder="1" applyAlignment="1">
      <alignment horizontal="center" vertical="center" wrapText="1"/>
    </xf>
    <xf numFmtId="0" fontId="28" fillId="20" borderId="43" xfId="2"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29" fillId="19" borderId="48" xfId="3" applyFont="1" applyFill="1" applyBorder="1" applyAlignment="1">
      <alignment horizontal="left" vertical="center" wrapText="1"/>
    </xf>
    <xf numFmtId="0" fontId="29" fillId="19" borderId="50" xfId="3" applyFont="1" applyFill="1" applyBorder="1" applyAlignment="1">
      <alignment horizontal="left"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9" fontId="29" fillId="0" borderId="48" xfId="1" applyFont="1" applyBorder="1" applyAlignment="1">
      <alignment horizontal="center" vertical="center"/>
    </xf>
    <xf numFmtId="9" fontId="29" fillId="0" borderId="50" xfId="1" applyFont="1" applyBorder="1" applyAlignment="1">
      <alignment horizontal="center" vertical="center"/>
    </xf>
    <xf numFmtId="0" fontId="9" fillId="0" borderId="0" xfId="0" applyFont="1" applyAlignment="1">
      <alignment horizontal="center" vertical="center" textRotation="90" wrapText="1"/>
    </xf>
    <xf numFmtId="0" fontId="0" fillId="0" borderId="0" xfId="0"/>
    <xf numFmtId="0" fontId="9" fillId="5" borderId="2" xfId="0" applyFont="1" applyFill="1" applyBorder="1" applyAlignment="1">
      <alignment horizontal="center" vertical="center" wrapText="1"/>
    </xf>
    <xf numFmtId="0" fontId="8" fillId="0" borderId="3" xfId="0" applyFont="1" applyBorder="1"/>
    <xf numFmtId="0" fontId="8" fillId="0" borderId="4" xfId="0" applyFont="1" applyBorder="1"/>
    <xf numFmtId="0" fontId="7" fillId="0" borderId="11" xfId="0" applyFont="1" applyBorder="1" applyAlignment="1">
      <alignment horizontal="left" vertical="top"/>
    </xf>
    <xf numFmtId="0" fontId="9" fillId="0" borderId="2" xfId="0" applyFont="1" applyBorder="1" applyAlignment="1">
      <alignment horizontal="center" vertical="center"/>
    </xf>
    <xf numFmtId="0" fontId="9" fillId="3" borderId="2" xfId="0" applyFont="1" applyFill="1" applyBorder="1" applyAlignment="1">
      <alignment horizontal="center" vertical="center" wrapText="1"/>
    </xf>
    <xf numFmtId="0" fontId="7" fillId="0" borderId="0" xfId="0" applyFont="1" applyAlignment="1">
      <alignment horizontal="left"/>
    </xf>
    <xf numFmtId="0" fontId="9" fillId="4" borderId="2"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8" fillId="17" borderId="3" xfId="0" applyFont="1" applyFill="1" applyBorder="1"/>
    <xf numFmtId="0" fontId="8" fillId="17" borderId="4" xfId="0" applyFont="1" applyFill="1" applyBorder="1"/>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0" fontId="8" fillId="0" borderId="23" xfId="0" applyFont="1" applyBorder="1"/>
    <xf numFmtId="166" fontId="9" fillId="0" borderId="22" xfId="0" applyNumberFormat="1" applyFont="1" applyBorder="1" applyAlignment="1">
      <alignment vertical="center"/>
    </xf>
    <xf numFmtId="0" fontId="7" fillId="0" borderId="0" xfId="0" applyFont="1" applyAlignment="1">
      <alignment horizontal="left" vertical="top"/>
    </xf>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16" fillId="2" borderId="22" xfId="0" applyFont="1" applyFill="1" applyBorder="1" applyAlignment="1">
      <alignment horizontal="center" vertical="center"/>
    </xf>
    <xf numFmtId="0" fontId="8" fillId="0" borderId="12" xfId="0" applyFont="1" applyBorder="1"/>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8" fillId="0" borderId="7" xfId="0" applyFont="1" applyBorder="1"/>
    <xf numFmtId="0" fontId="8" fillId="0" borderId="8" xfId="0" applyFont="1" applyBorder="1"/>
    <xf numFmtId="0" fontId="8" fillId="0" borderId="26" xfId="0" applyFont="1" applyBorder="1"/>
    <xf numFmtId="0" fontId="8" fillId="0" borderId="24" xfId="0" applyFont="1" applyBorder="1"/>
    <xf numFmtId="0" fontId="8" fillId="0" borderId="25" xfId="0" applyFont="1" applyBorder="1"/>
    <xf numFmtId="14" fontId="13" fillId="8" borderId="22" xfId="0" applyNumberFormat="1" applyFont="1" applyFill="1" applyBorder="1" applyAlignment="1">
      <alignment horizontal="center" vertical="center" wrapText="1"/>
    </xf>
    <xf numFmtId="0" fontId="16" fillId="8" borderId="11" xfId="0" applyFont="1" applyFill="1" applyBorder="1" applyAlignment="1">
      <alignment horizontal="center" vertical="center" wrapText="1"/>
    </xf>
    <xf numFmtId="0" fontId="8" fillId="0" borderId="11" xfId="0" applyFont="1" applyBorder="1"/>
    <xf numFmtId="0" fontId="16" fillId="12" borderId="22"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2" xfId="0" applyFont="1" applyFill="1" applyBorder="1" applyAlignment="1">
      <alignment horizontal="center" vertical="center"/>
    </xf>
    <xf numFmtId="0" fontId="16" fillId="8" borderId="11" xfId="0" applyFont="1" applyFill="1" applyBorder="1" applyAlignment="1">
      <alignment horizontal="right" vertical="center"/>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3" fillId="8" borderId="22" xfId="0" applyFont="1" applyFill="1" applyBorder="1" applyAlignment="1">
      <alignment horizontal="left" vertical="center"/>
    </xf>
    <xf numFmtId="0" fontId="17" fillId="8" borderId="22" xfId="0" applyFont="1" applyFill="1" applyBorder="1" applyAlignment="1">
      <alignment horizontal="left" vertical="center" wrapText="1"/>
    </xf>
    <xf numFmtId="0" fontId="13" fillId="2" borderId="5" xfId="0" applyFont="1" applyFill="1" applyBorder="1" applyAlignment="1">
      <alignment horizontal="center" vertical="center"/>
    </xf>
    <xf numFmtId="0" fontId="8" fillId="0" borderId="6" xfId="0" applyFont="1" applyBorder="1"/>
    <xf numFmtId="0" fontId="8" fillId="0" borderId="13" xfId="0" applyFont="1" applyBorder="1"/>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6" fillId="2" borderId="11" xfId="0" applyFont="1" applyFill="1" applyBorder="1" applyAlignment="1">
      <alignment horizontal="center" vertical="center"/>
    </xf>
    <xf numFmtId="0" fontId="13" fillId="8" borderId="11" xfId="0" applyFont="1" applyFill="1" applyBorder="1" applyAlignment="1">
      <alignment horizontal="center" vertical="center"/>
    </xf>
    <xf numFmtId="0" fontId="16" fillId="2" borderId="15" xfId="0" applyFont="1" applyFill="1" applyBorder="1" applyAlignment="1">
      <alignment horizontal="center" vertical="center"/>
    </xf>
    <xf numFmtId="0" fontId="8" fillId="0" borderId="16" xfId="0" applyFont="1" applyBorder="1"/>
    <xf numFmtId="0" fontId="15" fillId="2" borderId="11" xfId="0" applyFont="1" applyFill="1" applyBorder="1" applyAlignment="1">
      <alignment horizontal="center" vertical="center"/>
    </xf>
    <xf numFmtId="0" fontId="8" fillId="0" borderId="14" xfId="0" applyFont="1" applyBorder="1"/>
    <xf numFmtId="0" fontId="13" fillId="2" borderId="22" xfId="0" applyFont="1" applyFill="1" applyBorder="1" applyAlignment="1">
      <alignment horizontal="center" vertical="center"/>
    </xf>
    <xf numFmtId="0" fontId="13" fillId="2" borderId="22" xfId="0" applyFont="1" applyFill="1" applyBorder="1" applyAlignment="1">
      <alignment horizontal="left" vertical="center" wrapText="1"/>
    </xf>
    <xf numFmtId="0" fontId="16" fillId="7" borderId="22" xfId="0" applyFont="1" applyFill="1" applyBorder="1" applyAlignment="1">
      <alignment horizontal="center" vertical="center"/>
    </xf>
    <xf numFmtId="0" fontId="13" fillId="8" borderId="18" xfId="0" applyFont="1" applyFill="1" applyBorder="1" applyAlignment="1">
      <alignment horizontal="center" vertical="center"/>
    </xf>
    <xf numFmtId="0" fontId="8" fillId="0" borderId="19" xfId="0" applyFont="1" applyBorder="1"/>
    <xf numFmtId="0" fontId="8" fillId="0" borderId="20" xfId="0" applyFont="1" applyBorder="1"/>
    <xf numFmtId="0" fontId="28" fillId="0" borderId="27" xfId="2" applyFont="1" applyBorder="1" applyAlignment="1">
      <alignment horizontal="left" vertical="center" wrapText="1"/>
    </xf>
    <xf numFmtId="0" fontId="28" fillId="0" borderId="43" xfId="2" applyFont="1" applyBorder="1" applyAlignment="1">
      <alignment horizontal="left" vertical="center" wrapText="1"/>
    </xf>
    <xf numFmtId="0" fontId="28" fillId="0" borderId="42" xfId="2" applyFont="1" applyBorder="1" applyAlignment="1">
      <alignment horizontal="left" vertical="center" wrapText="1"/>
    </xf>
    <xf numFmtId="0" fontId="28" fillId="0" borderId="33" xfId="2" applyFont="1" applyBorder="1" applyAlignment="1">
      <alignment horizontal="left" vertical="center" wrapText="1"/>
    </xf>
    <xf numFmtId="0" fontId="28" fillId="0" borderId="11" xfId="2" applyFont="1" applyAlignment="1">
      <alignment horizontal="left" vertical="center" wrapText="1"/>
    </xf>
    <xf numFmtId="0" fontId="28" fillId="0" borderId="41" xfId="2" applyFont="1" applyBorder="1" applyAlignment="1">
      <alignment horizontal="left" vertical="center" wrapText="1"/>
    </xf>
    <xf numFmtId="0" fontId="28" fillId="0" borderId="36"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0" fontId="13" fillId="19" borderId="30" xfId="3" applyFont="1" applyFill="1" applyBorder="1" applyAlignment="1">
      <alignment horizontal="left" vertical="center" wrapText="1"/>
    </xf>
    <xf numFmtId="0" fontId="13" fillId="19" borderId="32" xfId="3" applyFont="1" applyFill="1" applyBorder="1" applyAlignment="1">
      <alignment horizontal="left" vertical="center" wrapText="1"/>
    </xf>
    <xf numFmtId="172" fontId="46" fillId="20" borderId="48" xfId="3" applyNumberFormat="1" applyFont="1" applyFill="1" applyBorder="1" applyAlignment="1">
      <alignment horizontal="center" vertical="center"/>
    </xf>
    <xf numFmtId="172" fontId="46" fillId="20" borderId="50" xfId="3" applyNumberFormat="1" applyFont="1" applyFill="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26" fillId="19" borderId="48" xfId="3" applyFont="1" applyFill="1" applyBorder="1" applyAlignment="1">
      <alignment horizontal="center" vertical="center" wrapText="1"/>
    </xf>
    <xf numFmtId="0" fontId="26" fillId="19" borderId="50" xfId="3" applyFont="1" applyFill="1" applyBorder="1" applyAlignment="1">
      <alignment horizontal="center" vertical="center" wrapText="1"/>
    </xf>
    <xf numFmtId="0" fontId="45" fillId="0" borderId="50" xfId="3" applyFont="1" applyBorder="1" applyAlignment="1">
      <alignment horizontal="left" vertical="center" wrapText="1"/>
    </xf>
    <xf numFmtId="0" fontId="63" fillId="19" borderId="50" xfId="22" applyFill="1" applyBorder="1" applyAlignment="1">
      <alignment horizontal="center" vertical="center" wrapText="1"/>
    </xf>
    <xf numFmtId="0" fontId="27" fillId="0" borderId="30" xfId="3" applyFont="1" applyBorder="1" applyAlignment="1">
      <alignment horizontal="center" vertical="center" wrapText="1"/>
    </xf>
    <xf numFmtId="0" fontId="27" fillId="0" borderId="32" xfId="3" applyFont="1" applyBorder="1" applyAlignment="1">
      <alignment horizontal="center" vertical="center"/>
    </xf>
    <xf numFmtId="0" fontId="29" fillId="0" borderId="30" xfId="3" applyFont="1" applyBorder="1" applyAlignment="1">
      <alignment horizontal="center" vertical="center" wrapText="1"/>
    </xf>
    <xf numFmtId="0" fontId="29" fillId="0" borderId="32" xfId="3" applyFont="1" applyBorder="1" applyAlignment="1">
      <alignment horizontal="center" vertical="center" wrapText="1"/>
    </xf>
    <xf numFmtId="9" fontId="29" fillId="0" borderId="48" xfId="1" applyFont="1" applyBorder="1" applyAlignment="1">
      <alignment horizontal="center" vertical="center" wrapText="1"/>
    </xf>
    <xf numFmtId="9" fontId="29" fillId="0" borderId="50" xfId="1" applyFont="1" applyBorder="1" applyAlignment="1">
      <alignment horizontal="center" vertical="center" wrapText="1"/>
    </xf>
    <xf numFmtId="0" fontId="26" fillId="0" borderId="47" xfId="0" applyFont="1" applyBorder="1" applyAlignment="1">
      <alignment horizontal="center" wrapText="1"/>
    </xf>
    <xf numFmtId="0" fontId="26" fillId="0" borderId="47" xfId="0" applyFont="1" applyBorder="1" applyAlignment="1">
      <alignment horizontal="center"/>
    </xf>
    <xf numFmtId="0" fontId="26" fillId="19" borderId="48" xfId="3" applyFont="1" applyFill="1" applyBorder="1" applyAlignment="1">
      <alignment horizontal="left" vertical="center" wrapText="1"/>
    </xf>
    <xf numFmtId="0" fontId="26" fillId="19" borderId="50" xfId="3" applyFont="1" applyFill="1" applyBorder="1" applyAlignment="1">
      <alignment horizontal="left" vertical="center" wrapText="1"/>
    </xf>
    <xf numFmtId="0" fontId="63" fillId="0" borderId="48" xfId="22" applyBorder="1" applyAlignment="1">
      <alignment horizontal="center" vertical="center" wrapText="1"/>
    </xf>
    <xf numFmtId="0" fontId="29" fillId="0" borderId="48" xfId="3" applyFont="1" applyBorder="1" applyAlignment="1">
      <alignment horizontal="left" vertical="center" wrapText="1"/>
    </xf>
    <xf numFmtId="0" fontId="29" fillId="0" borderId="50" xfId="3" applyFont="1" applyBorder="1" applyAlignment="1">
      <alignment horizontal="left" vertical="center" wrapText="1"/>
    </xf>
    <xf numFmtId="0" fontId="13" fillId="0" borderId="30" xfId="36" applyFont="1" applyBorder="1" applyAlignment="1">
      <alignment horizontal="center" vertical="center" wrapText="1"/>
    </xf>
    <xf numFmtId="0" fontId="13" fillId="0" borderId="32" xfId="36" applyFont="1" applyBorder="1" applyAlignment="1">
      <alignment horizontal="center" vertical="center" wrapText="1"/>
    </xf>
    <xf numFmtId="0" fontId="35" fillId="0" borderId="48" xfId="36" applyFont="1" applyBorder="1" applyAlignment="1">
      <alignment horizontal="left" vertical="center" wrapText="1"/>
    </xf>
    <xf numFmtId="0" fontId="35" fillId="0" borderId="50" xfId="36" applyFont="1" applyBorder="1" applyAlignment="1">
      <alignment horizontal="left" vertical="center" wrapText="1"/>
    </xf>
    <xf numFmtId="0" fontId="13" fillId="0" borderId="30" xfId="3" applyFont="1" applyBorder="1" applyAlignment="1">
      <alignment horizontal="center" vertical="top" wrapText="1"/>
    </xf>
    <xf numFmtId="0" fontId="13" fillId="0" borderId="32" xfId="3" applyFont="1" applyBorder="1" applyAlignment="1">
      <alignment horizontal="center" vertical="top" wrapText="1"/>
    </xf>
    <xf numFmtId="0" fontId="13" fillId="0" borderId="30" xfId="3" applyFont="1" applyBorder="1" applyAlignment="1">
      <alignment horizontal="center" vertical="center" wrapText="1"/>
    </xf>
    <xf numFmtId="0" fontId="13" fillId="0" borderId="32" xfId="3" applyFont="1" applyBorder="1" applyAlignment="1">
      <alignment horizontal="center" vertical="center" wrapText="1"/>
    </xf>
    <xf numFmtId="172" fontId="61" fillId="20" borderId="48" xfId="3" applyNumberFormat="1" applyFont="1" applyFill="1" applyBorder="1" applyAlignment="1">
      <alignment horizontal="center" vertical="center" wrapText="1"/>
    </xf>
    <xf numFmtId="172" fontId="61" fillId="20" borderId="50" xfId="3" applyNumberFormat="1" applyFont="1" applyFill="1" applyBorder="1" applyAlignment="1">
      <alignment horizontal="center" vertical="center" wrapText="1"/>
    </xf>
    <xf numFmtId="172" fontId="36" fillId="20" borderId="48" xfId="3" applyNumberFormat="1" applyFont="1" applyFill="1" applyBorder="1" applyAlignment="1">
      <alignment horizontal="center" vertical="center" wrapText="1"/>
    </xf>
    <xf numFmtId="172" fontId="36" fillId="20" borderId="50" xfId="3" applyNumberFormat="1" applyFont="1" applyFill="1" applyBorder="1" applyAlignment="1">
      <alignment horizontal="center" vertical="center" wrapText="1"/>
    </xf>
    <xf numFmtId="0" fontId="13" fillId="0" borderId="48" xfId="3" applyFont="1" applyBorder="1" applyAlignment="1">
      <alignment horizontal="left" vertical="center" wrapText="1"/>
    </xf>
    <xf numFmtId="0" fontId="13" fillId="0" borderId="50" xfId="3" applyFont="1" applyBorder="1" applyAlignment="1">
      <alignment horizontal="left" vertical="center" wrapText="1"/>
    </xf>
    <xf numFmtId="0" fontId="13" fillId="0" borderId="30" xfId="3" applyFont="1" applyBorder="1" applyAlignment="1">
      <alignment horizontal="left" vertical="center" wrapText="1"/>
    </xf>
    <xf numFmtId="0" fontId="13" fillId="0" borderId="32" xfId="3" applyFont="1" applyBorder="1" applyAlignment="1">
      <alignment horizontal="left" vertical="center" wrapText="1"/>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2" fontId="29" fillId="0" borderId="30" xfId="3" applyNumberFormat="1" applyFont="1" applyBorder="1" applyAlignment="1">
      <alignment horizontal="center" vertical="center" wrapText="1"/>
    </xf>
    <xf numFmtId="9" fontId="29" fillId="0" borderId="48" xfId="3" applyNumberFormat="1" applyFont="1" applyBorder="1" applyAlignment="1">
      <alignment horizontal="center" vertical="center"/>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0" fontId="46" fillId="20" borderId="74" xfId="2" applyFont="1" applyFill="1" applyBorder="1" applyAlignment="1">
      <alignment horizontal="center" vertical="center" wrapText="1"/>
    </xf>
    <xf numFmtId="0" fontId="46" fillId="20" borderId="65" xfId="2" applyFont="1" applyFill="1" applyBorder="1" applyAlignment="1">
      <alignment horizontal="center" vertical="center" wrapText="1"/>
    </xf>
    <xf numFmtId="0" fontId="29" fillId="0" borderId="30" xfId="3" applyFont="1" applyBorder="1" applyAlignment="1">
      <alignment vertical="center" wrapText="1"/>
    </xf>
    <xf numFmtId="0" fontId="29" fillId="0" borderId="32" xfId="3" applyFont="1" applyBorder="1" applyAlignment="1">
      <alignment vertical="center" wrapText="1"/>
    </xf>
    <xf numFmtId="0" fontId="29" fillId="0" borderId="117" xfId="36" applyFont="1" applyBorder="1" applyAlignment="1">
      <alignment horizontal="left" vertical="center" wrapText="1"/>
    </xf>
    <xf numFmtId="0" fontId="29" fillId="0" borderId="88" xfId="36" applyFont="1" applyBorder="1" applyAlignment="1">
      <alignment horizontal="left" vertical="center" wrapText="1"/>
    </xf>
    <xf numFmtId="0" fontId="13" fillId="0" borderId="117" xfId="3" applyFont="1" applyBorder="1" applyAlignment="1">
      <alignment horizontal="left" vertical="center" wrapText="1"/>
    </xf>
    <xf numFmtId="0" fontId="13" fillId="0" borderId="88" xfId="3" applyFont="1" applyBorder="1" applyAlignment="1">
      <alignment horizontal="left" vertical="center" wrapText="1"/>
    </xf>
    <xf numFmtId="0" fontId="29" fillId="0" borderId="48" xfId="3" applyFont="1" applyBorder="1" applyAlignment="1">
      <alignment horizontal="center" vertical="center" wrapText="1"/>
    </xf>
    <xf numFmtId="0" fontId="29" fillId="0" borderId="50" xfId="3" applyFont="1" applyBorder="1" applyAlignment="1">
      <alignment horizontal="center" vertical="center" wrapText="1"/>
    </xf>
    <xf numFmtId="0" fontId="29" fillId="0" borderId="30" xfId="3" applyFont="1" applyBorder="1" applyAlignment="1">
      <alignment horizontal="left" vertical="center" wrapText="1"/>
    </xf>
    <xf numFmtId="0" fontId="29" fillId="0" borderId="32" xfId="3" applyFont="1" applyBorder="1" applyAlignment="1">
      <alignment horizontal="left" vertical="center" wrapText="1"/>
    </xf>
    <xf numFmtId="0" fontId="29" fillId="0" borderId="48" xfId="3" applyFont="1" applyBorder="1" applyAlignment="1">
      <alignment horizontal="left" vertical="top" wrapText="1"/>
    </xf>
    <xf numFmtId="0" fontId="29" fillId="0" borderId="50" xfId="3" applyFont="1" applyBorder="1" applyAlignment="1">
      <alignment horizontal="left" vertical="top" wrapText="1"/>
    </xf>
    <xf numFmtId="43" fontId="35" fillId="0" borderId="48" xfId="18" applyFont="1" applyBorder="1" applyAlignment="1">
      <alignment horizontal="center"/>
    </xf>
    <xf numFmtId="43" fontId="35" fillId="0" borderId="50" xfId="18" applyFont="1" applyBorder="1" applyAlignment="1">
      <alignment horizontal="center"/>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30" xfId="3" applyFont="1" applyBorder="1" applyAlignment="1">
      <alignment horizontal="center" vertical="center"/>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57" fillId="0" borderId="30" xfId="3" applyFont="1" applyBorder="1" applyAlignment="1">
      <alignment horizontal="center" vertical="center" wrapText="1"/>
    </xf>
    <xf numFmtId="0" fontId="57" fillId="0" borderId="32" xfId="3" applyFont="1" applyBorder="1" applyAlignment="1">
      <alignment horizontal="center" vertical="center" wrapText="1"/>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9" fillId="0" borderId="31" xfId="3" applyFont="1" applyBorder="1" applyAlignment="1">
      <alignment horizontal="center" vertical="center" wrapText="1"/>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0" fontId="19" fillId="20" borderId="51" xfId="3" applyFont="1" applyFill="1" applyBorder="1" applyAlignment="1">
      <alignment horizontal="center" vertical="center"/>
    </xf>
    <xf numFmtId="0" fontId="28" fillId="0" borderId="96" xfId="2" applyFont="1" applyBorder="1" applyAlignment="1">
      <alignment horizontal="left" vertical="center" wrapText="1"/>
    </xf>
    <xf numFmtId="0" fontId="28" fillId="0" borderId="97" xfId="2" applyFont="1" applyBorder="1" applyAlignment="1">
      <alignment horizontal="left" vertical="center" wrapText="1"/>
    </xf>
    <xf numFmtId="0" fontId="28" fillId="0" borderId="98" xfId="2" applyFont="1" applyBorder="1" applyAlignment="1">
      <alignment horizontal="left" vertical="center" wrapText="1"/>
    </xf>
    <xf numFmtId="0" fontId="28" fillId="0" borderId="99" xfId="2" applyFont="1" applyBorder="1" applyAlignment="1">
      <alignment horizontal="left" vertical="center" wrapText="1"/>
    </xf>
    <xf numFmtId="0" fontId="28" fillId="0" borderId="100" xfId="2" applyFont="1" applyBorder="1" applyAlignment="1">
      <alignment horizontal="left" vertical="center" wrapText="1"/>
    </xf>
    <xf numFmtId="0" fontId="28" fillId="0" borderId="101" xfId="2" applyFont="1" applyBorder="1" applyAlignment="1">
      <alignment horizontal="left" vertical="center" wrapText="1"/>
    </xf>
    <xf numFmtId="0" fontId="28" fillId="0" borderId="102" xfId="2" applyFont="1" applyBorder="1" applyAlignment="1">
      <alignment horizontal="left" vertical="center" wrapText="1"/>
    </xf>
    <xf numFmtId="0" fontId="28" fillId="0" borderId="103" xfId="2" applyFont="1" applyBorder="1" applyAlignment="1">
      <alignment horizontal="left" vertical="center" wrapText="1"/>
    </xf>
    <xf numFmtId="0" fontId="29" fillId="19" borderId="30" xfId="36" applyFont="1" applyFill="1" applyBorder="1" applyAlignment="1">
      <alignment horizontal="left" vertical="center" wrapText="1"/>
    </xf>
    <xf numFmtId="0" fontId="29" fillId="19" borderId="32" xfId="36" applyFont="1" applyFill="1" applyBorder="1" applyAlignment="1">
      <alignment horizontal="left"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19" fillId="0" borderId="51" xfId="3" applyFont="1" applyBorder="1" applyAlignment="1">
      <alignment horizontal="left" vertical="center" wrapText="1"/>
    </xf>
    <xf numFmtId="0" fontId="19" fillId="0" borderId="51" xfId="3" applyFont="1" applyBorder="1" applyAlignment="1">
      <alignment horizontal="left" vertical="center"/>
    </xf>
    <xf numFmtId="0" fontId="29" fillId="0" borderId="51" xfId="3" applyFont="1" applyBorder="1" applyAlignment="1">
      <alignment horizontal="center" vertical="center"/>
    </xf>
    <xf numFmtId="0" fontId="28" fillId="0" borderId="96" xfId="2" applyFont="1" applyBorder="1" applyAlignment="1">
      <alignment horizontal="center" vertical="center" wrapText="1"/>
    </xf>
    <xf numFmtId="0" fontId="28" fillId="0" borderId="97" xfId="2" applyFont="1" applyBorder="1" applyAlignment="1">
      <alignment horizontal="center" vertical="center" wrapText="1"/>
    </xf>
    <xf numFmtId="0" fontId="28" fillId="0" borderId="98" xfId="2" applyFont="1" applyBorder="1" applyAlignment="1">
      <alignment horizontal="center" vertical="center" wrapText="1"/>
    </xf>
    <xf numFmtId="0" fontId="28" fillId="0" borderId="99" xfId="2" applyFont="1" applyBorder="1" applyAlignment="1">
      <alignment horizontal="center" vertical="center" wrapText="1"/>
    </xf>
    <xf numFmtId="0" fontId="28" fillId="0" borderId="100" xfId="2" applyFont="1" applyBorder="1" applyAlignment="1">
      <alignment horizontal="center" vertical="center" wrapText="1"/>
    </xf>
    <xf numFmtId="0" fontId="28" fillId="0" borderId="101" xfId="2" applyFont="1" applyBorder="1" applyAlignment="1">
      <alignment horizontal="center" vertical="center" wrapText="1"/>
    </xf>
    <xf numFmtId="0" fontId="28" fillId="0" borderId="102" xfId="2" applyFont="1" applyBorder="1" applyAlignment="1">
      <alignment horizontal="center" vertical="center" wrapText="1"/>
    </xf>
    <xf numFmtId="0" fontId="28" fillId="0" borderId="103" xfId="2" applyFont="1" applyBorder="1" applyAlignment="1">
      <alignment horizontal="center" vertical="center" wrapText="1"/>
    </xf>
    <xf numFmtId="0" fontId="13" fillId="0" borderId="30" xfId="25" applyFont="1" applyBorder="1" applyAlignment="1">
      <alignment horizontal="left" vertical="center" wrapText="1"/>
    </xf>
    <xf numFmtId="0" fontId="13" fillId="0" borderId="32" xfId="25" applyFont="1" applyBorder="1" applyAlignment="1">
      <alignment horizontal="left" vertical="center"/>
    </xf>
    <xf numFmtId="0" fontId="13" fillId="0" borderId="32" xfId="3" applyFont="1" applyBorder="1" applyAlignment="1">
      <alignment horizontal="left" vertical="center"/>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8"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7" fillId="0" borderId="81" xfId="2" applyFont="1" applyBorder="1" applyAlignment="1">
      <alignment horizontal="center" vertical="center" wrapText="1"/>
    </xf>
    <xf numFmtId="0" fontId="27" fillId="0" borderId="70" xfId="2" applyFont="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7" fillId="0" borderId="87" xfId="2" applyFont="1" applyBorder="1" applyAlignment="1">
      <alignment horizontal="center" vertical="center" wrapText="1"/>
    </xf>
    <xf numFmtId="0" fontId="27" fillId="0" borderId="64" xfId="2" applyFont="1" applyBorder="1" applyAlignment="1">
      <alignment horizontal="center" vertical="center" wrapText="1"/>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0" borderId="11" xfId="0" applyFont="1" applyBorder="1" applyAlignment="1">
      <alignment horizontal="center" vertical="center" wrapText="1"/>
    </xf>
    <xf numFmtId="0" fontId="27" fillId="0" borderId="72"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73" xfId="2" applyFont="1" applyBorder="1" applyAlignment="1">
      <alignment horizontal="center" vertical="center" wrapText="1"/>
    </xf>
    <xf numFmtId="0" fontId="27" fillId="0" borderId="82" xfId="2" applyFont="1" applyBorder="1" applyAlignment="1">
      <alignment horizontal="center" vertical="center" wrapText="1"/>
    </xf>
    <xf numFmtId="0" fontId="29" fillId="0" borderId="72" xfId="3" applyFont="1" applyBorder="1" applyAlignment="1">
      <alignment horizontal="center" vertical="center" wrapText="1"/>
    </xf>
    <xf numFmtId="0" fontId="29" fillId="0" borderId="83" xfId="3" applyFont="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0" borderId="60" xfId="2" applyFont="1" applyBorder="1" applyAlignment="1">
      <alignment horizontal="center" vertical="center" wrapText="1"/>
    </xf>
    <xf numFmtId="170" fontId="29" fillId="0" borderId="41" xfId="5" applyNumberFormat="1" applyFont="1" applyBorder="1" applyAlignment="1">
      <alignment horizontal="center" vertical="center"/>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3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53" fillId="0" borderId="27" xfId="2" applyFont="1" applyBorder="1" applyAlignment="1">
      <alignment horizontal="center" vertical="center" wrapText="1"/>
    </xf>
    <xf numFmtId="0" fontId="53" fillId="0" borderId="43"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11" xfId="2" applyFont="1" applyAlignment="1">
      <alignment horizontal="center" vertical="center" wrapText="1"/>
    </xf>
    <xf numFmtId="0" fontId="53" fillId="0" borderId="41"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45" xfId="2" applyFont="1" applyBorder="1" applyAlignment="1">
      <alignment horizontal="center" vertical="center" wrapText="1"/>
    </xf>
    <xf numFmtId="0" fontId="53" fillId="0" borderId="44" xfId="2" applyFont="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28" fillId="28" borderId="79" xfId="3" applyFont="1" applyFill="1" applyBorder="1" applyAlignment="1">
      <alignment horizontal="center" vertical="center" wrapText="1"/>
    </xf>
    <xf numFmtId="0" fontId="28" fillId="28" borderId="76"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0" fontId="27" fillId="0" borderId="51" xfId="0" applyFont="1" applyBorder="1" applyAlignment="1">
      <alignment horizontal="left" vertical="center" wrapText="1"/>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8" borderId="57" xfId="3" applyFont="1" applyFill="1" applyBorder="1" applyAlignment="1">
      <alignment horizontal="center" vertical="center" wrapText="1"/>
    </xf>
    <xf numFmtId="0" fontId="46" fillId="28" borderId="69" xfId="3" applyFont="1" applyFill="1" applyBorder="1" applyAlignment="1">
      <alignment horizontal="center" vertical="center" wrapText="1"/>
    </xf>
    <xf numFmtId="0" fontId="46" fillId="28" borderId="59"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6" fillId="20" borderId="57" xfId="19" applyFont="1" applyFill="1" applyBorder="1" applyAlignment="1">
      <alignment horizontal="center" vertical="center" wrapText="1"/>
    </xf>
    <xf numFmtId="0" fontId="56" fillId="20" borderId="80" xfId="19" applyFont="1" applyFill="1" applyBorder="1" applyAlignment="1">
      <alignment horizontal="center" vertical="center" wrapText="1"/>
    </xf>
    <xf numFmtId="0" fontId="56" fillId="20" borderId="61" xfId="19" applyFont="1" applyFill="1" applyBorder="1" applyAlignment="1">
      <alignment horizontal="center" vertical="center"/>
    </xf>
    <xf numFmtId="0" fontId="56" fillId="20" borderId="62" xfId="19" applyFont="1" applyFill="1" applyBorder="1" applyAlignment="1">
      <alignment horizontal="center" vertical="center"/>
    </xf>
    <xf numFmtId="0" fontId="56" fillId="20" borderId="76" xfId="19" applyFont="1" applyFill="1" applyBorder="1" applyAlignment="1">
      <alignment horizontal="center" vertical="center"/>
    </xf>
    <xf numFmtId="0" fontId="56" fillId="20" borderId="79" xfId="19" applyFont="1" applyFill="1" applyBorder="1" applyAlignment="1">
      <alignment horizontal="center" vertical="center"/>
    </xf>
    <xf numFmtId="0" fontId="52" fillId="16" borderId="35" xfId="19" applyFont="1" applyFill="1" applyBorder="1" applyAlignment="1">
      <alignment horizontal="center" vertical="center" wrapText="1"/>
    </xf>
    <xf numFmtId="0" fontId="52" fillId="16" borderId="39" xfId="19" applyFont="1" applyFill="1" applyBorder="1" applyAlignment="1">
      <alignment horizontal="center" vertical="center" wrapText="1"/>
    </xf>
    <xf numFmtId="0" fontId="40" fillId="26" borderId="75"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2" fillId="25" borderId="11" xfId="19" applyFill="1" applyAlignment="1">
      <alignment horizontal="center"/>
    </xf>
    <xf numFmtId="0" fontId="56" fillId="20" borderId="34" xfId="19" applyFont="1" applyFill="1" applyBorder="1" applyAlignment="1">
      <alignment horizontal="center" vertical="center" wrapText="1"/>
    </xf>
    <xf numFmtId="0" fontId="56" fillId="20" borderId="38" xfId="19" applyFont="1" applyFill="1" applyBorder="1" applyAlignment="1">
      <alignment horizontal="center" vertical="center" wrapText="1"/>
    </xf>
    <xf numFmtId="0" fontId="56" fillId="20" borderId="35" xfId="19" applyFont="1" applyFill="1" applyBorder="1" applyAlignment="1">
      <alignment horizontal="center" vertical="center" wrapText="1"/>
    </xf>
    <xf numFmtId="0" fontId="56" fillId="20" borderId="39" xfId="19" applyFont="1" applyFill="1" applyBorder="1" applyAlignment="1">
      <alignment horizontal="center" vertical="center" wrapText="1"/>
    </xf>
    <xf numFmtId="0" fontId="28" fillId="20" borderId="67" xfId="2" applyFont="1" applyFill="1" applyBorder="1" applyAlignment="1">
      <alignment horizontal="center" vertical="center" wrapText="1"/>
    </xf>
    <xf numFmtId="0" fontId="28" fillId="20" borderId="68"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29" fillId="0" borderId="8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13" fillId="7"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6" fillId="2" borderId="22" xfId="0" applyFont="1" applyFill="1" applyBorder="1" applyAlignment="1">
      <alignment horizontal="left" vertical="center" wrapText="1"/>
    </xf>
    <xf numFmtId="0" fontId="13" fillId="0" borderId="22" xfId="0" applyFont="1" applyBorder="1" applyAlignment="1">
      <alignment horizontal="center" vertical="center" wrapText="1"/>
    </xf>
    <xf numFmtId="170" fontId="29" fillId="0" borderId="125" xfId="5" applyNumberFormat="1" applyFont="1" applyBorder="1" applyAlignment="1">
      <alignment vertical="center"/>
    </xf>
    <xf numFmtId="170" fontId="29" fillId="0" borderId="126" xfId="5" applyNumberFormat="1" applyFont="1" applyBorder="1" applyAlignment="1">
      <alignment vertical="center"/>
    </xf>
    <xf numFmtId="170" fontId="29" fillId="0" borderId="42" xfId="5" applyNumberFormat="1" applyFont="1" applyBorder="1" applyAlignment="1">
      <alignment horizontal="center" vertical="center"/>
    </xf>
    <xf numFmtId="170" fontId="29" fillId="0" borderId="44" xfId="5" applyNumberFormat="1" applyFont="1" applyBorder="1" applyAlignment="1">
      <alignment horizontal="center" vertical="center"/>
    </xf>
    <xf numFmtId="0" fontId="29" fillId="0" borderId="87" xfId="3" applyFont="1" applyBorder="1" applyAlignment="1">
      <alignment horizontal="center" vertical="center" wrapText="1"/>
    </xf>
    <xf numFmtId="0" fontId="29" fillId="0" borderId="34" xfId="3" applyFont="1" applyBorder="1" applyAlignment="1">
      <alignment vertical="center" wrapText="1"/>
    </xf>
    <xf numFmtId="170" fontId="29" fillId="0" borderId="75" xfId="5" applyNumberFormat="1" applyFont="1" applyBorder="1" applyAlignment="1">
      <alignment vertical="center"/>
    </xf>
    <xf numFmtId="0" fontId="29" fillId="0" borderId="59" xfId="3" applyFont="1" applyBorder="1" applyAlignment="1">
      <alignment vertical="center" wrapText="1"/>
    </xf>
    <xf numFmtId="170" fontId="29" fillId="0" borderId="52" xfId="5" applyNumberFormat="1" applyFont="1" applyBorder="1" applyAlignment="1">
      <alignment vertical="center"/>
    </xf>
    <xf numFmtId="170" fontId="29" fillId="0" borderId="58" xfId="5" applyNumberFormat="1" applyFont="1" applyBorder="1" applyAlignment="1">
      <alignment vertical="center"/>
    </xf>
    <xf numFmtId="170" fontId="29" fillId="0" borderId="59" xfId="5" applyNumberFormat="1" applyFont="1" applyBorder="1" applyAlignment="1">
      <alignment vertical="center"/>
    </xf>
    <xf numFmtId="170" fontId="29" fillId="0" borderId="60" xfId="5" applyNumberFormat="1" applyFont="1" applyBorder="1" applyAlignment="1">
      <alignment vertical="center"/>
    </xf>
    <xf numFmtId="170" fontId="29" fillId="0" borderId="125" xfId="5" applyNumberFormat="1" applyFont="1" applyBorder="1" applyAlignment="1">
      <alignment horizontal="center" vertical="center"/>
    </xf>
    <xf numFmtId="0" fontId="27" fillId="0" borderId="83" xfId="2" applyFont="1" applyBorder="1" applyAlignment="1">
      <alignment horizontal="center" vertical="center" wrapText="1"/>
    </xf>
    <xf numFmtId="0" fontId="28" fillId="16" borderId="27" xfId="3" applyFont="1" applyFill="1" applyBorder="1" applyAlignment="1">
      <alignment horizontal="center" vertical="center" wrapText="1"/>
    </xf>
    <xf numFmtId="0" fontId="41" fillId="19" borderId="61" xfId="3" applyFont="1" applyFill="1" applyBorder="1" applyAlignment="1">
      <alignment horizontal="center" vertical="center" wrapText="1"/>
    </xf>
    <xf numFmtId="0" fontId="41" fillId="19" borderId="127" xfId="3" applyFont="1" applyFill="1" applyBorder="1" applyAlignment="1">
      <alignment horizontal="center" vertical="center" wrapText="1"/>
    </xf>
    <xf numFmtId="0" fontId="41" fillId="19" borderId="128" xfId="3" applyFont="1" applyFill="1" applyBorder="1" applyAlignment="1">
      <alignment horizontal="center" vertical="center" wrapText="1"/>
    </xf>
    <xf numFmtId="0" fontId="28" fillId="16" borderId="42" xfId="3" applyFont="1" applyFill="1" applyBorder="1" applyAlignment="1">
      <alignment horizontal="center" vertical="center" wrapText="1"/>
    </xf>
    <xf numFmtId="44" fontId="41" fillId="0" borderId="63" xfId="21" applyFont="1" applyBorder="1" applyAlignment="1">
      <alignment horizontal="center" vertical="center" wrapText="1"/>
    </xf>
    <xf numFmtId="44" fontId="41" fillId="0" borderId="92" xfId="21" applyFont="1" applyBorder="1" applyAlignment="1">
      <alignment horizontal="center" vertical="center" wrapText="1"/>
    </xf>
    <xf numFmtId="44" fontId="41" fillId="0" borderId="89" xfId="21" applyFont="1" applyBorder="1" applyAlignment="1">
      <alignment horizontal="center" vertical="center" wrapText="1"/>
    </xf>
    <xf numFmtId="0" fontId="28" fillId="16" borderId="43" xfId="3" applyFont="1" applyFill="1" applyBorder="1" applyAlignment="1">
      <alignment horizontal="center" vertical="center" wrapText="1"/>
    </xf>
    <xf numFmtId="174" fontId="41" fillId="19" borderId="47" xfId="21" applyNumberFormat="1" applyFont="1" applyFill="1" applyBorder="1" applyAlignment="1">
      <alignment horizontal="center" vertical="center" wrapText="1"/>
    </xf>
    <xf numFmtId="174" fontId="41" fillId="19" borderId="69" xfId="21" applyNumberFormat="1" applyFont="1" applyFill="1" applyBorder="1" applyAlignment="1">
      <alignment horizontal="center" vertical="center" wrapText="1"/>
    </xf>
    <xf numFmtId="174" fontId="41" fillId="19" borderId="71" xfId="21" applyNumberFormat="1" applyFont="1" applyFill="1" applyBorder="1" applyAlignment="1">
      <alignment horizontal="center" vertical="center" wrapText="1"/>
    </xf>
    <xf numFmtId="174" fontId="46" fillId="0" borderId="51" xfId="3" applyNumberFormat="1" applyFont="1" applyBorder="1" applyAlignment="1">
      <alignment horizontal="center" vertical="center" wrapText="1"/>
    </xf>
  </cellXfs>
  <cellStyles count="98">
    <cellStyle name="20% - Énfasis6 2" xfId="60" xr:uid="{FC6A5E1C-8BD4-441E-9BB8-88B1FF6C92B8}"/>
    <cellStyle name="BodyStyle" xfId="61" xr:uid="{64B2B660-2075-4D52-BCC6-F21F9B3F835D}"/>
    <cellStyle name="Borde de la tabla derecha" xfId="62" xr:uid="{B229DC42-9458-4B1C-9F30-480BD312E7C8}"/>
    <cellStyle name="Borde de la tabla izquierda" xfId="63" xr:uid="{45B6331E-4089-4546-ADC0-FFDCFB1F556F}"/>
    <cellStyle name="Encabezado 1 2" xfId="64" xr:uid="{C1458580-AADB-4BC4-88BC-C07173DF4B0A}"/>
    <cellStyle name="Encabezado 2" xfId="65" xr:uid="{80C5D35A-3E15-4BD8-ABEA-2DF228E6E547}"/>
    <cellStyle name="Énfasis6 2" xfId="66" xr:uid="{BDC61674-CF38-4882-9C66-2E319F95D5F7}"/>
    <cellStyle name="Fecha" xfId="67" xr:uid="{5531E0A8-8096-4F7A-AB40-73A3CF8D9516}"/>
    <cellStyle name="HeaderStyle" xfId="68" xr:uid="{504B2F21-8117-491D-B54D-D3914D39C50D}"/>
    <cellStyle name="Hipervínculo" xfId="22" builtinId="8"/>
    <cellStyle name="Hipervínculo 2" xfId="46" xr:uid="{1286E55E-1A24-4114-9CD9-E83C4CBAD0E5}"/>
    <cellStyle name="Hyperlink" xfId="16" xr:uid="{FF327CB4-B363-4859-B3D4-FEC05C720CF9}"/>
    <cellStyle name="Millares" xfId="18" builtinId="3"/>
    <cellStyle name="Millares [0] 2" xfId="7" xr:uid="{00000000-0005-0000-0000-000001000000}"/>
    <cellStyle name="Millares [0] 2 2" xfId="40" xr:uid="{24D81E21-C9A8-4D8D-824B-465389470D38}"/>
    <cellStyle name="Millares [0] 2 2 2" xfId="93" xr:uid="{0ED701E3-4D9C-48A6-81B0-8F7F696BC0B3}"/>
    <cellStyle name="Millares [0] 2 3" xfId="92" xr:uid="{EF3027C9-A1A9-4E54-9272-BDA6C9CFE1CC}"/>
    <cellStyle name="Millares [0] 2 4" xfId="71" xr:uid="{3285856D-0027-4C0D-B91E-629B3B54ACE2}"/>
    <cellStyle name="Millares [0] 2 5" xfId="53" xr:uid="{2125C86B-AEB0-48BD-8CE6-67D29699E73D}"/>
    <cellStyle name="Millares [0] 2 6" xfId="29" xr:uid="{FEE01D50-DD34-4C06-9923-AE8C574ADAD2}"/>
    <cellStyle name="Millares [0] 3" xfId="70" xr:uid="{9A026ACF-F891-4040-A7EE-756F12566F2F}"/>
    <cellStyle name="Millares 2" xfId="5" xr:uid="{00000000-0005-0000-0000-000002000000}"/>
    <cellStyle name="Millares 2 2" xfId="38" xr:uid="{B78DFFDA-E67D-42F0-AB92-4D87BACEF993}"/>
    <cellStyle name="Millares 2 2 2" xfId="72" xr:uid="{3BAA507F-D435-4B10-ACAA-3D6C17B21D83}"/>
    <cellStyle name="Millares 2 3" xfId="51" xr:uid="{2F555A2C-BA4F-47B4-BB9C-A3E9B2652B3A}"/>
    <cellStyle name="Millares 2 4" xfId="27" xr:uid="{32BD205E-5EB4-463C-8BBA-011104C58776}"/>
    <cellStyle name="Millares 3" xfId="43" xr:uid="{44F068AE-4A40-4B99-A6A3-209612611E3B}"/>
    <cellStyle name="Millares 3 2" xfId="69" xr:uid="{73AA5FA7-4936-4EDC-8C6F-93443A814604}"/>
    <cellStyle name="Millares 4" xfId="56" xr:uid="{1B65F97B-1F0F-4C90-BC2A-495C61E7ED2E}"/>
    <cellStyle name="Millares 5" xfId="94" xr:uid="{8A713D54-DA62-4644-862A-71243F67A182}"/>
    <cellStyle name="Millares 6" xfId="97" xr:uid="{AD8B56AA-4693-47A2-9EAF-2531C458F26A}"/>
    <cellStyle name="Millares 7" xfId="32" xr:uid="{7D622748-5BE9-493B-A859-15EF1FFBC2F2}"/>
    <cellStyle name="Moneda" xfId="21" builtinId="4"/>
    <cellStyle name="Moneda [0] 2" xfId="8" xr:uid="{00000000-0005-0000-0000-000003000000}"/>
    <cellStyle name="Moneda [0] 2 2" xfId="41" xr:uid="{1AC3FDB8-C131-4F87-9508-7D658BDA7231}"/>
    <cellStyle name="Moneda [0] 2 3" xfId="54" xr:uid="{0357FF7C-4ED0-4B3C-B3BD-91DFA41FB122}"/>
    <cellStyle name="Moneda [0] 2 4" xfId="30" xr:uid="{9EFF5FB4-372B-4C78-A610-AC42A0AFD4CC}"/>
    <cellStyle name="Moneda [0] 3" xfId="74" xr:uid="{44265B1D-E878-4816-AE79-B435C908E956}"/>
    <cellStyle name="Moneda 130" xfId="75" xr:uid="{0B628260-5AD0-4343-9E94-D17602F1D304}"/>
    <cellStyle name="Moneda 2" xfId="4" xr:uid="{00000000-0005-0000-0000-000004000000}"/>
    <cellStyle name="Moneda 2 2" xfId="37" xr:uid="{4EEB8A91-ED15-4E66-AD14-4E98A05D195B}"/>
    <cellStyle name="Moneda 2 2 2" xfId="77" xr:uid="{D9AF6CA4-0BC7-40A5-8392-818EEC253D99}"/>
    <cellStyle name="Moneda 2 3" xfId="76" xr:uid="{16FD8A69-E5BD-452F-8E9A-83DE0534A078}"/>
    <cellStyle name="Moneda 2 4" xfId="50" xr:uid="{133C9C10-8CAF-456B-ADC0-AA1A4D0F78ED}"/>
    <cellStyle name="Moneda 2 5" xfId="26" xr:uid="{A3A623EB-BF7A-4B34-B5A3-63617C03CC55}"/>
    <cellStyle name="Moneda 23" xfId="78" xr:uid="{6E147893-1CA0-4A97-869B-8AA26A12D519}"/>
    <cellStyle name="Moneda 3" xfId="45" xr:uid="{74B468D8-7D08-4204-8835-31F6F39EB42B}"/>
    <cellStyle name="Moneda 3 2" xfId="79" xr:uid="{5673AF30-7940-4892-BC61-6D3BE449FED0}"/>
    <cellStyle name="Moneda 4" xfId="73" xr:uid="{42ED6EEF-005C-4BFA-A7CD-633761F28DD7}"/>
    <cellStyle name="Moneda 5" xfId="58" xr:uid="{8D0DE04B-A1A8-4D1C-AD88-7FCA817EF886}"/>
    <cellStyle name="Moneda 6" xfId="95" xr:uid="{B90A5D0A-97D7-466B-8CCA-A6A312B63C54}"/>
    <cellStyle name="Moneda 7" xfId="96" xr:uid="{AC4A530A-2809-456C-A0B0-131AC1A459C4}"/>
    <cellStyle name="Moneda 8" xfId="33" xr:uid="{0FEF983C-B7BE-4604-A47D-F7D8E6B0A58C}"/>
    <cellStyle name="Neutral 2" xfId="80" xr:uid="{26DB080D-F839-449F-8F3C-8F33590E96A9}"/>
    <cellStyle name="Normal" xfId="0" builtinId="0"/>
    <cellStyle name="Normal 2" xfId="2" xr:uid="{00000000-0005-0000-0000-000006000000}"/>
    <cellStyle name="Normal 2 2" xfId="81" xr:uid="{570DBFBB-DD44-4316-BE40-2F88183852E2}"/>
    <cellStyle name="Normal 2 3" xfId="82" xr:uid="{3F825441-755B-44FB-B4AB-3A9524D7D351}"/>
    <cellStyle name="Normal 3" xfId="3" xr:uid="{00000000-0005-0000-0000-000007000000}"/>
    <cellStyle name="Normal 3 2" xfId="36" xr:uid="{97CB35EE-7E06-4CAE-BE87-D43ABE32505D}"/>
    <cellStyle name="Normal 3 2 2" xfId="84" xr:uid="{F4F7BE19-63B2-453F-A53C-BD37B81C7880}"/>
    <cellStyle name="Normal 3 3" xfId="83" xr:uid="{E33B28AC-B7D4-4DD2-B2AE-32352AF5D365}"/>
    <cellStyle name="Normal 3 4" xfId="49" xr:uid="{45AF5D00-2F97-4540-8492-F3506BC18C7C}"/>
    <cellStyle name="Normal 3 5" xfId="25" xr:uid="{DCEAE2B7-8EAD-46C4-994B-D3C6CDD8A723}"/>
    <cellStyle name="Normal 4" xfId="17" xr:uid="{49FC8E33-C0C3-4E0D-B8A8-D530E73D4CC5}"/>
    <cellStyle name="Normal 4 2" xfId="42" xr:uid="{D185C46E-5D6A-47EC-B176-FEE88AC589E2}"/>
    <cellStyle name="Normal 4 2 2" xfId="91" xr:uid="{F9B28605-10D9-45B7-A45E-5BDA9A25AF0C}"/>
    <cellStyle name="Normal 4 3" xfId="55" xr:uid="{AA88DC91-AAD6-45C7-8DFE-C1C5C79F5E70}"/>
    <cellStyle name="Normal 4 4" xfId="31" xr:uid="{4C83170C-E852-4CA8-82E1-4AB0D60B2844}"/>
    <cellStyle name="Normal 5" xfId="19" xr:uid="{C52B7D4A-D246-4DB4-9679-A0B39302B7C5}"/>
    <cellStyle name="Normal 5 2" xfId="44" xr:uid="{19D08D88-DCD4-4E8F-91C6-F2A2567A9831}"/>
    <cellStyle name="Normal 5 3" xfId="57" xr:uid="{70C32458-CC47-4B46-A56D-9CC101DE66BC}"/>
    <cellStyle name="Normal 5 4" xfId="23" xr:uid="{8E116622-0FB3-4307-B1C0-43A1B1819B18}"/>
    <cellStyle name="Normal 6" xfId="20" xr:uid="{11AB634A-331F-444F-86F9-70FBF7AA1F92}"/>
    <cellStyle name="Normal 6 2" xfId="85" xr:uid="{689FB4A0-5BF1-43E6-AB9B-80CE727ABA3D}"/>
    <cellStyle name="Normal 7" xfId="34" xr:uid="{2C1C5453-6CF1-47B2-8C4B-F15503660111}"/>
    <cellStyle name="Normal 7 2" xfId="59" xr:uid="{2116E090-3047-4518-B5AF-F4FEDC857861}"/>
    <cellStyle name="Normal 8" xfId="47" xr:uid="{4AFF15B0-55BC-42A7-81B1-09D01CF74528}"/>
    <cellStyle name="Percent" xfId="90" xr:uid="{932223C5-5DDC-4CDA-9FEF-3B34BA57553D}"/>
    <cellStyle name="Porcentaje" xfId="1" builtinId="5"/>
    <cellStyle name="Porcentaje 2" xfId="6" xr:uid="{00000000-0005-0000-0000-000009000000}"/>
    <cellStyle name="Porcentaje 2 2" xfId="10" xr:uid="{00000000-0005-0000-0000-00000A000000}"/>
    <cellStyle name="Porcentaje 2 3" xfId="39" xr:uid="{C776175A-E853-4B87-A440-42B718DCB560}"/>
    <cellStyle name="Porcentaje 2 4" xfId="52" xr:uid="{B76088CF-DB51-45E2-A2B4-B35B39355CC8}"/>
    <cellStyle name="Porcentaje 2 5" xfId="28" xr:uid="{633D089C-1D27-4C7C-BAFA-FCA7B99D8307}"/>
    <cellStyle name="Porcentaje 3" xfId="35" xr:uid="{43394670-9B53-4805-B843-2F5EE43895A3}"/>
    <cellStyle name="Porcentaje 3 2" xfId="86" xr:uid="{888C56EB-7BBA-4CBA-96FE-BB9F3B7522CE}"/>
    <cellStyle name="Porcentaje 4" xfId="48" xr:uid="{9F4EE121-8A1C-40CE-A3A7-B0FC7759B05D}"/>
    <cellStyle name="Porcentaje 5" xfId="24" xr:uid="{603BC7B2-76DB-4F92-BAE8-A92D6A56FB87}"/>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 name="Texto de inicio" xfId="87" xr:uid="{BDFB9E07-695F-4F8F-88C9-D332BC1B1E20}"/>
    <cellStyle name="Texto de la columna A" xfId="88" xr:uid="{A1842216-9931-4633-8C05-7FF1729BCDDC}"/>
    <cellStyle name="Título 4" xfId="89" xr:uid="{68FDB6B1-E468-4F07-BBE0-AB3540CC92E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ecretariadistritald-my.sharepoint.com/:f:/g/personal/devaj_sdmujer_gov_co/IgCDmeaSPCZvTK_UDpV2pKz_AQBbg__Ls1YsHbb5NcfwKn0?e=Ep1Zd2" TargetMode="External"/><Relationship Id="rId1" Type="http://schemas.openxmlformats.org/officeDocument/2006/relationships/hyperlink" Target="https://secretariadistritald-my.sharepoint.com/:f:/g/personal/devaj_sdmujer_gov_co/IgDu-IWJ4f8lSZU6oaeeUyIoAfnFxqprfCzQau6Qujj9Dcc?e=BSesEs"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secretariadistritald-my.sharepoint.com/:f:/g/personal/devaj_sdmujer_gov_co/IgC3siNZHzE9Tq1Wg4hjkepNAQjffMCHrN1Qpzz4OtvIKVI?e=CCgrHN"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s://secretariadistritald-my.sharepoint.com/:f:/g/personal/devaj_sdmujer_gov_co/IgAQrd65w2meSLikLQtrvB0XASInbxvjolt2a_RQTKGVZzI?e=YNQigD"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DJN08XAOnZQq2JyDoifEHjASY9T71_xEv2h56JpdT77dI?e=ILYUXG" TargetMode="External"/><Relationship Id="rId2" Type="http://schemas.openxmlformats.org/officeDocument/2006/relationships/hyperlink" Target="https://secretariadistritald-my.sharepoint.com/:f:/g/personal/devaj_sdmujer_gov_co/IgB_DL79jxwTT6qWeVaCmi02AYsS365OM4tVVTlmGVP3UNw?e=7uk6qa" TargetMode="External"/><Relationship Id="rId1" Type="http://schemas.openxmlformats.org/officeDocument/2006/relationships/hyperlink" Target="https://secretariadistritald-my.sharepoint.com/:f:/g/personal/devaj_sdmujer_gov_co/IgCsKc2_08doQbRFRI2e7buFAS63tGssemNUvtINuoT74MQ?e=DvNdwQ"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https://secretariadistritald-my.sharepoint.com/:f:/g/personal/devaj_sdmujer_gov_co/IgDwPmcMWM2iRrRyYyOG9_8XAfw4SF8-UQ5mZLYfzCc0UAg?e=gEwtEV"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ecretariadistritald-my.sharepoint.com/:f:/g/personal/devaj_sdmujer_gov_co/IgAM49WculaeTIx41TbBcmdyAVM7MPjwjk1ktQOY_BnZaf0?e=cLpjqn"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secretariadistritald-my.sharepoint.com/:f:/g/personal/devaj_sdmujer_gov_co/IgDpphv4Jp8DQpEGTpkzYQHIAaNnqbm2KiOcEbK9gFB2A-Y?e=iRIGw5"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secretariadistritald-my.sharepoint.com/:f:/g/personal/devaj_sdmujer_gov_co/IgCntLEtmcaNRqw4L7HH2D98AcLskBX25sD-Qo6M2_EY84c?e=Ie9mMb"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retariadistritald-my.sharepoint.com/:f:/g/personal/devaj_sdmujer_gov_co/IgCY5f8SMby_R43M_BgxruPXAYmrrBKz7BXAhKjRQvYpBMk?e=oDEkti" TargetMode="External"/><Relationship Id="rId1" Type="http://schemas.openxmlformats.org/officeDocument/2006/relationships/hyperlink" Target="https://secretariadistritald-my.sharepoint.com/:f:/g/personal/devaj_sdmujer_gov_co/IgAdba_J6h2NSLUQ4oibG2LLATlSXQV9o5GGWX3CqUHUE_o?e=Ac7Dce"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retariadistritald-my.sharepoint.com/:f:/g/personal/devaj_sdmujer_gov_co/IgAYxNBCs_mRR7gpE8vdn_KFAdNySYMVExd1VsNq-ugbelk?e=7BywIm" TargetMode="External"/><Relationship Id="rId1" Type="http://schemas.openxmlformats.org/officeDocument/2006/relationships/hyperlink" Target="https://secretariadistritald-my.sharepoint.com/:f:/g/personal/devaj_sdmujer_gov_co/IgAeDqwNm8mOTaPDVQAc9Z1XARfBaZyWyoqxKNXM2t38I7w?e=GRguMf"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secretariadistritald-my.sharepoint.com/:f:/g/personal/devaj_sdmujer_gov_co/IgBKMbUxp6QzRbeFzauyT652AYF2P1rSUx1Hl0BE87ezZn4?e=MZ3WcS" TargetMode="External"/><Relationship Id="rId1" Type="http://schemas.openxmlformats.org/officeDocument/2006/relationships/hyperlink" Target="https://secretariadistritald-my.sharepoint.com/:f:/g/personal/devaj_sdmujer_gov_co/IgB0VHQWyQWMTJA9ig20RwR7ASqe5Xcd8OjI8wS65asy0U8?e=ehwQ5l"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ecretariadistritald-my.sharepoint.com/:f:/g/personal/devaj_sdmujer_gov_co/IgCaYx4scpCaSaXi1Zs7_rvJAZIXnkA2fhAOguSA_nX2N04?e=xYzt4q" TargetMode="External"/><Relationship Id="rId1" Type="http://schemas.openxmlformats.org/officeDocument/2006/relationships/hyperlink" Target="https://secretariadistritald-my.sharepoint.com/:f:/g/personal/devaj_sdmujer_gov_co/IgCVCeFMxjwHTasj6hUHGNeqAYh7y1BQ0t_dxDAkqNKh08E?e=dWWeHg"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ecretariadistritald-my.sharepoint.com/:f:/g/personal/devaj_sdmujer_gov_co/IgBFYktUDGhAR7SWCEBz9M2dATxN-u0Vl4TE4gUiGmZuFUQ?e=vWknpd" TargetMode="External"/><Relationship Id="rId1" Type="http://schemas.openxmlformats.org/officeDocument/2006/relationships/hyperlink" Target="https://secretariadistritald-my.sharepoint.com/:f:/g/personal/devaj_sdmujer_gov_co/IgDzHpztX8xXTL8o5U4rSK_PAa3hWFAcMM1NLOIcyF2B0Kc?e=BbptE5"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85546875" style="262" customWidth="1"/>
    <col min="5" max="5" width="34.140625" style="259" customWidth="1"/>
    <col min="6" max="6" width="31" style="259" customWidth="1"/>
    <col min="7" max="7" width="20.140625" style="259" customWidth="1"/>
    <col min="8" max="8" width="19.140625" style="259" customWidth="1"/>
    <col min="9" max="9" width="24" style="259" customWidth="1"/>
    <col min="10" max="10" width="18.85546875" style="259" customWidth="1"/>
    <col min="11" max="11" width="21.85546875" style="259" customWidth="1"/>
    <col min="12" max="16384" width="12" style="259"/>
  </cols>
  <sheetData>
    <row r="1" spans="1:12" x14ac:dyDescent="0.25">
      <c r="A1" s="260" t="s">
        <v>0</v>
      </c>
      <c r="B1" s="260" t="s">
        <v>1</v>
      </c>
      <c r="C1" s="260" t="s">
        <v>2</v>
      </c>
      <c r="D1" s="260" t="s">
        <v>3</v>
      </c>
      <c r="E1" s="261" t="s">
        <v>4</v>
      </c>
      <c r="F1" s="261" t="s">
        <v>5</v>
      </c>
      <c r="G1" s="261" t="s">
        <v>6</v>
      </c>
      <c r="H1" s="261" t="s">
        <v>7</v>
      </c>
      <c r="I1" s="261" t="s">
        <v>8</v>
      </c>
      <c r="J1" s="261" t="s">
        <v>9</v>
      </c>
      <c r="K1" s="261" t="s">
        <v>10</v>
      </c>
      <c r="L1" s="261" t="s">
        <v>11</v>
      </c>
    </row>
    <row r="2" spans="1:12" ht="25.5" x14ac:dyDescent="0.25">
      <c r="A2" s="262" t="s">
        <v>12</v>
      </c>
      <c r="B2" s="262" t="s">
        <v>13</v>
      </c>
      <c r="C2" s="262" t="s">
        <v>14</v>
      </c>
      <c r="D2" s="262" t="s">
        <v>15</v>
      </c>
      <c r="E2" s="259" t="s">
        <v>16</v>
      </c>
      <c r="F2" s="259" t="s">
        <v>17</v>
      </c>
      <c r="G2" s="262" t="s">
        <v>18</v>
      </c>
      <c r="H2" s="259" t="s">
        <v>19</v>
      </c>
      <c r="I2" s="259" t="s">
        <v>20</v>
      </c>
      <c r="J2" s="259" t="s">
        <v>21</v>
      </c>
      <c r="K2" s="259" t="s">
        <v>22</v>
      </c>
      <c r="L2" s="259" t="s">
        <v>23</v>
      </c>
    </row>
    <row r="3" spans="1:12" ht="25.5" x14ac:dyDescent="0.25">
      <c r="A3" s="262" t="s">
        <v>24</v>
      </c>
      <c r="B3" s="262" t="s">
        <v>25</v>
      </c>
      <c r="C3" s="262" t="s">
        <v>26</v>
      </c>
      <c r="D3" s="262" t="s">
        <v>27</v>
      </c>
      <c r="E3" s="259" t="s">
        <v>28</v>
      </c>
      <c r="F3" s="259" t="s">
        <v>29</v>
      </c>
      <c r="G3" s="262" t="s">
        <v>30</v>
      </c>
      <c r="H3" s="259" t="s">
        <v>31</v>
      </c>
      <c r="I3" s="259" t="s">
        <v>32</v>
      </c>
      <c r="J3" s="259" t="s">
        <v>33</v>
      </c>
      <c r="K3" s="259" t="s">
        <v>34</v>
      </c>
      <c r="L3" s="259" t="s">
        <v>35</v>
      </c>
    </row>
    <row r="4" spans="1:12" ht="25.5" x14ac:dyDescent="0.25">
      <c r="A4" s="262" t="s">
        <v>36</v>
      </c>
      <c r="B4" s="262" t="s">
        <v>37</v>
      </c>
      <c r="D4" s="262" t="s">
        <v>38</v>
      </c>
      <c r="E4" s="259" t="s">
        <v>39</v>
      </c>
      <c r="F4" s="259" t="s">
        <v>40</v>
      </c>
      <c r="G4" s="262" t="s">
        <v>41</v>
      </c>
      <c r="I4" s="259" t="s">
        <v>42</v>
      </c>
      <c r="J4" s="259" t="s">
        <v>23</v>
      </c>
      <c r="K4" s="259" t="s">
        <v>43</v>
      </c>
      <c r="L4" s="259" t="s">
        <v>26</v>
      </c>
    </row>
    <row r="5" spans="1:12" ht="25.5" x14ac:dyDescent="0.25">
      <c r="A5" s="262" t="s">
        <v>44</v>
      </c>
      <c r="B5" s="262" t="s">
        <v>45</v>
      </c>
      <c r="D5" s="262" t="s">
        <v>46</v>
      </c>
      <c r="E5" s="259" t="s">
        <v>47</v>
      </c>
      <c r="F5" s="259" t="s">
        <v>48</v>
      </c>
      <c r="G5" s="262" t="s">
        <v>49</v>
      </c>
      <c r="I5" s="259" t="s">
        <v>50</v>
      </c>
      <c r="J5" s="259" t="s">
        <v>51</v>
      </c>
    </row>
    <row r="6" spans="1:12" ht="25.5" x14ac:dyDescent="0.25">
      <c r="B6" s="262" t="s">
        <v>52</v>
      </c>
      <c r="D6" s="262" t="s">
        <v>53</v>
      </c>
      <c r="E6" s="259" t="s">
        <v>54</v>
      </c>
      <c r="F6" s="259" t="s">
        <v>55</v>
      </c>
      <c r="G6" s="262" t="s">
        <v>56</v>
      </c>
      <c r="I6" s="259" t="s">
        <v>57</v>
      </c>
    </row>
    <row r="7" spans="1:12" ht="25.5" x14ac:dyDescent="0.25">
      <c r="D7" s="262" t="s">
        <v>58</v>
      </c>
      <c r="E7" s="259" t="s">
        <v>59</v>
      </c>
      <c r="F7" s="259" t="s">
        <v>60</v>
      </c>
      <c r="G7" s="262" t="s">
        <v>61</v>
      </c>
      <c r="I7" s="259" t="s">
        <v>62</v>
      </c>
    </row>
    <row r="8" spans="1:12" x14ac:dyDescent="0.25">
      <c r="E8" s="259" t="s">
        <v>63</v>
      </c>
      <c r="F8" s="259" t="s">
        <v>64</v>
      </c>
      <c r="G8" s="259" t="s">
        <v>65</v>
      </c>
    </row>
    <row r="9" spans="1:12" x14ac:dyDescent="0.25">
      <c r="E9" s="259" t="s">
        <v>66</v>
      </c>
      <c r="F9" s="259" t="s">
        <v>67</v>
      </c>
    </row>
    <row r="10" spans="1:12" x14ac:dyDescent="0.25">
      <c r="E10" s="259" t="s">
        <v>68</v>
      </c>
      <c r="F10" s="259" t="s">
        <v>69</v>
      </c>
    </row>
    <row r="11" spans="1:12" x14ac:dyDescent="0.25">
      <c r="E11" s="259" t="s">
        <v>70</v>
      </c>
      <c r="F11" s="259" t="s">
        <v>71</v>
      </c>
    </row>
    <row r="12" spans="1:12" x14ac:dyDescent="0.25">
      <c r="E12" s="259" t="s">
        <v>72</v>
      </c>
      <c r="F12" s="259" t="s">
        <v>73</v>
      </c>
    </row>
    <row r="13" spans="1:12" x14ac:dyDescent="0.25">
      <c r="E13" s="259" t="s">
        <v>74</v>
      </c>
      <c r="F13" s="259" t="s">
        <v>75</v>
      </c>
    </row>
    <row r="14" spans="1:12" x14ac:dyDescent="0.25">
      <c r="E14" s="259" t="s">
        <v>76</v>
      </c>
      <c r="F14" s="259" t="s">
        <v>77</v>
      </c>
    </row>
    <row r="15" spans="1:12" x14ac:dyDescent="0.25">
      <c r="E15" s="259" t="s">
        <v>78</v>
      </c>
      <c r="F15" s="259" t="s">
        <v>79</v>
      </c>
    </row>
    <row r="16" spans="1:12" x14ac:dyDescent="0.25">
      <c r="E16" s="259" t="s">
        <v>80</v>
      </c>
      <c r="F16" s="259" t="s">
        <v>81</v>
      </c>
    </row>
    <row r="17" spans="5:6" x14ac:dyDescent="0.25">
      <c r="E17" s="259" t="s">
        <v>82</v>
      </c>
      <c r="F17" s="259" t="s">
        <v>83</v>
      </c>
    </row>
    <row r="18" spans="5:6" x14ac:dyDescent="0.25">
      <c r="E18" s="259" t="s">
        <v>84</v>
      </c>
      <c r="F18" s="259" t="s">
        <v>85</v>
      </c>
    </row>
    <row r="19" spans="5:6" x14ac:dyDescent="0.25">
      <c r="E19" s="259" t="s">
        <v>86</v>
      </c>
    </row>
    <row r="20" spans="5:6" x14ac:dyDescent="0.25">
      <c r="E20" s="259" t="s">
        <v>87</v>
      </c>
    </row>
    <row r="21" spans="5:6" x14ac:dyDescent="0.25">
      <c r="E21" s="259" t="s">
        <v>88</v>
      </c>
    </row>
    <row r="22" spans="5:6" x14ac:dyDescent="0.25">
      <c r="E22" s="259" t="s">
        <v>89</v>
      </c>
    </row>
    <row r="23" spans="5:6" x14ac:dyDescent="0.25">
      <c r="E23" s="25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2"/>
    <pageSetUpPr fitToPage="1"/>
  </sheetPr>
  <dimension ref="A1:O126"/>
  <sheetViews>
    <sheetView showGridLines="0" topLeftCell="A34" zoomScale="70" zoomScaleNormal="70" workbookViewId="0">
      <selection activeCell="D70" sqref="D70:E70"/>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617</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267</v>
      </c>
      <c r="C15" s="525"/>
      <c r="D15" s="525"/>
      <c r="E15" s="525"/>
      <c r="F15" s="525"/>
      <c r="G15" s="531" t="s">
        <v>209</v>
      </c>
      <c r="H15" s="531"/>
      <c r="I15" s="526" t="s">
        <v>288</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269</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558000000</v>
      </c>
      <c r="C24" s="91"/>
      <c r="D24" s="91"/>
      <c r="E24" s="91"/>
      <c r="F24" s="91"/>
      <c r="G24" s="91"/>
      <c r="H24" s="88"/>
      <c r="I24" s="88"/>
      <c r="J24" s="88"/>
      <c r="K24" s="88"/>
      <c r="L24" s="88"/>
      <c r="M24" s="438"/>
      <c r="N24" s="91">
        <f>SUM(B24:M24)</f>
        <v>558000000</v>
      </c>
      <c r="O24" s="440"/>
    </row>
    <row r="25" spans="1:15" ht="32.1" customHeight="1" x14ac:dyDescent="0.25">
      <c r="A25" s="90" t="s">
        <v>222</v>
      </c>
      <c r="B25" s="91">
        <v>558000000</v>
      </c>
      <c r="C25" s="91"/>
      <c r="D25" s="91"/>
      <c r="E25" s="91"/>
      <c r="F25" s="91"/>
      <c r="G25" s="91"/>
      <c r="H25" s="91"/>
      <c r="I25" s="91"/>
      <c r="J25" s="91"/>
      <c r="K25" s="91"/>
      <c r="L25" s="91"/>
      <c r="M25" s="343"/>
      <c r="N25" s="91">
        <f>SUM(B25:M25)</f>
        <v>558000000</v>
      </c>
      <c r="O25" s="406">
        <f>+(B25+C25+D25+E25+F25+G25+H25+I25+J25+K25+L25+M25)/N24</f>
        <v>1</v>
      </c>
    </row>
    <row r="26" spans="1:15" ht="32.1" customHeight="1" x14ac:dyDescent="0.25">
      <c r="A26" s="90" t="s">
        <v>223</v>
      </c>
      <c r="B26" s="91">
        <v>0</v>
      </c>
      <c r="C26" s="91"/>
      <c r="D26" s="91"/>
      <c r="E26" s="91"/>
      <c r="F26" s="91"/>
      <c r="G26" s="91"/>
      <c r="H26" s="91"/>
      <c r="I26" s="91"/>
      <c r="J26" s="91"/>
      <c r="K26" s="91"/>
      <c r="L26" s="91"/>
      <c r="M26" s="343"/>
      <c r="N26" s="91">
        <f>SUM(B26:M26)</f>
        <v>0</v>
      </c>
      <c r="O26" s="406"/>
    </row>
    <row r="27" spans="1:15" ht="32.1" customHeight="1" x14ac:dyDescent="0.25">
      <c r="A27" s="90" t="s">
        <v>224</v>
      </c>
      <c r="B27" s="91"/>
      <c r="C27" s="91">
        <v>6078000</v>
      </c>
      <c r="D27" s="91"/>
      <c r="E27" s="91"/>
      <c r="F27" s="91"/>
      <c r="G27" s="91"/>
      <c r="H27" s="91"/>
      <c r="I27" s="91"/>
      <c r="J27" s="91"/>
      <c r="K27" s="91"/>
      <c r="L27" s="91"/>
      <c r="M27" s="343"/>
      <c r="N27" s="91">
        <f>SUM(B27:M27)</f>
        <v>6078000</v>
      </c>
      <c r="O27" s="344"/>
    </row>
    <row r="28" spans="1:15" ht="32.1" customHeight="1" x14ac:dyDescent="0.25">
      <c r="A28" s="90" t="s">
        <v>225</v>
      </c>
      <c r="B28" s="91">
        <v>0</v>
      </c>
      <c r="C28" s="91"/>
      <c r="D28" s="91"/>
      <c r="E28" s="91"/>
      <c r="F28" s="91"/>
      <c r="G28" s="91"/>
      <c r="H28" s="91"/>
      <c r="I28" s="91"/>
      <c r="J28" s="91"/>
      <c r="K28" s="91"/>
      <c r="L28" s="91"/>
      <c r="M28" s="343"/>
      <c r="N28" s="91"/>
      <c r="O28" s="344"/>
    </row>
    <row r="29" spans="1:15" ht="32.1" customHeight="1" thickBot="1" x14ac:dyDescent="0.3">
      <c r="A29" s="93" t="s">
        <v>226</v>
      </c>
      <c r="B29" s="94">
        <v>0</v>
      </c>
      <c r="C29" s="94"/>
      <c r="D29" s="94"/>
      <c r="E29" s="94"/>
      <c r="F29" s="94"/>
      <c r="G29" s="94"/>
      <c r="H29" s="94"/>
      <c r="I29" s="94"/>
      <c r="J29" s="94"/>
      <c r="K29" s="94"/>
      <c r="L29" s="94"/>
      <c r="M29" s="439"/>
      <c r="N29" s="94"/>
      <c r="O29" s="441"/>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Brindar 7.000 atenciones y seguimientos psico-jurídicos a los casos de mujeres víctimas de violencia en el espacio y el transporte público remitidos</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21</v>
      </c>
      <c r="I35" s="495"/>
      <c r="J35" s="98"/>
    </row>
    <row r="36" spans="1:10" ht="50.25" customHeight="1" thickBot="1" x14ac:dyDescent="0.3">
      <c r="A36" s="477"/>
      <c r="B36" s="278">
        <v>749</v>
      </c>
      <c r="C36" s="278">
        <v>2837</v>
      </c>
      <c r="D36" s="278">
        <v>2200</v>
      </c>
      <c r="E36" s="278">
        <v>1214</v>
      </c>
      <c r="F36" s="290">
        <v>7000</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215.1" customHeight="1" thickBot="1" x14ac:dyDescent="0.3">
      <c r="A39" s="477"/>
      <c r="B39" s="104">
        <v>100</v>
      </c>
      <c r="C39" s="105">
        <v>129</v>
      </c>
      <c r="D39" s="669" t="s">
        <v>664</v>
      </c>
      <c r="E39" s="670"/>
      <c r="F39" s="669" t="s">
        <v>664</v>
      </c>
      <c r="G39" s="670"/>
      <c r="H39" s="414" t="s">
        <v>641</v>
      </c>
      <c r="I39" s="415" t="s">
        <v>665</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200</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200</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200</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200</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6">
        <v>200</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6">
        <v>200</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6">
        <v>200</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6">
        <v>200</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6">
        <v>200</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6">
        <v>150</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6">
        <v>150</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118.5" customHeight="1" x14ac:dyDescent="0.25">
      <c r="A66" s="113" t="s">
        <v>253</v>
      </c>
      <c r="B66" s="663" t="s">
        <v>289</v>
      </c>
      <c r="C66" s="664"/>
      <c r="D66" s="473" t="s">
        <v>290</v>
      </c>
      <c r="E66" s="474"/>
      <c r="F66" s="634"/>
      <c r="G66" s="635"/>
      <c r="H66" s="634"/>
      <c r="I66" s="635"/>
    </row>
    <row r="67" spans="1:9" ht="40.5" customHeight="1" x14ac:dyDescent="0.25">
      <c r="A67" s="113" t="s">
        <v>257</v>
      </c>
      <c r="B67" s="551">
        <v>0.05</v>
      </c>
      <c r="C67" s="552"/>
      <c r="D67" s="551">
        <v>0.05</v>
      </c>
      <c r="E67" s="552"/>
      <c r="F67" s="636"/>
      <c r="G67" s="637"/>
      <c r="H67" s="636"/>
      <c r="I67" s="637"/>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0.05</v>
      </c>
      <c r="C69" s="115">
        <v>0.05</v>
      </c>
      <c r="D69" s="115">
        <v>0.05</v>
      </c>
      <c r="E69" s="115">
        <v>0.05</v>
      </c>
      <c r="F69" s="122"/>
      <c r="G69" s="116"/>
      <c r="H69" s="122"/>
      <c r="I69" s="116"/>
    </row>
    <row r="70" spans="1:9" ht="252" customHeight="1" x14ac:dyDescent="0.25">
      <c r="A70" s="113" t="s">
        <v>258</v>
      </c>
      <c r="B70" s="671" t="s">
        <v>666</v>
      </c>
      <c r="C70" s="672"/>
      <c r="D70" s="671" t="s">
        <v>667</v>
      </c>
      <c r="E70" s="672"/>
      <c r="F70" s="549"/>
      <c r="G70" s="640"/>
      <c r="H70" s="549"/>
      <c r="I70" s="550"/>
    </row>
    <row r="71" spans="1:9" ht="80.25" customHeight="1" x14ac:dyDescent="0.25">
      <c r="A71" s="113" t="s">
        <v>259</v>
      </c>
      <c r="B71" s="652" t="s">
        <v>668</v>
      </c>
      <c r="C71" s="470"/>
      <c r="D71" s="652" t="s">
        <v>669</v>
      </c>
      <c r="E71" s="470"/>
      <c r="F71" s="460"/>
      <c r="G71" s="461"/>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0.09</v>
      </c>
      <c r="C73" s="116"/>
      <c r="D73" s="115">
        <v>0.09</v>
      </c>
      <c r="E73" s="116"/>
      <c r="F73" s="122"/>
      <c r="G73" s="117"/>
      <c r="H73" s="122"/>
      <c r="I73" s="117"/>
    </row>
    <row r="74" spans="1:9" ht="80.25" customHeight="1" x14ac:dyDescent="0.25">
      <c r="A74" s="113" t="s">
        <v>258</v>
      </c>
      <c r="B74" s="471"/>
      <c r="C74" s="472"/>
      <c r="D74" s="471"/>
      <c r="E74" s="472"/>
      <c r="F74" s="549"/>
      <c r="G74" s="640"/>
      <c r="H74" s="499"/>
      <c r="I74" s="500"/>
    </row>
    <row r="75" spans="1:9" ht="80.25" customHeight="1" x14ac:dyDescent="0.25">
      <c r="A75" s="113" t="s">
        <v>259</v>
      </c>
      <c r="B75" s="469"/>
      <c r="C75" s="470"/>
      <c r="D75" s="469"/>
      <c r="E75" s="470"/>
      <c r="F75" s="460"/>
      <c r="G75" s="461"/>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0.09</v>
      </c>
      <c r="C77" s="116"/>
      <c r="D77" s="115">
        <v>0.09</v>
      </c>
      <c r="E77" s="116"/>
      <c r="F77" s="122"/>
      <c r="G77" s="117"/>
      <c r="H77" s="122"/>
      <c r="I77" s="117"/>
    </row>
    <row r="78" spans="1:9" ht="80.25" customHeight="1" x14ac:dyDescent="0.25">
      <c r="A78" s="113" t="s">
        <v>258</v>
      </c>
      <c r="B78" s="471"/>
      <c r="C78" s="472"/>
      <c r="D78" s="471"/>
      <c r="E78" s="472"/>
      <c r="F78" s="549"/>
      <c r="G78" s="640"/>
      <c r="H78" s="460"/>
      <c r="I78" s="461"/>
    </row>
    <row r="79" spans="1:9" ht="80.25" customHeight="1" x14ac:dyDescent="0.25">
      <c r="A79" s="113" t="s">
        <v>259</v>
      </c>
      <c r="B79" s="469"/>
      <c r="C79" s="470"/>
      <c r="D79" s="469"/>
      <c r="E79" s="470"/>
      <c r="F79" s="460"/>
      <c r="G79" s="461"/>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0.09</v>
      </c>
      <c r="C81" s="116"/>
      <c r="D81" s="115">
        <v>0.09</v>
      </c>
      <c r="E81" s="116"/>
      <c r="F81" s="122"/>
      <c r="G81" s="117"/>
      <c r="H81" s="122"/>
      <c r="I81" s="117"/>
    </row>
    <row r="82" spans="1:9" ht="80.25" customHeight="1" x14ac:dyDescent="0.25">
      <c r="A82" s="113" t="s">
        <v>258</v>
      </c>
      <c r="B82" s="462"/>
      <c r="C82" s="463"/>
      <c r="D82" s="462"/>
      <c r="E82" s="463"/>
      <c r="F82" s="549"/>
      <c r="G82" s="640"/>
      <c r="H82" s="460"/>
      <c r="I82" s="461"/>
    </row>
    <row r="83" spans="1:9" ht="80.25" customHeight="1" x14ac:dyDescent="0.25">
      <c r="A83" s="113" t="s">
        <v>259</v>
      </c>
      <c r="B83" s="540"/>
      <c r="C83" s="541"/>
      <c r="D83" s="540"/>
      <c r="E83" s="541"/>
      <c r="F83" s="460"/>
      <c r="G83" s="46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0.09</v>
      </c>
      <c r="C85" s="116"/>
      <c r="D85" s="115">
        <v>0.09</v>
      </c>
      <c r="E85" s="116"/>
      <c r="F85" s="122"/>
      <c r="G85" s="117"/>
      <c r="H85" s="122"/>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0.09</v>
      </c>
      <c r="C89" s="118"/>
      <c r="D89" s="115">
        <v>0.09</v>
      </c>
      <c r="E89" s="118"/>
      <c r="F89" s="122"/>
      <c r="G89" s="117"/>
      <c r="H89" s="122"/>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0.09</v>
      </c>
      <c r="C93" s="118"/>
      <c r="D93" s="115">
        <v>0.09</v>
      </c>
      <c r="E93" s="118"/>
      <c r="F93" s="122"/>
      <c r="G93" s="117"/>
      <c r="H93" s="122"/>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0.09</v>
      </c>
      <c r="C97" s="118"/>
      <c r="D97" s="115">
        <v>0.09</v>
      </c>
      <c r="E97" s="118"/>
      <c r="F97" s="122"/>
      <c r="G97" s="117"/>
      <c r="H97" s="122"/>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0.09</v>
      </c>
      <c r="C101" s="118"/>
      <c r="D101" s="115">
        <v>0.09</v>
      </c>
      <c r="E101" s="118"/>
      <c r="F101" s="122"/>
      <c r="G101" s="117"/>
      <c r="H101" s="122"/>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0.09</v>
      </c>
      <c r="C105" s="118"/>
      <c r="D105" s="115">
        <v>0.09</v>
      </c>
      <c r="E105" s="118"/>
      <c r="F105" s="122"/>
      <c r="G105" s="117"/>
      <c r="H105" s="122"/>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7.0000000000000007E-2</v>
      </c>
      <c r="C109" s="118"/>
      <c r="D109" s="115">
        <v>7.0000000000000007E-2</v>
      </c>
      <c r="E109" s="118"/>
      <c r="F109" s="122"/>
      <c r="G109" s="117"/>
      <c r="H109" s="122"/>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7.0000000000000007E-2</v>
      </c>
      <c r="C113" s="267"/>
      <c r="D113" s="115">
        <v>7.0000000000000007E-2</v>
      </c>
      <c r="E113" s="267"/>
      <c r="F113" s="267"/>
      <c r="G113" s="268"/>
      <c r="H113" s="267"/>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0">(B69+B73+B77+B81+B85+B89+B93+B97+B101+B105+B109+B113)</f>
        <v>1</v>
      </c>
      <c r="C116" s="119">
        <f t="shared" si="0"/>
        <v>0.05</v>
      </c>
      <c r="D116" s="119">
        <f t="shared" si="0"/>
        <v>1</v>
      </c>
      <c r="E116" s="119">
        <f t="shared" si="0"/>
        <v>0.05</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80747AC8-CA56-45B1-9A05-82896DD20526}"/>
    <hyperlink ref="D71" r:id="rId2" xr:uid="{B4D14B6E-D264-4896-AECF-EB90FD753127}"/>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A4894FE-98B9-489B-AD0E-470F7B129F39}">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2"/>
    <pageSetUpPr fitToPage="1"/>
  </sheetPr>
  <dimension ref="A1:O126"/>
  <sheetViews>
    <sheetView showGridLines="0" topLeftCell="A34" zoomScale="60" zoomScaleNormal="60" workbookViewId="0">
      <selection activeCell="F39" sqref="F39:G39"/>
    </sheetView>
  </sheetViews>
  <sheetFormatPr baseColWidth="10" defaultColWidth="10.85546875" defaultRowHeight="14.25" x14ac:dyDescent="0.25"/>
  <cols>
    <col min="1" max="1" width="49.85546875" style="68" customWidth="1"/>
    <col min="2" max="8" width="35.85546875" style="68" customWidth="1"/>
    <col min="9" max="9" width="42"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618</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267</v>
      </c>
      <c r="C15" s="525"/>
      <c r="D15" s="525"/>
      <c r="E15" s="525"/>
      <c r="F15" s="525"/>
      <c r="G15" s="531" t="s">
        <v>209</v>
      </c>
      <c r="H15" s="531"/>
      <c r="I15" s="526" t="s">
        <v>291</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269</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1221723000</v>
      </c>
      <c r="C24" s="91"/>
      <c r="D24" s="91"/>
      <c r="E24" s="91"/>
      <c r="F24" s="91"/>
      <c r="G24" s="91"/>
      <c r="H24" s="88"/>
      <c r="I24" s="88"/>
      <c r="J24" s="88"/>
      <c r="K24" s="88"/>
      <c r="L24" s="88"/>
      <c r="M24" s="88"/>
      <c r="N24" s="91">
        <f>SUM(B24:M24)</f>
        <v>1221723000</v>
      </c>
      <c r="O24" s="89"/>
    </row>
    <row r="25" spans="1:15" ht="32.1" customHeight="1" x14ac:dyDescent="0.25">
      <c r="A25" s="90" t="s">
        <v>222</v>
      </c>
      <c r="B25" s="91">
        <v>1221723000</v>
      </c>
      <c r="C25" s="91"/>
      <c r="D25" s="91"/>
      <c r="E25" s="91"/>
      <c r="F25" s="91"/>
      <c r="G25" s="91"/>
      <c r="H25" s="91"/>
      <c r="I25" s="91"/>
      <c r="J25" s="91"/>
      <c r="K25" s="91"/>
      <c r="L25" s="91"/>
      <c r="M25" s="91"/>
      <c r="N25" s="91">
        <f>SUM(B25:M25)</f>
        <v>1221723000</v>
      </c>
      <c r="O25" s="123">
        <f>+(B25+C25+D25+E25+F25+G25+H25+I25+J25+K25+L25+M25)/N24</f>
        <v>1</v>
      </c>
    </row>
    <row r="26" spans="1:15" ht="32.1" customHeight="1" x14ac:dyDescent="0.25">
      <c r="A26" s="90" t="s">
        <v>223</v>
      </c>
      <c r="B26" s="91">
        <v>0</v>
      </c>
      <c r="C26" s="91"/>
      <c r="D26" s="91"/>
      <c r="E26" s="91"/>
      <c r="F26" s="91"/>
      <c r="G26" s="91"/>
      <c r="H26" s="91"/>
      <c r="I26" s="91"/>
      <c r="J26" s="91"/>
      <c r="K26" s="91"/>
      <c r="L26" s="91"/>
      <c r="M26" s="91"/>
      <c r="N26" s="91">
        <f>SUM(B26:M26)</f>
        <v>0</v>
      </c>
      <c r="O26" s="123"/>
    </row>
    <row r="27" spans="1:15" ht="32.1" customHeight="1" x14ac:dyDescent="0.25">
      <c r="A27" s="90" t="s">
        <v>224</v>
      </c>
      <c r="B27" s="91">
        <v>0</v>
      </c>
      <c r="C27" s="91">
        <v>0</v>
      </c>
      <c r="D27" s="91">
        <v>0</v>
      </c>
      <c r="E27" s="91">
        <v>0</v>
      </c>
      <c r="F27" s="91">
        <v>0</v>
      </c>
      <c r="G27" s="91">
        <v>0</v>
      </c>
      <c r="H27" s="91">
        <v>0</v>
      </c>
      <c r="I27" s="91">
        <v>0</v>
      </c>
      <c r="J27" s="91">
        <v>0</v>
      </c>
      <c r="K27" s="91">
        <v>0</v>
      </c>
      <c r="L27" s="91">
        <v>0</v>
      </c>
      <c r="M27" s="343">
        <v>0</v>
      </c>
      <c r="N27" s="91">
        <f>SUM(B27:M27)</f>
        <v>0</v>
      </c>
      <c r="O27" s="344"/>
    </row>
    <row r="28" spans="1:15" ht="32.1" customHeight="1" x14ac:dyDescent="0.25">
      <c r="A28" s="90" t="s">
        <v>225</v>
      </c>
      <c r="B28" s="91">
        <v>0</v>
      </c>
      <c r="C28" s="91"/>
      <c r="D28" s="91"/>
      <c r="E28" s="91"/>
      <c r="F28" s="91"/>
      <c r="G28" s="91"/>
      <c r="H28" s="91"/>
      <c r="I28" s="91"/>
      <c r="J28" s="91"/>
      <c r="K28" s="91"/>
      <c r="L28" s="91"/>
      <c r="M28" s="91"/>
      <c r="N28" s="91">
        <f>SUM(B28:M28)</f>
        <v>0</v>
      </c>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Brindar 80.000 atenciones  y seguimientos socio-jurídicos a las mujeres víctimas de violencias que ingresan a las instituciones prestadoras de salud públicas -IPS- y fortalecer las capacidades técnicas del sector salud</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21</v>
      </c>
      <c r="I35" s="495"/>
      <c r="J35" s="98"/>
    </row>
    <row r="36" spans="1:10" ht="50.25" customHeight="1" thickBot="1" x14ac:dyDescent="0.3">
      <c r="A36" s="477"/>
      <c r="B36" s="386">
        <v>10327</v>
      </c>
      <c r="C36" s="386">
        <v>25600</v>
      </c>
      <c r="D36" s="386">
        <v>23000</v>
      </c>
      <c r="E36" s="386">
        <v>21073</v>
      </c>
      <c r="F36" s="387">
        <v>80000</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171.95" customHeight="1" thickBot="1" x14ac:dyDescent="0.3">
      <c r="A39" s="477"/>
      <c r="B39" s="104">
        <v>500</v>
      </c>
      <c r="C39" s="105">
        <v>25</v>
      </c>
      <c r="D39" s="673" t="s">
        <v>674</v>
      </c>
      <c r="E39" s="645"/>
      <c r="F39" s="644" t="s">
        <v>675</v>
      </c>
      <c r="G39" s="645"/>
      <c r="H39" s="159" t="s">
        <v>676</v>
      </c>
      <c r="I39" s="239" t="s">
        <v>690</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2000</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6">
        <v>2000</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2000</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2000</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x14ac:dyDescent="0.25">
      <c r="A49" s="477"/>
      <c r="B49" s="104">
        <v>2000</v>
      </c>
      <c r="C49" s="107"/>
      <c r="D49" s="466"/>
      <c r="E49" s="468"/>
      <c r="F49" s="466"/>
      <c r="G49" s="468"/>
      <c r="H49" s="101"/>
      <c r="I49" s="103"/>
    </row>
    <row r="50" spans="1:9" ht="35.1" customHeight="1" x14ac:dyDescent="0.25">
      <c r="A50" s="476" t="s">
        <v>246</v>
      </c>
      <c r="B50" s="111" t="s">
        <v>235</v>
      </c>
      <c r="C50" s="108" t="s">
        <v>236</v>
      </c>
      <c r="D50" s="464" t="s">
        <v>237</v>
      </c>
      <c r="E50" s="465"/>
      <c r="F50" s="464" t="s">
        <v>238</v>
      </c>
      <c r="G50" s="465"/>
      <c r="H50" s="110" t="s">
        <v>239</v>
      </c>
      <c r="I50" s="112" t="s">
        <v>240</v>
      </c>
    </row>
    <row r="51" spans="1:9" ht="120.75" customHeight="1" x14ac:dyDescent="0.25">
      <c r="A51" s="477"/>
      <c r="B51" s="101">
        <v>2000</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1">
        <v>2000</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1">
        <v>2000</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1">
        <v>2000</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1">
        <v>1250</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1">
        <v>1250</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677" t="s">
        <v>252</v>
      </c>
      <c r="B65" s="678"/>
      <c r="C65" s="678"/>
      <c r="D65" s="678"/>
      <c r="E65" s="678"/>
      <c r="F65" s="678"/>
      <c r="G65" s="678"/>
      <c r="H65" s="678"/>
      <c r="I65" s="678"/>
    </row>
    <row r="66" spans="1:9" ht="112.5" customHeight="1" x14ac:dyDescent="0.25">
      <c r="A66" s="113" t="s">
        <v>253</v>
      </c>
      <c r="B66" s="663" t="s">
        <v>292</v>
      </c>
      <c r="C66" s="664"/>
      <c r="D66" s="473" t="s">
        <v>293</v>
      </c>
      <c r="E66" s="474"/>
      <c r="F66" s="473"/>
      <c r="G66" s="474"/>
      <c r="H66" s="473"/>
      <c r="I66" s="474"/>
    </row>
    <row r="67" spans="1:9" ht="40.5" customHeight="1" x14ac:dyDescent="0.25">
      <c r="A67" s="113" t="s">
        <v>257</v>
      </c>
      <c r="B67" s="674">
        <v>0.05</v>
      </c>
      <c r="C67" s="637"/>
      <c r="D67" s="674">
        <v>0.05</v>
      </c>
      <c r="E67" s="637"/>
      <c r="F67" s="551"/>
      <c r="G67" s="552"/>
      <c r="H67" s="551"/>
      <c r="I67" s="552"/>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0.05</v>
      </c>
      <c r="C69" s="115">
        <v>0.05</v>
      </c>
      <c r="D69" s="115">
        <v>0.05</v>
      </c>
      <c r="E69" s="115">
        <v>0</v>
      </c>
      <c r="F69" s="115"/>
      <c r="G69" s="116"/>
      <c r="H69" s="115"/>
      <c r="I69" s="116"/>
    </row>
    <row r="70" spans="1:9" ht="372" customHeight="1" x14ac:dyDescent="0.25">
      <c r="A70" s="113" t="s">
        <v>258</v>
      </c>
      <c r="B70" s="675" t="s">
        <v>677</v>
      </c>
      <c r="C70" s="676"/>
      <c r="D70" s="547" t="s">
        <v>702</v>
      </c>
      <c r="E70" s="548"/>
      <c r="F70" s="471"/>
      <c r="G70" s="472"/>
      <c r="H70" s="471"/>
      <c r="I70" s="472"/>
    </row>
    <row r="71" spans="1:9" ht="80.25" customHeight="1" x14ac:dyDescent="0.25">
      <c r="A71" s="113" t="s">
        <v>259</v>
      </c>
      <c r="B71" s="652" t="s">
        <v>678</v>
      </c>
      <c r="C71" s="470"/>
      <c r="D71" s="498" t="s">
        <v>637</v>
      </c>
      <c r="E71" s="497"/>
      <c r="F71" s="469"/>
      <c r="G71" s="470"/>
      <c r="H71" s="469"/>
      <c r="I71" s="470"/>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0.09</v>
      </c>
      <c r="C73" s="116"/>
      <c r="D73" s="115">
        <v>0.09</v>
      </c>
      <c r="E73" s="116"/>
      <c r="F73" s="115"/>
      <c r="G73" s="116"/>
      <c r="H73" s="115"/>
      <c r="I73" s="116"/>
    </row>
    <row r="74" spans="1:9" ht="80.25" customHeight="1" x14ac:dyDescent="0.25">
      <c r="A74" s="113" t="s">
        <v>258</v>
      </c>
      <c r="B74" s="471"/>
      <c r="C74" s="472"/>
      <c r="D74" s="471"/>
      <c r="E74" s="472"/>
      <c r="F74" s="471"/>
      <c r="G74" s="472"/>
      <c r="H74" s="471"/>
      <c r="I74" s="472"/>
    </row>
    <row r="75" spans="1:9" ht="80.25" customHeight="1" x14ac:dyDescent="0.25">
      <c r="A75" s="113" t="s">
        <v>259</v>
      </c>
      <c r="B75" s="469"/>
      <c r="C75" s="470"/>
      <c r="D75" s="469"/>
      <c r="E75" s="470"/>
      <c r="F75" s="469"/>
      <c r="G75" s="470"/>
      <c r="H75" s="469"/>
      <c r="I75" s="470"/>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0.09</v>
      </c>
      <c r="C77" s="116"/>
      <c r="D77" s="115">
        <v>0.09</v>
      </c>
      <c r="E77" s="116"/>
      <c r="F77" s="115"/>
      <c r="G77" s="116"/>
      <c r="H77" s="115"/>
      <c r="I77" s="116"/>
    </row>
    <row r="78" spans="1:9" ht="80.25" customHeight="1" x14ac:dyDescent="0.25">
      <c r="A78" s="113" t="s">
        <v>258</v>
      </c>
      <c r="B78" s="471"/>
      <c r="C78" s="472"/>
      <c r="D78" s="471"/>
      <c r="E78" s="472"/>
      <c r="F78" s="471"/>
      <c r="G78" s="472"/>
      <c r="H78" s="471"/>
      <c r="I78" s="472"/>
    </row>
    <row r="79" spans="1:9" ht="80.25" customHeight="1" x14ac:dyDescent="0.25">
      <c r="A79" s="113" t="s">
        <v>259</v>
      </c>
      <c r="B79" s="469"/>
      <c r="C79" s="470"/>
      <c r="D79" s="469"/>
      <c r="E79" s="470"/>
      <c r="F79" s="469"/>
      <c r="G79" s="470"/>
      <c r="H79" s="469"/>
      <c r="I79" s="470"/>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0.09</v>
      </c>
      <c r="C81" s="116"/>
      <c r="D81" s="115">
        <v>0.09</v>
      </c>
      <c r="E81" s="116"/>
      <c r="F81" s="115"/>
      <c r="G81" s="116"/>
      <c r="H81" s="115"/>
      <c r="I81" s="116"/>
    </row>
    <row r="82" spans="1:9" ht="80.25" customHeight="1" x14ac:dyDescent="0.25">
      <c r="A82" s="113" t="s">
        <v>258</v>
      </c>
      <c r="B82" s="462"/>
      <c r="C82" s="463"/>
      <c r="D82" s="462"/>
      <c r="E82" s="463"/>
      <c r="F82" s="462"/>
      <c r="G82" s="463"/>
      <c r="H82" s="462"/>
      <c r="I82" s="463"/>
    </row>
    <row r="83" spans="1:9" ht="80.25" customHeight="1" x14ac:dyDescent="0.25">
      <c r="A83" s="113" t="s">
        <v>259</v>
      </c>
      <c r="B83" s="540"/>
      <c r="C83" s="541"/>
      <c r="D83" s="540"/>
      <c r="E83" s="541"/>
      <c r="F83" s="540"/>
      <c r="G83" s="541"/>
      <c r="H83" s="540"/>
      <c r="I83" s="54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0.09</v>
      </c>
      <c r="C85" s="116"/>
      <c r="D85" s="115">
        <v>0.09</v>
      </c>
      <c r="E85" s="116"/>
      <c r="F85" s="115"/>
      <c r="G85" s="116"/>
      <c r="H85" s="115"/>
      <c r="I85" s="116"/>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0.09</v>
      </c>
      <c r="C89" s="118"/>
      <c r="D89" s="115">
        <v>0.09</v>
      </c>
      <c r="E89" s="118"/>
      <c r="F89" s="115"/>
      <c r="G89" s="118"/>
      <c r="H89" s="115"/>
      <c r="I89" s="118"/>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0.09</v>
      </c>
      <c r="C93" s="118"/>
      <c r="D93" s="115">
        <v>0.09</v>
      </c>
      <c r="E93" s="118"/>
      <c r="F93" s="115"/>
      <c r="G93" s="118"/>
      <c r="H93" s="115"/>
      <c r="I93" s="118"/>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0.09</v>
      </c>
      <c r="C97" s="118"/>
      <c r="D97" s="115">
        <v>0.09</v>
      </c>
      <c r="E97" s="118"/>
      <c r="F97" s="115"/>
      <c r="G97" s="118"/>
      <c r="H97" s="115"/>
      <c r="I97" s="118"/>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0.09</v>
      </c>
      <c r="C101" s="118"/>
      <c r="D101" s="115">
        <v>0.09</v>
      </c>
      <c r="E101" s="118"/>
      <c r="F101" s="115"/>
      <c r="G101" s="118"/>
      <c r="H101" s="115"/>
      <c r="I101" s="118"/>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0.09</v>
      </c>
      <c r="C105" s="118"/>
      <c r="D105" s="115">
        <v>0.09</v>
      </c>
      <c r="E105" s="118"/>
      <c r="F105" s="115"/>
      <c r="G105" s="118"/>
      <c r="H105" s="115"/>
      <c r="I105" s="118"/>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7.0000000000000007E-2</v>
      </c>
      <c r="C109" s="118"/>
      <c r="D109" s="115">
        <v>7.0000000000000007E-2</v>
      </c>
      <c r="E109" s="118"/>
      <c r="F109" s="115"/>
      <c r="G109" s="118"/>
      <c r="H109" s="115"/>
      <c r="I109" s="118"/>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7.0000000000000007E-2</v>
      </c>
      <c r="C113" s="267"/>
      <c r="D113" s="115">
        <v>7.0000000000000007E-2</v>
      </c>
      <c r="E113" s="267"/>
      <c r="F113" s="115"/>
      <c r="G113" s="267"/>
      <c r="H113" s="115"/>
      <c r="I113" s="267"/>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0">(B69+B73+B77+B81+B85+B89+B93+B97+B101+B105+B109+B113)</f>
        <v>1</v>
      </c>
      <c r="C116" s="119">
        <f t="shared" si="0"/>
        <v>0.05</v>
      </c>
      <c r="D116" s="119">
        <f t="shared" si="0"/>
        <v>1</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C756303C-F74D-401F-923E-AB81E08A5668}"/>
  </hyperlinks>
  <pageMargins left="0.25" right="0.25" top="0.75" bottom="0.75" header="0.3" footer="0.3"/>
  <pageSetup scale="21"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B1DAD32-A642-45A9-A3BE-BD1112BFD03D}">
          <x14:formula1>
            <xm:f>Listas!$B$2:$B$4</xm:f>
          </x14:formula1>
          <xm:sqref>H35:I36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2"/>
    <pageSetUpPr fitToPage="1"/>
  </sheetPr>
  <dimension ref="A1:O126"/>
  <sheetViews>
    <sheetView showGridLines="0" topLeftCell="A64" zoomScale="70" zoomScaleNormal="70" workbookViewId="0">
      <selection activeCell="F70" sqref="F70:G70"/>
    </sheetView>
  </sheetViews>
  <sheetFormatPr baseColWidth="10" defaultColWidth="10.85546875" defaultRowHeight="14.25" x14ac:dyDescent="0.25"/>
  <cols>
    <col min="1" max="1" width="49.85546875" style="68" customWidth="1"/>
    <col min="2" max="4" width="35.85546875" style="68" customWidth="1"/>
    <col min="5" max="5" width="45.42578125" style="68" customWidth="1"/>
    <col min="6"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516" t="s">
        <v>294</v>
      </c>
      <c r="C11" s="517"/>
      <c r="D11" s="517"/>
      <c r="E11" s="517"/>
      <c r="F11" s="517"/>
      <c r="G11" s="517"/>
      <c r="H11" s="517"/>
      <c r="I11" s="517"/>
      <c r="J11" s="517"/>
      <c r="K11" s="517"/>
      <c r="L11" s="517"/>
      <c r="M11" s="517"/>
      <c r="N11" s="517"/>
      <c r="O11" s="518"/>
    </row>
    <row r="12" spans="1:15" ht="15" customHeight="1" x14ac:dyDescent="0.25">
      <c r="A12" s="538"/>
      <c r="B12" s="519"/>
      <c r="C12" s="520"/>
      <c r="D12" s="520"/>
      <c r="E12" s="520"/>
      <c r="F12" s="520"/>
      <c r="G12" s="520"/>
      <c r="H12" s="520"/>
      <c r="I12" s="520"/>
      <c r="J12" s="520"/>
      <c r="K12" s="520"/>
      <c r="L12" s="520"/>
      <c r="M12" s="520"/>
      <c r="N12" s="520"/>
      <c r="O12" s="521"/>
    </row>
    <row r="13" spans="1:15" ht="15" customHeight="1" thickBot="1" x14ac:dyDescent="0.3">
      <c r="A13" s="539"/>
      <c r="B13" s="522"/>
      <c r="C13" s="523"/>
      <c r="D13" s="523"/>
      <c r="E13" s="523"/>
      <c r="F13" s="523"/>
      <c r="G13" s="523"/>
      <c r="H13" s="523"/>
      <c r="I13" s="523"/>
      <c r="J13" s="523"/>
      <c r="K13" s="523"/>
      <c r="L13" s="523"/>
      <c r="M13" s="523"/>
      <c r="N13" s="523"/>
      <c r="O13" s="52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295</v>
      </c>
      <c r="C15" s="525"/>
      <c r="D15" s="525"/>
      <c r="E15" s="525"/>
      <c r="F15" s="525"/>
      <c r="G15" s="531" t="s">
        <v>209</v>
      </c>
      <c r="H15" s="531"/>
      <c r="I15" s="526" t="s">
        <v>605</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296</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88">
        <v>1342329000</v>
      </c>
      <c r="C24" s="91">
        <v>540514000</v>
      </c>
      <c r="D24" s="91"/>
      <c r="E24" s="405"/>
      <c r="F24" s="91">
        <v>246485000</v>
      </c>
      <c r="H24" s="88"/>
      <c r="I24" s="88"/>
      <c r="J24" s="91">
        <v>6594000</v>
      </c>
      <c r="K24" s="88"/>
      <c r="L24" s="88"/>
      <c r="M24" s="438"/>
      <c r="N24" s="91">
        <f>SUM(B24:M24)</f>
        <v>2135922000</v>
      </c>
      <c r="O24" s="440"/>
    </row>
    <row r="25" spans="1:15" ht="32.1" customHeight="1" x14ac:dyDescent="0.25">
      <c r="A25" s="90" t="s">
        <v>222</v>
      </c>
      <c r="B25" s="91">
        <v>1342329000</v>
      </c>
      <c r="C25" s="91"/>
      <c r="D25" s="91"/>
      <c r="E25" s="91"/>
      <c r="F25" s="91"/>
      <c r="G25" s="91"/>
      <c r="H25" s="91"/>
      <c r="I25" s="91"/>
      <c r="J25" s="91"/>
      <c r="K25" s="91"/>
      <c r="L25" s="91"/>
      <c r="M25" s="343"/>
      <c r="N25" s="91">
        <f>SUM(B25:M25)</f>
        <v>1342329000</v>
      </c>
      <c r="O25" s="406">
        <f>+(B25+C25+D25+E25+F25+G25+H25+I25+J25+K25+L25+M25)/N24</f>
        <v>0.62845412894291086</v>
      </c>
    </row>
    <row r="26" spans="1:15" ht="32.1" customHeight="1" x14ac:dyDescent="0.25">
      <c r="A26" s="90" t="s">
        <v>223</v>
      </c>
      <c r="B26" s="91">
        <v>0</v>
      </c>
      <c r="C26" s="91"/>
      <c r="D26" s="91"/>
      <c r="E26" s="91"/>
      <c r="F26" s="91"/>
      <c r="G26" s="91"/>
      <c r="H26" s="91"/>
      <c r="I26" s="91"/>
      <c r="J26" s="91"/>
      <c r="K26" s="91"/>
      <c r="L26" s="91"/>
      <c r="M26" s="343"/>
      <c r="N26" s="91">
        <f>SUM(B26:M26)</f>
        <v>0</v>
      </c>
      <c r="O26" s="406"/>
    </row>
    <row r="27" spans="1:15" ht="32.1" customHeight="1" x14ac:dyDescent="0.25">
      <c r="A27" s="90" t="s">
        <v>224</v>
      </c>
      <c r="B27" s="91">
        <v>68281719.429008111</v>
      </c>
      <c r="C27" s="91">
        <v>79130946.570991889</v>
      </c>
      <c r="D27" s="91">
        <v>50932213</v>
      </c>
      <c r="E27" s="91">
        <v>50163932</v>
      </c>
      <c r="F27" s="91"/>
      <c r="G27" s="91">
        <v>38335</v>
      </c>
      <c r="H27" s="91"/>
      <c r="I27" s="91"/>
      <c r="J27" s="91"/>
      <c r="K27" s="91"/>
      <c r="L27" s="91"/>
      <c r="M27" s="343"/>
      <c r="N27" s="91">
        <f>SUM(B27:M27)</f>
        <v>248547146</v>
      </c>
      <c r="O27" s="406"/>
    </row>
    <row r="28" spans="1:15" ht="32.1" customHeight="1" x14ac:dyDescent="0.25">
      <c r="A28" s="90" t="s">
        <v>225</v>
      </c>
      <c r="B28" s="91">
        <v>0</v>
      </c>
      <c r="C28" s="91"/>
      <c r="D28" s="91"/>
      <c r="E28" s="91"/>
      <c r="F28" s="91"/>
      <c r="G28" s="91"/>
      <c r="H28" s="91"/>
      <c r="I28" s="91"/>
      <c r="J28" s="91"/>
      <c r="K28" s="91"/>
      <c r="L28" s="91"/>
      <c r="M28" s="343"/>
      <c r="N28" s="91"/>
      <c r="O28" s="344"/>
    </row>
    <row r="29" spans="1:15" ht="32.1" customHeight="1" thickBot="1" x14ac:dyDescent="0.3">
      <c r="A29" s="93" t="s">
        <v>226</v>
      </c>
      <c r="B29" s="94">
        <v>9211762</v>
      </c>
      <c r="C29" s="94"/>
      <c r="D29" s="94"/>
      <c r="E29" s="94"/>
      <c r="F29" s="94"/>
      <c r="G29" s="94"/>
      <c r="H29" s="94"/>
      <c r="I29" s="94"/>
      <c r="J29" s="94"/>
      <c r="K29" s="94"/>
      <c r="L29" s="94"/>
      <c r="M29" s="439"/>
      <c r="N29" s="94">
        <f>SUM(B29:M29)</f>
        <v>9211762</v>
      </c>
      <c r="O29" s="445">
        <f>+N29/(N27-N28)</f>
        <v>3.7062433217398522E-2</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Fortalecer y transversalizar los 4 componentes del Sistema SOFIA con la implementación y coordinación de acciones en el ámbito distrital</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23</v>
      </c>
      <c r="I35" s="495"/>
      <c r="J35" s="98"/>
    </row>
    <row r="36" spans="1:10" ht="50.25" customHeight="1" thickBot="1" x14ac:dyDescent="0.3">
      <c r="A36" s="477"/>
      <c r="B36" s="277">
        <v>4</v>
      </c>
      <c r="C36" s="277">
        <v>4</v>
      </c>
      <c r="D36" s="277">
        <v>4</v>
      </c>
      <c r="E36" s="277">
        <v>4</v>
      </c>
      <c r="F36" s="279">
        <v>4</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120.75" customHeight="1" thickBot="1" x14ac:dyDescent="0.3">
      <c r="A39" s="477"/>
      <c r="B39" s="104">
        <v>0</v>
      </c>
      <c r="C39" s="105">
        <v>1</v>
      </c>
      <c r="D39" s="679" t="s">
        <v>714</v>
      </c>
      <c r="E39" s="680"/>
      <c r="F39" s="679" t="s">
        <v>714</v>
      </c>
      <c r="G39" s="680"/>
      <c r="H39" s="444" t="s">
        <v>709</v>
      </c>
      <c r="I39" s="444" t="s">
        <v>670</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4</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4</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4</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4</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6">
        <v>4</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6">
        <v>4</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6">
        <v>4</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6">
        <v>4</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6">
        <v>4</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6">
        <v>4</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6">
        <v>4</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125.25" customHeight="1" x14ac:dyDescent="0.25">
      <c r="A66" s="113" t="s">
        <v>253</v>
      </c>
      <c r="B66" s="473" t="s">
        <v>297</v>
      </c>
      <c r="C66" s="474"/>
      <c r="D66" s="473" t="s">
        <v>298</v>
      </c>
      <c r="E66" s="474"/>
      <c r="F66" s="473" t="s">
        <v>299</v>
      </c>
      <c r="G66" s="474"/>
      <c r="H66" s="473"/>
      <c r="I66" s="474"/>
    </row>
    <row r="67" spans="1:9" ht="40.5" customHeight="1" x14ac:dyDescent="0.25">
      <c r="A67" s="113" t="s">
        <v>257</v>
      </c>
      <c r="B67" s="551">
        <v>0.03</v>
      </c>
      <c r="C67" s="552"/>
      <c r="D67" s="551">
        <v>0.03</v>
      </c>
      <c r="E67" s="552"/>
      <c r="F67" s="551">
        <v>0.03</v>
      </c>
      <c r="G67" s="552"/>
      <c r="H67" s="551"/>
      <c r="I67" s="552"/>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394">
        <v>0</v>
      </c>
      <c r="C69" s="394">
        <v>0</v>
      </c>
      <c r="D69" s="394">
        <v>0.03</v>
      </c>
      <c r="E69" s="394">
        <v>0.03</v>
      </c>
      <c r="F69" s="394">
        <v>0</v>
      </c>
      <c r="G69" s="394">
        <v>0</v>
      </c>
      <c r="H69" s="115"/>
      <c r="I69" s="116"/>
    </row>
    <row r="70" spans="1:9" ht="269.45" customHeight="1" x14ac:dyDescent="0.25">
      <c r="A70" s="113" t="s">
        <v>258</v>
      </c>
      <c r="B70" s="681" t="s">
        <v>703</v>
      </c>
      <c r="C70" s="682"/>
      <c r="D70" s="683" t="s">
        <v>679</v>
      </c>
      <c r="E70" s="684"/>
      <c r="F70" s="681" t="s">
        <v>704</v>
      </c>
      <c r="G70" s="682"/>
      <c r="H70" s="471"/>
      <c r="I70" s="472"/>
    </row>
    <row r="71" spans="1:9" ht="80.25" customHeight="1" x14ac:dyDescent="0.25">
      <c r="A71" s="113" t="s">
        <v>259</v>
      </c>
      <c r="B71" s="685" t="s">
        <v>637</v>
      </c>
      <c r="C71" s="686"/>
      <c r="D71" s="652" t="s">
        <v>680</v>
      </c>
      <c r="E71" s="470"/>
      <c r="F71" s="685" t="s">
        <v>637</v>
      </c>
      <c r="G71" s="686"/>
      <c r="H71" s="469"/>
      <c r="I71" s="470"/>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0.1</v>
      </c>
      <c r="C73" s="116"/>
      <c r="D73" s="115">
        <v>0.1</v>
      </c>
      <c r="E73" s="116"/>
      <c r="F73" s="115">
        <v>0.1</v>
      </c>
      <c r="G73" s="116"/>
      <c r="H73" s="115"/>
      <c r="I73" s="116"/>
    </row>
    <row r="74" spans="1:9" ht="80.25" customHeight="1" x14ac:dyDescent="0.25">
      <c r="A74" s="113" t="s">
        <v>258</v>
      </c>
      <c r="B74" s="471"/>
      <c r="C74" s="472"/>
      <c r="D74" s="471"/>
      <c r="E74" s="472"/>
      <c r="F74" s="471"/>
      <c r="G74" s="472"/>
      <c r="H74" s="471"/>
      <c r="I74" s="472"/>
    </row>
    <row r="75" spans="1:9" ht="80.25" customHeight="1" x14ac:dyDescent="0.25">
      <c r="A75" s="113" t="s">
        <v>259</v>
      </c>
      <c r="B75" s="469"/>
      <c r="C75" s="470"/>
      <c r="D75" s="469"/>
      <c r="E75" s="470"/>
      <c r="F75" s="469"/>
      <c r="G75" s="470"/>
      <c r="H75" s="469"/>
      <c r="I75" s="470"/>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0.09</v>
      </c>
      <c r="C77" s="116"/>
      <c r="D77" s="115">
        <v>0.1</v>
      </c>
      <c r="E77" s="116"/>
      <c r="F77" s="115">
        <v>0.09</v>
      </c>
      <c r="G77" s="116"/>
      <c r="H77" s="115"/>
      <c r="I77" s="116"/>
    </row>
    <row r="78" spans="1:9" ht="80.25" customHeight="1" x14ac:dyDescent="0.25">
      <c r="A78" s="113" t="s">
        <v>258</v>
      </c>
      <c r="B78" s="471"/>
      <c r="C78" s="472"/>
      <c r="D78" s="471"/>
      <c r="E78" s="472"/>
      <c r="F78" s="471"/>
      <c r="G78" s="472"/>
      <c r="H78" s="471"/>
      <c r="I78" s="472"/>
    </row>
    <row r="79" spans="1:9" ht="80.25" customHeight="1" x14ac:dyDescent="0.25">
      <c r="A79" s="113" t="s">
        <v>259</v>
      </c>
      <c r="B79" s="469"/>
      <c r="C79" s="470"/>
      <c r="D79" s="469"/>
      <c r="E79" s="470"/>
      <c r="F79" s="469"/>
      <c r="G79" s="470"/>
      <c r="H79" s="469"/>
      <c r="I79" s="470"/>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0.09</v>
      </c>
      <c r="C81" s="116"/>
      <c r="D81" s="115">
        <v>0.09</v>
      </c>
      <c r="E81" s="116"/>
      <c r="F81" s="115">
        <v>0.09</v>
      </c>
      <c r="G81" s="116"/>
      <c r="H81" s="115"/>
      <c r="I81" s="116"/>
    </row>
    <row r="82" spans="1:9" ht="80.25" customHeight="1" x14ac:dyDescent="0.25">
      <c r="A82" s="113" t="s">
        <v>258</v>
      </c>
      <c r="B82" s="471"/>
      <c r="C82" s="472"/>
      <c r="D82" s="471"/>
      <c r="E82" s="472"/>
      <c r="F82" s="471"/>
      <c r="G82" s="472"/>
      <c r="H82" s="462"/>
      <c r="I82" s="463"/>
    </row>
    <row r="83" spans="1:9" ht="80.25" customHeight="1" x14ac:dyDescent="0.25">
      <c r="A83" s="113" t="s">
        <v>259</v>
      </c>
      <c r="B83" s="469"/>
      <c r="C83" s="470"/>
      <c r="D83" s="469"/>
      <c r="E83" s="470"/>
      <c r="F83" s="469"/>
      <c r="G83" s="470"/>
      <c r="H83" s="540"/>
      <c r="I83" s="54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0.09</v>
      </c>
      <c r="C85" s="116"/>
      <c r="D85" s="115">
        <v>0.09</v>
      </c>
      <c r="E85" s="116"/>
      <c r="F85" s="115">
        <v>0.09</v>
      </c>
      <c r="G85" s="116"/>
      <c r="H85" s="115"/>
      <c r="I85" s="116"/>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0.09</v>
      </c>
      <c r="C89" s="116"/>
      <c r="D89" s="115">
        <v>0.09</v>
      </c>
      <c r="E89" s="116"/>
      <c r="F89" s="115">
        <v>0.09</v>
      </c>
      <c r="G89" s="116"/>
      <c r="H89" s="115"/>
      <c r="I89" s="118"/>
    </row>
    <row r="90" spans="1:9" ht="80.25" customHeight="1" x14ac:dyDescent="0.25">
      <c r="A90" s="113" t="s">
        <v>258</v>
      </c>
      <c r="B90" s="471"/>
      <c r="C90" s="472"/>
      <c r="D90" s="471"/>
      <c r="E90" s="472"/>
      <c r="F90" s="471"/>
      <c r="G90" s="472"/>
      <c r="H90" s="456"/>
      <c r="I90" s="456"/>
    </row>
    <row r="91" spans="1:9" ht="80.25" customHeight="1" x14ac:dyDescent="0.25">
      <c r="A91" s="113" t="s">
        <v>259</v>
      </c>
      <c r="B91" s="469"/>
      <c r="C91" s="470"/>
      <c r="D91" s="469"/>
      <c r="E91" s="470"/>
      <c r="F91" s="469"/>
      <c r="G91" s="470"/>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0.09</v>
      </c>
      <c r="C93" s="116"/>
      <c r="D93" s="115">
        <v>0.09</v>
      </c>
      <c r="E93" s="116"/>
      <c r="F93" s="115">
        <v>0.09</v>
      </c>
      <c r="G93" s="116"/>
      <c r="H93" s="115"/>
      <c r="I93" s="118"/>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0.09</v>
      </c>
      <c r="C97" s="116"/>
      <c r="D97" s="115">
        <v>0.09</v>
      </c>
      <c r="E97" s="116"/>
      <c r="F97" s="115">
        <v>0.09</v>
      </c>
      <c r="G97" s="116"/>
      <c r="H97" s="115"/>
      <c r="I97" s="118"/>
    </row>
    <row r="98" spans="1:9" ht="80.25" customHeight="1" x14ac:dyDescent="0.25">
      <c r="A98" s="113" t="s">
        <v>258</v>
      </c>
      <c r="B98" s="471"/>
      <c r="C98" s="472"/>
      <c r="D98" s="471"/>
      <c r="E98" s="472"/>
      <c r="F98" s="471"/>
      <c r="G98" s="472"/>
      <c r="H98" s="456"/>
      <c r="I98" s="456"/>
    </row>
    <row r="99" spans="1:9" ht="80.25" customHeight="1" x14ac:dyDescent="0.25">
      <c r="A99" s="113" t="s">
        <v>259</v>
      </c>
      <c r="B99" s="469"/>
      <c r="C99" s="470"/>
      <c r="D99" s="469"/>
      <c r="E99" s="470"/>
      <c r="F99" s="469"/>
      <c r="G99" s="470"/>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0.09</v>
      </c>
      <c r="C101" s="116"/>
      <c r="D101" s="115">
        <v>0.09</v>
      </c>
      <c r="E101" s="116"/>
      <c r="F101" s="115">
        <v>0.09</v>
      </c>
      <c r="G101" s="116"/>
      <c r="H101" s="115"/>
      <c r="I101" s="118"/>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0.09</v>
      </c>
      <c r="C105" s="116"/>
      <c r="D105" s="115">
        <v>0.09</v>
      </c>
      <c r="E105" s="116"/>
      <c r="F105" s="115">
        <v>0.09</v>
      </c>
      <c r="G105" s="116"/>
      <c r="H105" s="115"/>
      <c r="I105" s="118"/>
    </row>
    <row r="106" spans="1:9" ht="80.25" customHeight="1" x14ac:dyDescent="0.25">
      <c r="A106" s="113" t="s">
        <v>258</v>
      </c>
      <c r="B106" s="471"/>
      <c r="C106" s="472"/>
      <c r="D106" s="471"/>
      <c r="E106" s="472"/>
      <c r="F106" s="471"/>
      <c r="G106" s="472"/>
      <c r="H106" s="456"/>
      <c r="I106" s="456"/>
    </row>
    <row r="107" spans="1:9" ht="80.25" customHeight="1" x14ac:dyDescent="0.25">
      <c r="A107" s="113" t="s">
        <v>259</v>
      </c>
      <c r="B107" s="469"/>
      <c r="C107" s="470"/>
      <c r="D107" s="469"/>
      <c r="E107" s="470"/>
      <c r="F107" s="469"/>
      <c r="G107" s="470"/>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0.09</v>
      </c>
      <c r="C109" s="116"/>
      <c r="D109" s="115">
        <v>7.0000000000000007E-2</v>
      </c>
      <c r="E109" s="116"/>
      <c r="F109" s="115">
        <v>0.09</v>
      </c>
      <c r="G109" s="116"/>
      <c r="H109" s="115"/>
      <c r="I109" s="118"/>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0.09</v>
      </c>
      <c r="C113" s="267"/>
      <c r="D113" s="115">
        <v>7.0000000000000007E-2</v>
      </c>
      <c r="E113" s="267"/>
      <c r="F113" s="115">
        <v>0.09</v>
      </c>
      <c r="G113" s="267"/>
      <c r="H113" s="115"/>
      <c r="I113" s="267"/>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0">(B69+B73+B77+B81+B85+B89+B93+B97+B101+B105+B109+B113)</f>
        <v>0.99999999999999978</v>
      </c>
      <c r="C116" s="119">
        <f t="shared" si="0"/>
        <v>0</v>
      </c>
      <c r="D116" s="119">
        <f t="shared" si="0"/>
        <v>1</v>
      </c>
      <c r="E116" s="119">
        <f t="shared" si="0"/>
        <v>0.03</v>
      </c>
      <c r="F116" s="119">
        <f t="shared" si="0"/>
        <v>0.99999999999999978</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1" r:id="rId1" xr:uid="{671BC85C-C1AB-4BB7-9018-43D5D6E3A859}"/>
  </hyperlinks>
  <pageMargins left="0.25" right="0.25" top="0.75" bottom="0.75" header="0.3" footer="0.3"/>
  <pageSetup scale="21"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5451470-47DF-47AC-9D9D-5114681CD7D6}">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2"/>
    <pageSetUpPr fitToPage="1"/>
  </sheetPr>
  <dimension ref="A1:O126"/>
  <sheetViews>
    <sheetView showGridLines="0" zoomScale="70" zoomScaleNormal="70" workbookViewId="0">
      <selection activeCell="B25" sqref="B25"/>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300</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295</v>
      </c>
      <c r="C15" s="525"/>
      <c r="D15" s="525"/>
      <c r="E15" s="525"/>
      <c r="F15" s="525"/>
      <c r="G15" s="531" t="s">
        <v>209</v>
      </c>
      <c r="H15" s="531"/>
      <c r="I15" s="526" t="s">
        <v>604</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296</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1204050000</v>
      </c>
      <c r="C24" s="91"/>
      <c r="D24" s="91"/>
      <c r="E24" s="91"/>
      <c r="F24" s="91"/>
      <c r="G24" s="91"/>
      <c r="H24" s="88"/>
      <c r="I24" s="88"/>
      <c r="J24" s="88"/>
      <c r="K24" s="88"/>
      <c r="L24" s="88"/>
      <c r="M24" s="88"/>
      <c r="N24" s="91">
        <f>SUM(B24:M24)</f>
        <v>1204050000</v>
      </c>
      <c r="O24" s="89"/>
    </row>
    <row r="25" spans="1:15" ht="32.1" customHeight="1" x14ac:dyDescent="0.25">
      <c r="A25" s="90" t="s">
        <v>222</v>
      </c>
      <c r="B25" s="91">
        <v>1204050000</v>
      </c>
      <c r="C25" s="91"/>
      <c r="D25" s="91"/>
      <c r="E25" s="91"/>
      <c r="F25" s="91"/>
      <c r="G25" s="91"/>
      <c r="H25" s="91"/>
      <c r="I25" s="91"/>
      <c r="J25" s="91"/>
      <c r="K25" s="91"/>
      <c r="L25" s="91"/>
      <c r="M25" s="91"/>
      <c r="N25" s="91">
        <f>SUM(B25:M25)</f>
        <v>1204050000</v>
      </c>
      <c r="O25" s="123">
        <f>+(B25+C25+D25+E25+F25+G25+H25+I25+J25+K25+L25+M25)/N24</f>
        <v>1</v>
      </c>
    </row>
    <row r="26" spans="1:15" ht="32.1" customHeight="1" x14ac:dyDescent="0.25">
      <c r="A26" s="90" t="s">
        <v>223</v>
      </c>
      <c r="B26" s="91">
        <v>0</v>
      </c>
      <c r="C26" s="91"/>
      <c r="D26" s="91"/>
      <c r="E26" s="91"/>
      <c r="F26" s="91"/>
      <c r="G26" s="91"/>
      <c r="H26" s="91"/>
      <c r="I26" s="91"/>
      <c r="J26" s="91"/>
      <c r="K26" s="91"/>
      <c r="L26" s="91"/>
      <c r="M26" s="91"/>
      <c r="N26" s="91">
        <f>SUM(B26:M26)</f>
        <v>0</v>
      </c>
      <c r="O26" s="123"/>
    </row>
    <row r="27" spans="1:15" ht="32.1" customHeight="1" x14ac:dyDescent="0.25">
      <c r="A27" s="90" t="s">
        <v>224</v>
      </c>
      <c r="B27" s="91">
        <v>0</v>
      </c>
      <c r="C27" s="91">
        <v>0</v>
      </c>
      <c r="D27" s="91">
        <v>0</v>
      </c>
      <c r="E27" s="91">
        <v>0</v>
      </c>
      <c r="F27" s="91">
        <v>0</v>
      </c>
      <c r="G27" s="91">
        <v>0</v>
      </c>
      <c r="H27" s="91">
        <v>0</v>
      </c>
      <c r="I27" s="91">
        <v>0</v>
      </c>
      <c r="J27" s="91">
        <v>0</v>
      </c>
      <c r="K27" s="91">
        <v>0</v>
      </c>
      <c r="L27" s="91">
        <v>0</v>
      </c>
      <c r="M27" s="343">
        <v>0</v>
      </c>
      <c r="N27" s="91">
        <f>SUM(B27:M27)</f>
        <v>0</v>
      </c>
      <c r="O27" s="344"/>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Dinamizar 20 Consejos y Planes Locales de seguridad para las Mujeres en las 20 localidades de Bogotá.</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23</v>
      </c>
      <c r="I35" s="495"/>
      <c r="J35" s="98"/>
    </row>
    <row r="36" spans="1:10" ht="50.25" customHeight="1" thickBot="1" x14ac:dyDescent="0.3">
      <c r="A36" s="477"/>
      <c r="B36" s="278">
        <v>20</v>
      </c>
      <c r="C36" s="278">
        <v>20</v>
      </c>
      <c r="D36" s="278">
        <v>20</v>
      </c>
      <c r="E36" s="278">
        <v>20</v>
      </c>
      <c r="F36" s="290">
        <v>20</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180" customHeight="1" thickBot="1" x14ac:dyDescent="0.3">
      <c r="A39" s="477"/>
      <c r="B39" s="104">
        <v>0</v>
      </c>
      <c r="C39" s="160">
        <v>6</v>
      </c>
      <c r="D39" s="687" t="s">
        <v>681</v>
      </c>
      <c r="E39" s="688"/>
      <c r="F39" s="687" t="s">
        <v>681</v>
      </c>
      <c r="G39" s="688"/>
      <c r="H39" s="159" t="s">
        <v>682</v>
      </c>
      <c r="I39" s="419" t="s">
        <v>683</v>
      </c>
    </row>
    <row r="40" spans="1:10" s="99" customFormat="1" ht="54" customHeight="1" thickBot="1" x14ac:dyDescent="0.3">
      <c r="A40" s="476" t="s">
        <v>241</v>
      </c>
      <c r="B40" s="111" t="s">
        <v>235</v>
      </c>
      <c r="C40" s="108" t="s">
        <v>236</v>
      </c>
      <c r="D40" s="464" t="s">
        <v>237</v>
      </c>
      <c r="E40" s="465"/>
      <c r="F40" s="464" t="s">
        <v>238</v>
      </c>
      <c r="G40" s="465"/>
      <c r="H40" s="110" t="s">
        <v>239</v>
      </c>
      <c r="I40" s="112" t="s">
        <v>240</v>
      </c>
    </row>
    <row r="41" spans="1:10" ht="120.75" customHeight="1" thickBot="1" x14ac:dyDescent="0.3">
      <c r="A41" s="477"/>
      <c r="B41" s="104">
        <v>20</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20</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20</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20</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6">
        <v>20</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6">
        <v>20</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6">
        <v>20</v>
      </c>
      <c r="C53" s="107"/>
      <c r="D53" s="466"/>
      <c r="E53" s="467"/>
      <c r="F53" s="466"/>
      <c r="G53" s="468"/>
      <c r="H53" s="101"/>
      <c r="I53" s="103"/>
    </row>
    <row r="54" spans="1:9" ht="35.1" customHeight="1" thickBot="1" x14ac:dyDescent="0.3">
      <c r="A54" s="476" t="s">
        <v>248</v>
      </c>
      <c r="B54" s="109" t="s">
        <v>235</v>
      </c>
      <c r="C54" s="108" t="s">
        <v>236</v>
      </c>
      <c r="D54" s="464" t="s">
        <v>237</v>
      </c>
      <c r="E54" s="465"/>
      <c r="F54" s="464" t="s">
        <v>238</v>
      </c>
      <c r="G54" s="465"/>
      <c r="H54" s="108" t="s">
        <v>239</v>
      </c>
      <c r="I54" s="112" t="s">
        <v>240</v>
      </c>
    </row>
    <row r="55" spans="1:9" ht="120.75" customHeight="1" thickBot="1" x14ac:dyDescent="0.3">
      <c r="A55" s="477"/>
      <c r="B55" s="106">
        <v>20</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6">
        <v>20</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6">
        <v>20</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6">
        <v>20</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131.25" customHeight="1" x14ac:dyDescent="0.25">
      <c r="A66" s="113" t="s">
        <v>253</v>
      </c>
      <c r="B66" s="473" t="s">
        <v>301</v>
      </c>
      <c r="C66" s="474"/>
      <c r="D66" s="473" t="s">
        <v>302</v>
      </c>
      <c r="E66" s="474"/>
      <c r="F66" s="473" t="s">
        <v>303</v>
      </c>
      <c r="G66" s="474"/>
      <c r="H66" s="473" t="s">
        <v>304</v>
      </c>
      <c r="I66" s="474"/>
    </row>
    <row r="67" spans="1:9" ht="40.5" customHeight="1" x14ac:dyDescent="0.25">
      <c r="A67" s="113" t="s">
        <v>257</v>
      </c>
      <c r="B67" s="551">
        <v>0.03</v>
      </c>
      <c r="C67" s="552"/>
      <c r="D67" s="551">
        <v>0.03</v>
      </c>
      <c r="E67" s="552"/>
      <c r="F67" s="551">
        <v>0.02</v>
      </c>
      <c r="G67" s="552"/>
      <c r="H67" s="551">
        <v>0.02</v>
      </c>
      <c r="I67" s="552"/>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0.02</v>
      </c>
      <c r="C69" s="115">
        <v>0.02</v>
      </c>
      <c r="D69" s="115">
        <v>0.02</v>
      </c>
      <c r="E69" s="115">
        <v>0.02</v>
      </c>
      <c r="F69" s="115">
        <v>0.02</v>
      </c>
      <c r="G69" s="115">
        <v>0.02</v>
      </c>
      <c r="H69" s="115">
        <v>0.02</v>
      </c>
      <c r="I69" s="115">
        <v>0.02</v>
      </c>
    </row>
    <row r="70" spans="1:9" ht="242.45" customHeight="1" x14ac:dyDescent="0.25">
      <c r="A70" s="113" t="s">
        <v>258</v>
      </c>
      <c r="B70" s="689" t="s">
        <v>705</v>
      </c>
      <c r="C70" s="690"/>
      <c r="D70" s="689" t="s">
        <v>706</v>
      </c>
      <c r="E70" s="690"/>
      <c r="F70" s="689" t="s">
        <v>707</v>
      </c>
      <c r="G70" s="690"/>
      <c r="H70" s="689" t="s">
        <v>708</v>
      </c>
      <c r="I70" s="690"/>
    </row>
    <row r="71" spans="1:9" ht="80.25" customHeight="1" x14ac:dyDescent="0.25">
      <c r="A71" s="113" t="s">
        <v>259</v>
      </c>
      <c r="B71" s="652" t="s">
        <v>684</v>
      </c>
      <c r="C71" s="470"/>
      <c r="D71" s="652" t="s">
        <v>685</v>
      </c>
      <c r="E71" s="470"/>
      <c r="F71" s="652" t="s">
        <v>686</v>
      </c>
      <c r="G71" s="470"/>
      <c r="H71" s="652" t="s">
        <v>687</v>
      </c>
      <c r="I71" s="470"/>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0.09</v>
      </c>
      <c r="C73" s="116"/>
      <c r="D73" s="115">
        <v>0.09</v>
      </c>
      <c r="E73" s="116"/>
      <c r="F73" s="115">
        <v>0.09</v>
      </c>
      <c r="G73" s="116"/>
      <c r="H73" s="115">
        <v>0.09</v>
      </c>
      <c r="I73" s="116"/>
    </row>
    <row r="74" spans="1:9" ht="80.25" customHeight="1" x14ac:dyDescent="0.25">
      <c r="A74" s="113" t="s">
        <v>258</v>
      </c>
      <c r="B74" s="471"/>
      <c r="C74" s="472"/>
      <c r="D74" s="471"/>
      <c r="E74" s="472"/>
      <c r="F74" s="471"/>
      <c r="G74" s="472"/>
      <c r="H74" s="471"/>
      <c r="I74" s="472"/>
    </row>
    <row r="75" spans="1:9" ht="80.25" customHeight="1" x14ac:dyDescent="0.25">
      <c r="A75" s="113" t="s">
        <v>259</v>
      </c>
      <c r="B75" s="469"/>
      <c r="C75" s="470"/>
      <c r="D75" s="469"/>
      <c r="E75" s="470"/>
      <c r="F75" s="469"/>
      <c r="G75" s="470"/>
      <c r="H75" s="469"/>
      <c r="I75" s="470"/>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0.09</v>
      </c>
      <c r="C77" s="116"/>
      <c r="D77" s="115">
        <v>0.09</v>
      </c>
      <c r="E77" s="116"/>
      <c r="F77" s="115">
        <v>0.09</v>
      </c>
      <c r="G77" s="116"/>
      <c r="H77" s="115">
        <v>0.09</v>
      </c>
      <c r="I77" s="116"/>
    </row>
    <row r="78" spans="1:9" ht="80.25" customHeight="1" x14ac:dyDescent="0.25">
      <c r="A78" s="113" t="s">
        <v>258</v>
      </c>
      <c r="B78" s="471"/>
      <c r="C78" s="472"/>
      <c r="D78" s="471"/>
      <c r="E78" s="472"/>
      <c r="F78" s="471"/>
      <c r="G78" s="472"/>
      <c r="H78" s="471"/>
      <c r="I78" s="472"/>
    </row>
    <row r="79" spans="1:9" ht="80.25" customHeight="1" x14ac:dyDescent="0.25">
      <c r="A79" s="113" t="s">
        <v>259</v>
      </c>
      <c r="B79" s="469"/>
      <c r="C79" s="470"/>
      <c r="D79" s="469"/>
      <c r="E79" s="470"/>
      <c r="F79" s="469"/>
      <c r="G79" s="470"/>
      <c r="H79" s="469"/>
      <c r="I79" s="470"/>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0.09</v>
      </c>
      <c r="C81" s="116"/>
      <c r="D81" s="115">
        <v>0.09</v>
      </c>
      <c r="E81" s="116"/>
      <c r="F81" s="115">
        <v>0.09</v>
      </c>
      <c r="G81" s="116"/>
      <c r="H81" s="115">
        <v>0.09</v>
      </c>
      <c r="I81" s="116"/>
    </row>
    <row r="82" spans="1:9" ht="80.25" customHeight="1" x14ac:dyDescent="0.25">
      <c r="A82" s="113" t="s">
        <v>258</v>
      </c>
      <c r="B82" s="471"/>
      <c r="C82" s="472"/>
      <c r="D82" s="471"/>
      <c r="E82" s="472"/>
      <c r="F82" s="471"/>
      <c r="G82" s="472"/>
      <c r="H82" s="471"/>
      <c r="I82" s="472"/>
    </row>
    <row r="83" spans="1:9" ht="80.25" customHeight="1" x14ac:dyDescent="0.25">
      <c r="A83" s="113" t="s">
        <v>259</v>
      </c>
      <c r="B83" s="469"/>
      <c r="C83" s="470"/>
      <c r="D83" s="469"/>
      <c r="E83" s="470"/>
      <c r="F83" s="469"/>
      <c r="G83" s="470"/>
      <c r="H83" s="469"/>
      <c r="I83" s="470"/>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0.09</v>
      </c>
      <c r="C85" s="116"/>
      <c r="D85" s="115">
        <v>0.09</v>
      </c>
      <c r="E85" s="116"/>
      <c r="F85" s="115">
        <v>0.09</v>
      </c>
      <c r="G85" s="116"/>
      <c r="H85" s="115">
        <v>0.09</v>
      </c>
      <c r="I85" s="116"/>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0.09</v>
      </c>
      <c r="C89" s="116"/>
      <c r="D89" s="115">
        <v>0.09</v>
      </c>
      <c r="E89" s="116"/>
      <c r="F89" s="115">
        <v>0.09</v>
      </c>
      <c r="G89" s="116"/>
      <c r="H89" s="115">
        <v>0.09</v>
      </c>
      <c r="I89" s="116"/>
    </row>
    <row r="90" spans="1:9" ht="80.25" customHeight="1" x14ac:dyDescent="0.25">
      <c r="A90" s="113" t="s">
        <v>258</v>
      </c>
      <c r="B90" s="471"/>
      <c r="C90" s="472"/>
      <c r="D90" s="471"/>
      <c r="E90" s="472"/>
      <c r="F90" s="471"/>
      <c r="G90" s="472"/>
      <c r="H90" s="471"/>
      <c r="I90" s="472"/>
    </row>
    <row r="91" spans="1:9" ht="80.25" customHeight="1" x14ac:dyDescent="0.25">
      <c r="A91" s="113" t="s">
        <v>259</v>
      </c>
      <c r="B91" s="469"/>
      <c r="C91" s="470"/>
      <c r="D91" s="469"/>
      <c r="E91" s="470"/>
      <c r="F91" s="469"/>
      <c r="G91" s="470"/>
      <c r="H91" s="469"/>
      <c r="I91" s="470"/>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0.09</v>
      </c>
      <c r="C93" s="116"/>
      <c r="D93" s="115">
        <v>0.09</v>
      </c>
      <c r="E93" s="116"/>
      <c r="F93" s="115">
        <v>0.09</v>
      </c>
      <c r="G93" s="116"/>
      <c r="H93" s="115">
        <v>0.09</v>
      </c>
      <c r="I93" s="116"/>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0.09</v>
      </c>
      <c r="C97" s="116"/>
      <c r="D97" s="115">
        <v>0.09</v>
      </c>
      <c r="E97" s="116"/>
      <c r="F97" s="115">
        <v>0.09</v>
      </c>
      <c r="G97" s="116"/>
      <c r="H97" s="115">
        <v>0.09</v>
      </c>
      <c r="I97" s="116"/>
    </row>
    <row r="98" spans="1:9" ht="80.25" customHeight="1" x14ac:dyDescent="0.25">
      <c r="A98" s="113" t="s">
        <v>258</v>
      </c>
      <c r="B98" s="471"/>
      <c r="C98" s="472"/>
      <c r="D98" s="471"/>
      <c r="E98" s="472"/>
      <c r="F98" s="471"/>
      <c r="G98" s="472"/>
      <c r="H98" s="471"/>
      <c r="I98" s="472"/>
    </row>
    <row r="99" spans="1:9" ht="80.25" customHeight="1" x14ac:dyDescent="0.25">
      <c r="A99" s="113" t="s">
        <v>259</v>
      </c>
      <c r="B99" s="469"/>
      <c r="C99" s="470"/>
      <c r="D99" s="469"/>
      <c r="E99" s="470"/>
      <c r="F99" s="469"/>
      <c r="G99" s="470"/>
      <c r="H99" s="469"/>
      <c r="I99" s="470"/>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0.09</v>
      </c>
      <c r="C101" s="116"/>
      <c r="D101" s="115">
        <v>0.09</v>
      </c>
      <c r="E101" s="116"/>
      <c r="F101" s="115">
        <v>0.09</v>
      </c>
      <c r="G101" s="116"/>
      <c r="H101" s="115">
        <v>0.09</v>
      </c>
      <c r="I101" s="116"/>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0.09</v>
      </c>
      <c r="C105" s="116"/>
      <c r="D105" s="115">
        <v>0.09</v>
      </c>
      <c r="E105" s="116"/>
      <c r="F105" s="115">
        <v>0.09</v>
      </c>
      <c r="G105" s="116"/>
      <c r="H105" s="115">
        <v>0.09</v>
      </c>
      <c r="I105" s="116"/>
    </row>
    <row r="106" spans="1:9" ht="80.25" customHeight="1" x14ac:dyDescent="0.25">
      <c r="A106" s="113" t="s">
        <v>258</v>
      </c>
      <c r="B106" s="471"/>
      <c r="C106" s="472"/>
      <c r="D106" s="471"/>
      <c r="E106" s="472"/>
      <c r="F106" s="471"/>
      <c r="G106" s="472"/>
      <c r="H106" s="471"/>
      <c r="I106" s="472"/>
    </row>
    <row r="107" spans="1:9" ht="80.25" customHeight="1" x14ac:dyDescent="0.25">
      <c r="A107" s="113" t="s">
        <v>259</v>
      </c>
      <c r="B107" s="469"/>
      <c r="C107" s="470"/>
      <c r="D107" s="469"/>
      <c r="E107" s="470"/>
      <c r="F107" s="469"/>
      <c r="G107" s="470"/>
      <c r="H107" s="469"/>
      <c r="I107" s="470"/>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0.09</v>
      </c>
      <c r="C109" s="116"/>
      <c r="D109" s="115">
        <v>0.09</v>
      </c>
      <c r="E109" s="116"/>
      <c r="F109" s="115">
        <v>0.09</v>
      </c>
      <c r="G109" s="116"/>
      <c r="H109" s="115">
        <v>0.09</v>
      </c>
      <c r="I109" s="116"/>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0.08</v>
      </c>
      <c r="C113" s="267"/>
      <c r="D113" s="115">
        <v>0.08</v>
      </c>
      <c r="E113" s="267"/>
      <c r="F113" s="115">
        <v>0.08</v>
      </c>
      <c r="G113" s="267"/>
      <c r="H113" s="115">
        <v>0.08</v>
      </c>
      <c r="I113" s="267"/>
    </row>
    <row r="114" spans="1:9" ht="80.25" customHeight="1" x14ac:dyDescent="0.25">
      <c r="A114" s="113" t="s">
        <v>258</v>
      </c>
      <c r="B114" s="691"/>
      <c r="C114" s="692"/>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291">
        <f t="shared" ref="B116:I116" si="0">(B69+B73+B77+B81+B85+B89+B93+B97+B101+B105+B109+B113)</f>
        <v>0.99999999999999978</v>
      </c>
      <c r="C116" s="119">
        <f t="shared" si="0"/>
        <v>0.02</v>
      </c>
      <c r="D116" s="119">
        <f t="shared" si="0"/>
        <v>0.99999999999999978</v>
      </c>
      <c r="E116" s="119">
        <f t="shared" si="0"/>
        <v>0.02</v>
      </c>
      <c r="F116" s="119">
        <f t="shared" si="0"/>
        <v>0.99999999999999978</v>
      </c>
      <c r="G116" s="119">
        <f t="shared" si="0"/>
        <v>0.02</v>
      </c>
      <c r="H116" s="119">
        <f t="shared" si="0"/>
        <v>0.99999999999999978</v>
      </c>
      <c r="I116" s="119">
        <f t="shared" si="0"/>
        <v>0.02</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B795699F-09CE-4354-8071-91F7C1A841AD}"/>
    <hyperlink ref="D71" r:id="rId2" xr:uid="{725A19ED-1745-4785-9C53-A01D12FDAF6E}"/>
    <hyperlink ref="F71" r:id="rId3" xr:uid="{FE5C43CD-A004-451B-AEC1-F135AF40E36B}"/>
    <hyperlink ref="H71" r:id="rId4" xr:uid="{D45C28C9-CD1B-4679-B019-F05F5237E61B}"/>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900D547-C834-42DC-8EEF-0DB38C95F3EB}">
          <x14:formula1>
            <xm:f>Listas!$B$2:$B$4</xm:f>
          </x14:formula1>
          <xm:sqref>H35:I36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0"/>
  <sheetViews>
    <sheetView showGridLines="0" topLeftCell="A25" zoomScale="70" zoomScaleNormal="70" workbookViewId="0">
      <selection activeCell="I55" sqref="I55:J60"/>
    </sheetView>
  </sheetViews>
  <sheetFormatPr baseColWidth="10" defaultColWidth="10.85546875" defaultRowHeight="14.25" x14ac:dyDescent="0.25"/>
  <cols>
    <col min="1" max="1" width="42.42578125" style="68" customWidth="1"/>
    <col min="2" max="8" width="35.85546875" style="68" customWidth="1"/>
    <col min="9" max="9" width="47.140625" style="68" customWidth="1"/>
    <col min="10"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02"/>
      <c r="B1" s="504" t="s">
        <v>182</v>
      </c>
      <c r="C1" s="505"/>
      <c r="D1" s="505"/>
      <c r="E1" s="505"/>
      <c r="F1" s="505"/>
      <c r="G1" s="505"/>
      <c r="H1" s="506"/>
      <c r="I1" s="124" t="s">
        <v>121</v>
      </c>
      <c r="J1" s="388" t="s">
        <v>610</v>
      </c>
      <c r="M1" s="155"/>
    </row>
    <row r="2" spans="1:25" ht="24" customHeight="1" thickBot="1" x14ac:dyDescent="0.3">
      <c r="A2" s="703"/>
      <c r="B2" s="507" t="s">
        <v>183</v>
      </c>
      <c r="C2" s="508"/>
      <c r="D2" s="508"/>
      <c r="E2" s="508"/>
      <c r="F2" s="508"/>
      <c r="G2" s="508"/>
      <c r="H2" s="509"/>
      <c r="I2" s="124" t="s">
        <v>122</v>
      </c>
      <c r="J2" s="388">
        <v>14</v>
      </c>
      <c r="M2" s="155"/>
    </row>
    <row r="3" spans="1:25" ht="24" customHeight="1" thickBot="1" x14ac:dyDescent="0.3">
      <c r="A3" s="703"/>
      <c r="B3" s="507" t="s">
        <v>184</v>
      </c>
      <c r="C3" s="508"/>
      <c r="D3" s="508"/>
      <c r="E3" s="508"/>
      <c r="F3" s="508"/>
      <c r="G3" s="508"/>
      <c r="H3" s="509"/>
      <c r="I3" s="124" t="s">
        <v>305</v>
      </c>
      <c r="J3" s="390">
        <v>45775</v>
      </c>
      <c r="M3" s="155"/>
    </row>
    <row r="4" spans="1:25" ht="24" customHeight="1" thickBot="1" x14ac:dyDescent="0.3">
      <c r="A4" s="704"/>
      <c r="B4" s="510" t="s">
        <v>306</v>
      </c>
      <c r="C4" s="511"/>
      <c r="D4" s="511"/>
      <c r="E4" s="511"/>
      <c r="F4" s="511"/>
      <c r="G4" s="511"/>
      <c r="H4" s="512"/>
      <c r="I4" s="124" t="s">
        <v>186</v>
      </c>
      <c r="J4" s="388" t="s">
        <v>611</v>
      </c>
      <c r="M4" s="155"/>
    </row>
    <row r="6" spans="1:25" ht="15" customHeight="1" x14ac:dyDescent="0.25">
      <c r="A6" s="73"/>
      <c r="B6" s="74"/>
      <c r="C6" s="74"/>
      <c r="D6" s="76"/>
      <c r="E6" s="75"/>
      <c r="F6" s="75"/>
      <c r="G6" s="335"/>
      <c r="H6" s="335"/>
      <c r="I6" s="77"/>
      <c r="J6" s="77"/>
      <c r="K6" s="74"/>
      <c r="L6" s="74"/>
      <c r="M6" s="74"/>
      <c r="N6" s="74"/>
      <c r="O6" s="74"/>
      <c r="P6" s="74"/>
      <c r="Q6" s="74"/>
      <c r="R6" s="74"/>
      <c r="S6" s="74"/>
      <c r="T6" s="78"/>
      <c r="U6" s="74"/>
      <c r="V6" s="74"/>
      <c r="X6" s="79"/>
      <c r="Y6" s="80"/>
    </row>
    <row r="7" spans="1:25" ht="15" customHeight="1" x14ac:dyDescent="0.25">
      <c r="A7" s="706" t="s">
        <v>307</v>
      </c>
      <c r="B7" s="710" t="s">
        <v>308</v>
      </c>
      <c r="C7" s="711"/>
      <c r="D7" s="711"/>
      <c r="E7" s="711"/>
      <c r="F7" s="711"/>
      <c r="G7" s="711"/>
      <c r="H7" s="711"/>
      <c r="I7" s="711"/>
      <c r="J7" s="712"/>
      <c r="K7" s="74"/>
      <c r="L7" s="74"/>
      <c r="M7" s="74"/>
      <c r="N7" s="74"/>
      <c r="O7" s="74"/>
      <c r="P7" s="74"/>
      <c r="Q7" s="74"/>
      <c r="R7" s="74"/>
      <c r="S7" s="74"/>
      <c r="T7" s="74"/>
      <c r="U7" s="74"/>
      <c r="V7" s="74"/>
      <c r="W7" s="74"/>
      <c r="X7" s="74"/>
      <c r="Y7" s="74"/>
    </row>
    <row r="8" spans="1:25" ht="15" customHeight="1" x14ac:dyDescent="0.25">
      <c r="A8" s="707"/>
      <c r="B8" s="713"/>
      <c r="C8" s="627"/>
      <c r="D8" s="627"/>
      <c r="E8" s="627"/>
      <c r="F8" s="627"/>
      <c r="G8" s="627"/>
      <c r="H8" s="627"/>
      <c r="I8" s="627"/>
      <c r="J8" s="714"/>
      <c r="K8" s="74"/>
      <c r="L8" s="74"/>
      <c r="M8" s="74"/>
      <c r="N8" s="74"/>
      <c r="O8" s="74"/>
      <c r="P8" s="74"/>
      <c r="Q8" s="74"/>
      <c r="R8" s="74"/>
      <c r="S8" s="74"/>
      <c r="T8" s="74"/>
      <c r="U8" s="74"/>
      <c r="V8" s="74"/>
      <c r="W8" s="74"/>
      <c r="X8" s="74"/>
      <c r="Y8" s="74"/>
    </row>
    <row r="9" spans="1:25" ht="15" customHeight="1" x14ac:dyDescent="0.25">
      <c r="A9" s="707"/>
      <c r="B9" s="713"/>
      <c r="C9" s="627"/>
      <c r="D9" s="627"/>
      <c r="E9" s="627"/>
      <c r="F9" s="627"/>
      <c r="G9" s="627"/>
      <c r="H9" s="627"/>
      <c r="I9" s="627"/>
      <c r="J9" s="714"/>
      <c r="K9" s="74"/>
      <c r="L9" s="74"/>
      <c r="M9" s="74"/>
      <c r="N9" s="74"/>
      <c r="O9" s="74"/>
      <c r="P9" s="74"/>
      <c r="Q9" s="74"/>
      <c r="R9" s="74"/>
      <c r="S9" s="74"/>
      <c r="T9" s="74"/>
      <c r="U9" s="74"/>
      <c r="V9" s="74"/>
      <c r="W9" s="74"/>
      <c r="X9" s="74"/>
      <c r="Y9" s="74"/>
    </row>
    <row r="10" spans="1:25" ht="15" customHeight="1" x14ac:dyDescent="0.25">
      <c r="A10" s="708"/>
      <c r="B10" s="715"/>
      <c r="C10" s="716"/>
      <c r="D10" s="716"/>
      <c r="E10" s="716"/>
      <c r="F10" s="716"/>
      <c r="G10" s="716"/>
      <c r="H10" s="716"/>
      <c r="I10" s="716"/>
      <c r="J10" s="717"/>
      <c r="K10" s="74"/>
      <c r="L10" s="74"/>
      <c r="M10" s="74"/>
      <c r="N10" s="74"/>
      <c r="O10" s="74"/>
      <c r="P10" s="74"/>
      <c r="Q10" s="74"/>
      <c r="R10" s="74"/>
      <c r="S10" s="74"/>
      <c r="T10" s="74"/>
      <c r="U10" s="74"/>
      <c r="V10" s="74"/>
      <c r="W10" s="74"/>
      <c r="X10" s="74"/>
      <c r="Y10" s="74"/>
    </row>
    <row r="11" spans="1:25" ht="9" customHeight="1" x14ac:dyDescent="0.25">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531" t="s">
        <v>187</v>
      </c>
      <c r="B12" s="225" t="s">
        <v>188</v>
      </c>
      <c r="C12" s="247" t="s">
        <v>194</v>
      </c>
      <c r="D12" s="225" t="s">
        <v>189</v>
      </c>
      <c r="E12" s="248"/>
      <c r="F12" s="225" t="s">
        <v>190</v>
      </c>
      <c r="G12" s="248"/>
      <c r="H12" s="225" t="s">
        <v>191</v>
      </c>
      <c r="I12" s="249"/>
    </row>
    <row r="13" spans="1:25" s="150" customFormat="1" ht="21.75" customHeight="1" thickBot="1" x14ac:dyDescent="0.3">
      <c r="A13" s="531"/>
      <c r="B13" s="227" t="s">
        <v>195</v>
      </c>
      <c r="C13" s="158"/>
      <c r="D13" s="225" t="s">
        <v>196</v>
      </c>
      <c r="E13" s="125"/>
      <c r="F13" s="225" t="s">
        <v>197</v>
      </c>
      <c r="G13" s="125"/>
      <c r="H13" s="225" t="s">
        <v>198</v>
      </c>
      <c r="I13" s="249"/>
    </row>
    <row r="14" spans="1:25" s="150" customFormat="1" ht="21.75" customHeight="1" thickBot="1" x14ac:dyDescent="0.3">
      <c r="A14" s="531"/>
      <c r="B14" s="225" t="s">
        <v>200</v>
      </c>
      <c r="C14" s="247"/>
      <c r="D14" s="225" t="s">
        <v>201</v>
      </c>
      <c r="E14" s="125"/>
      <c r="F14" s="225" t="s">
        <v>202</v>
      </c>
      <c r="G14" s="125"/>
      <c r="H14" s="225" t="s">
        <v>203</v>
      </c>
      <c r="I14" s="249"/>
    </row>
    <row r="15" spans="1:25" s="150" customFormat="1" ht="21.75" customHeight="1" thickBot="1" x14ac:dyDescent="0.3">
      <c r="A15" s="68"/>
      <c r="B15" s="68"/>
      <c r="C15" s="68"/>
      <c r="D15" s="68"/>
      <c r="E15" s="68"/>
      <c r="F15" s="68"/>
      <c r="G15" s="68"/>
      <c r="H15" s="68"/>
      <c r="I15" s="68"/>
      <c r="J15" s="68"/>
      <c r="K15" s="68"/>
      <c r="L15" s="164"/>
      <c r="M15" s="165"/>
      <c r="N15" s="165"/>
      <c r="O15" s="165"/>
    </row>
    <row r="16" spans="1:25" s="150" customFormat="1" ht="21.75" customHeight="1" thickBot="1" x14ac:dyDescent="0.3">
      <c r="A16" s="530" t="s">
        <v>192</v>
      </c>
      <c r="B16" s="530"/>
      <c r="C16" s="244" t="s">
        <v>193</v>
      </c>
      <c r="D16" s="544"/>
      <c r="E16" s="544"/>
      <c r="F16" s="544"/>
      <c r="G16" s="68"/>
      <c r="H16" s="68"/>
      <c r="I16" s="68"/>
      <c r="J16" s="68"/>
      <c r="K16" s="68"/>
      <c r="L16" s="164"/>
      <c r="M16" s="165"/>
      <c r="N16" s="165"/>
      <c r="O16" s="165"/>
    </row>
    <row r="17" spans="1:15" s="150" customFormat="1" ht="21.75" customHeight="1" thickBot="1" x14ac:dyDescent="0.3">
      <c r="A17" s="530"/>
      <c r="B17" s="530"/>
      <c r="C17" s="244" t="s">
        <v>199</v>
      </c>
      <c r="D17" s="544"/>
      <c r="E17" s="544"/>
      <c r="F17" s="544"/>
      <c r="G17" s="68"/>
      <c r="H17" s="68"/>
      <c r="I17" s="68"/>
      <c r="J17" s="68"/>
      <c r="K17" s="68"/>
      <c r="L17" s="164"/>
      <c r="M17" s="165"/>
      <c r="N17" s="165"/>
      <c r="O17" s="165"/>
    </row>
    <row r="18" spans="1:15" s="150" customFormat="1" ht="21.75" customHeight="1" thickBot="1" x14ac:dyDescent="0.3">
      <c r="A18" s="530"/>
      <c r="B18" s="530"/>
      <c r="C18" s="244" t="s">
        <v>204</v>
      </c>
      <c r="D18" s="544" t="s">
        <v>194</v>
      </c>
      <c r="E18" s="544"/>
      <c r="F18" s="544"/>
      <c r="G18" s="68"/>
      <c r="H18" s="68"/>
      <c r="I18" s="68"/>
      <c r="J18" s="68"/>
      <c r="K18" s="68"/>
      <c r="L18" s="164"/>
      <c r="M18" s="165"/>
      <c r="N18" s="165"/>
      <c r="O18" s="165"/>
    </row>
    <row r="19" spans="1:15" s="150" customFormat="1" ht="21.75" customHeight="1" x14ac:dyDescent="0.25">
      <c r="A19" s="68"/>
      <c r="B19" s="68"/>
      <c r="C19" s="68"/>
      <c r="D19" s="68"/>
      <c r="E19" s="68"/>
      <c r="F19" s="68"/>
      <c r="G19" s="68"/>
      <c r="H19" s="68"/>
      <c r="I19" s="68"/>
      <c r="J19" s="68"/>
      <c r="K19" s="68"/>
      <c r="L19" s="164"/>
      <c r="M19" s="165"/>
      <c r="N19" s="165"/>
      <c r="O19" s="165"/>
    </row>
    <row r="20" spans="1:15" s="95" customFormat="1" ht="16.5" customHeight="1" x14ac:dyDescent="0.2"/>
    <row r="21" spans="1:15" ht="5.25" customHeight="1" thickBot="1" x14ac:dyDescent="0.3"/>
    <row r="22" spans="1:15" ht="48" customHeight="1" thickBot="1" x14ac:dyDescent="0.3">
      <c r="A22" s="709" t="s">
        <v>309</v>
      </c>
      <c r="B22" s="709"/>
      <c r="C22" s="709"/>
      <c r="D22" s="709"/>
      <c r="E22" s="709"/>
      <c r="F22" s="709"/>
      <c r="G22" s="709"/>
      <c r="H22" s="709"/>
      <c r="I22" s="709"/>
      <c r="J22" s="709"/>
    </row>
    <row r="23" spans="1:15" ht="69.95" customHeight="1" thickBot="1" x14ac:dyDescent="0.3">
      <c r="A23" s="231" t="s">
        <v>215</v>
      </c>
      <c r="B23" s="644" t="s">
        <v>216</v>
      </c>
      <c r="C23" s="705"/>
      <c r="D23" s="645"/>
      <c r="E23" s="232" t="s">
        <v>310</v>
      </c>
      <c r="F23" s="233" t="s">
        <v>311</v>
      </c>
      <c r="G23" s="232" t="s">
        <v>312</v>
      </c>
      <c r="H23" s="644" t="s">
        <v>313</v>
      </c>
      <c r="I23" s="705"/>
      <c r="J23" s="645"/>
    </row>
    <row r="24" spans="1:15" ht="50.25" customHeight="1" thickBot="1" x14ac:dyDescent="0.3">
      <c r="A24" s="201" t="s">
        <v>314</v>
      </c>
      <c r="B24" s="644" t="s">
        <v>315</v>
      </c>
      <c r="C24" s="705"/>
      <c r="D24" s="705"/>
      <c r="E24" s="705"/>
      <c r="F24" s="705"/>
      <c r="G24" s="705"/>
      <c r="H24" s="705"/>
      <c r="I24" s="705"/>
      <c r="J24" s="645"/>
    </row>
    <row r="25" spans="1:15" ht="50.25" customHeight="1" thickBot="1" x14ac:dyDescent="0.3">
      <c r="A25" s="693" t="s">
        <v>316</v>
      </c>
      <c r="B25" s="234">
        <v>2024</v>
      </c>
      <c r="C25" s="235">
        <v>2025</v>
      </c>
      <c r="D25" s="235">
        <v>2026</v>
      </c>
      <c r="E25" s="235">
        <v>2027</v>
      </c>
      <c r="F25" s="236" t="s">
        <v>93</v>
      </c>
      <c r="G25" s="237" t="s">
        <v>317</v>
      </c>
      <c r="H25" s="720" t="s">
        <v>318</v>
      </c>
      <c r="I25" s="721"/>
      <c r="J25" s="722"/>
    </row>
    <row r="26" spans="1:15" ht="50.25" customHeight="1" thickBot="1" x14ac:dyDescent="0.3">
      <c r="A26" s="694"/>
      <c r="B26" s="280">
        <v>6</v>
      </c>
      <c r="C26" s="281">
        <v>6</v>
      </c>
      <c r="D26" s="281">
        <v>6</v>
      </c>
      <c r="E26" s="281">
        <v>6</v>
      </c>
      <c r="F26" s="282">
        <v>6</v>
      </c>
      <c r="G26" s="238">
        <v>6</v>
      </c>
      <c r="H26" s="644" t="s">
        <v>23</v>
      </c>
      <c r="I26" s="705"/>
      <c r="J26" s="645"/>
    </row>
    <row r="27" spans="1:15" ht="52.5" customHeight="1" thickBot="1" x14ac:dyDescent="0.3">
      <c r="A27" s="201"/>
      <c r="B27" s="723" t="s">
        <v>319</v>
      </c>
      <c r="C27" s="724"/>
      <c r="D27" s="724"/>
      <c r="E27" s="724"/>
      <c r="F27" s="724"/>
      <c r="G27" s="724"/>
      <c r="H27" s="724"/>
      <c r="I27" s="724"/>
      <c r="J27" s="725"/>
    </row>
    <row r="28" spans="1:15" s="99" customFormat="1" ht="56.25" customHeight="1" thickBot="1" x14ac:dyDescent="0.3">
      <c r="A28" s="693" t="s">
        <v>234</v>
      </c>
      <c r="B28" s="202" t="s">
        <v>235</v>
      </c>
      <c r="C28" s="231" t="s">
        <v>236</v>
      </c>
      <c r="D28" s="695" t="s">
        <v>237</v>
      </c>
      <c r="E28" s="696"/>
      <c r="F28" s="695" t="s">
        <v>238</v>
      </c>
      <c r="G28" s="696"/>
      <c r="H28" s="202" t="s">
        <v>239</v>
      </c>
      <c r="I28" s="200" t="s">
        <v>240</v>
      </c>
      <c r="J28" s="200" t="s">
        <v>320</v>
      </c>
    </row>
    <row r="29" spans="1:15" ht="171.95" customHeight="1" thickBot="1" x14ac:dyDescent="0.3">
      <c r="A29" s="694"/>
      <c r="B29" s="159">
        <v>6</v>
      </c>
      <c r="C29" s="420">
        <v>6</v>
      </c>
      <c r="D29" s="718" t="s">
        <v>691</v>
      </c>
      <c r="E29" s="719"/>
      <c r="F29" s="718" t="s">
        <v>692</v>
      </c>
      <c r="G29" s="719"/>
      <c r="H29" s="421" t="s">
        <v>641</v>
      </c>
      <c r="I29" s="422" t="s">
        <v>633</v>
      </c>
      <c r="J29" s="423" t="s">
        <v>693</v>
      </c>
    </row>
    <row r="30" spans="1:15" s="99" customFormat="1" ht="45" customHeight="1" thickBot="1" x14ac:dyDescent="0.3">
      <c r="A30" s="693" t="s">
        <v>241</v>
      </c>
      <c r="B30" s="202" t="s">
        <v>235</v>
      </c>
      <c r="C30" s="202" t="s">
        <v>236</v>
      </c>
      <c r="D30" s="695" t="s">
        <v>237</v>
      </c>
      <c r="E30" s="696"/>
      <c r="F30" s="695" t="s">
        <v>238</v>
      </c>
      <c r="G30" s="696"/>
      <c r="H30" s="202" t="s">
        <v>239</v>
      </c>
      <c r="I30" s="200" t="s">
        <v>240</v>
      </c>
      <c r="J30" s="200" t="s">
        <v>320</v>
      </c>
    </row>
    <row r="31" spans="1:15" ht="120.75" customHeight="1" thickBot="1" x14ac:dyDescent="0.3">
      <c r="A31" s="694"/>
      <c r="B31" s="159">
        <v>6</v>
      </c>
      <c r="C31" s="160"/>
      <c r="D31" s="644"/>
      <c r="E31" s="645"/>
      <c r="F31" s="644"/>
      <c r="G31" s="645"/>
      <c r="H31" s="159"/>
      <c r="I31" s="239"/>
      <c r="J31" s="239"/>
    </row>
    <row r="32" spans="1:15" s="99" customFormat="1" ht="45" customHeight="1" thickBot="1" x14ac:dyDescent="0.3">
      <c r="A32" s="693" t="s">
        <v>242</v>
      </c>
      <c r="B32" s="202" t="s">
        <v>235</v>
      </c>
      <c r="C32" s="202" t="s">
        <v>236</v>
      </c>
      <c r="D32" s="695" t="s">
        <v>237</v>
      </c>
      <c r="E32" s="696"/>
      <c r="F32" s="695" t="s">
        <v>238</v>
      </c>
      <c r="G32" s="696"/>
      <c r="H32" s="202" t="s">
        <v>239</v>
      </c>
      <c r="I32" s="200" t="s">
        <v>240</v>
      </c>
      <c r="J32" s="200" t="s">
        <v>320</v>
      </c>
    </row>
    <row r="33" spans="1:10" ht="120.75" customHeight="1" thickBot="1" x14ac:dyDescent="0.3">
      <c r="A33" s="694"/>
      <c r="B33" s="159">
        <v>6</v>
      </c>
      <c r="C33" s="160"/>
      <c r="D33" s="644"/>
      <c r="E33" s="645"/>
      <c r="F33" s="644"/>
      <c r="G33" s="645"/>
      <c r="H33" s="159"/>
      <c r="I33" s="239"/>
      <c r="J33" s="239"/>
    </row>
    <row r="34" spans="1:10" s="99" customFormat="1" ht="47.25" customHeight="1" thickBot="1" x14ac:dyDescent="0.3">
      <c r="A34" s="693" t="s">
        <v>243</v>
      </c>
      <c r="B34" s="202" t="s">
        <v>235</v>
      </c>
      <c r="C34" s="199" t="s">
        <v>236</v>
      </c>
      <c r="D34" s="695" t="s">
        <v>237</v>
      </c>
      <c r="E34" s="696"/>
      <c r="F34" s="695" t="s">
        <v>238</v>
      </c>
      <c r="G34" s="696"/>
      <c r="H34" s="202" t="s">
        <v>239</v>
      </c>
      <c r="I34" s="202" t="s">
        <v>240</v>
      </c>
      <c r="J34" s="200" t="s">
        <v>320</v>
      </c>
    </row>
    <row r="35" spans="1:10" ht="120.75" customHeight="1" thickBot="1" x14ac:dyDescent="0.3">
      <c r="A35" s="694"/>
      <c r="B35" s="159">
        <v>6</v>
      </c>
      <c r="C35" s="160"/>
      <c r="D35" s="700"/>
      <c r="E35" s="701"/>
      <c r="F35" s="700"/>
      <c r="G35" s="701"/>
      <c r="H35" s="240"/>
      <c r="I35" s="241"/>
      <c r="J35" s="241"/>
    </row>
    <row r="36" spans="1:10" s="99" customFormat="1" ht="47.25" customHeight="1" thickBot="1" x14ac:dyDescent="0.3">
      <c r="A36" s="693" t="s">
        <v>244</v>
      </c>
      <c r="B36" s="202" t="s">
        <v>235</v>
      </c>
      <c r="C36" s="202" t="s">
        <v>236</v>
      </c>
      <c r="D36" s="695" t="s">
        <v>237</v>
      </c>
      <c r="E36" s="696"/>
      <c r="F36" s="695" t="s">
        <v>238</v>
      </c>
      <c r="G36" s="696"/>
      <c r="H36" s="202" t="s">
        <v>239</v>
      </c>
      <c r="I36" s="200" t="s">
        <v>240</v>
      </c>
      <c r="J36" s="200" t="s">
        <v>320</v>
      </c>
    </row>
    <row r="37" spans="1:10" ht="120.75" customHeight="1" thickBot="1" x14ac:dyDescent="0.3">
      <c r="A37" s="694"/>
      <c r="B37" s="159">
        <v>6</v>
      </c>
      <c r="C37" s="160"/>
      <c r="D37" s="697"/>
      <c r="E37" s="698"/>
      <c r="F37" s="697"/>
      <c r="G37" s="698"/>
      <c r="H37" s="159"/>
      <c r="I37" s="242"/>
      <c r="J37" s="242"/>
    </row>
    <row r="38" spans="1:10" s="99" customFormat="1" ht="48.75" customHeight="1" thickBot="1" x14ac:dyDescent="0.3">
      <c r="A38" s="693" t="s">
        <v>245</v>
      </c>
      <c r="B38" s="202" t="s">
        <v>235</v>
      </c>
      <c r="C38" s="202" t="s">
        <v>236</v>
      </c>
      <c r="D38" s="695" t="s">
        <v>237</v>
      </c>
      <c r="E38" s="696"/>
      <c r="F38" s="695" t="s">
        <v>238</v>
      </c>
      <c r="G38" s="696"/>
      <c r="H38" s="202" t="s">
        <v>239</v>
      </c>
      <c r="I38" s="200" t="s">
        <v>240</v>
      </c>
      <c r="J38" s="200" t="s">
        <v>320</v>
      </c>
    </row>
    <row r="39" spans="1:10" ht="120.75" customHeight="1" thickBot="1" x14ac:dyDescent="0.3">
      <c r="A39" s="694"/>
      <c r="B39" s="159">
        <v>6</v>
      </c>
      <c r="C39" s="161" t="e">
        <f>+#REF!</f>
        <v>#REF!</v>
      </c>
      <c r="D39" s="697"/>
      <c r="E39" s="698"/>
      <c r="F39" s="697"/>
      <c r="G39" s="698"/>
      <c r="H39" s="159"/>
      <c r="I39" s="242"/>
      <c r="J39" s="242"/>
    </row>
    <row r="40" spans="1:10" ht="46.5" customHeight="1" thickBot="1" x14ac:dyDescent="0.3">
      <c r="A40" s="693" t="s">
        <v>246</v>
      </c>
      <c r="B40" s="202" t="s">
        <v>235</v>
      </c>
      <c r="C40" s="231" t="s">
        <v>236</v>
      </c>
      <c r="D40" s="695" t="s">
        <v>237</v>
      </c>
      <c r="E40" s="696"/>
      <c r="F40" s="695" t="s">
        <v>238</v>
      </c>
      <c r="G40" s="696"/>
      <c r="H40" s="202" t="s">
        <v>239</v>
      </c>
      <c r="I40" s="200" t="s">
        <v>240</v>
      </c>
      <c r="J40" s="200" t="s">
        <v>320</v>
      </c>
    </row>
    <row r="41" spans="1:10" ht="120.75" customHeight="1" thickBot="1" x14ac:dyDescent="0.3">
      <c r="A41" s="694"/>
      <c r="B41" s="159">
        <v>6</v>
      </c>
      <c r="C41" s="161"/>
      <c r="D41" s="697"/>
      <c r="E41" s="699"/>
      <c r="F41" s="697"/>
      <c r="G41" s="698"/>
      <c r="H41" s="159"/>
      <c r="I41" s="242"/>
      <c r="J41" s="242"/>
    </row>
    <row r="42" spans="1:10" ht="48.75" customHeight="1" thickBot="1" x14ac:dyDescent="0.3">
      <c r="A42" s="693" t="s">
        <v>247</v>
      </c>
      <c r="B42" s="202" t="s">
        <v>235</v>
      </c>
      <c r="C42" s="231" t="s">
        <v>236</v>
      </c>
      <c r="D42" s="695" t="s">
        <v>237</v>
      </c>
      <c r="E42" s="696"/>
      <c r="F42" s="695" t="s">
        <v>238</v>
      </c>
      <c r="G42" s="696"/>
      <c r="H42" s="202" t="s">
        <v>239</v>
      </c>
      <c r="I42" s="200" t="s">
        <v>240</v>
      </c>
      <c r="J42" s="200" t="s">
        <v>320</v>
      </c>
    </row>
    <row r="43" spans="1:10" ht="120.75" customHeight="1" thickBot="1" x14ac:dyDescent="0.3">
      <c r="A43" s="694"/>
      <c r="B43" s="159">
        <v>6</v>
      </c>
      <c r="C43" s="161"/>
      <c r="D43" s="697"/>
      <c r="E43" s="699"/>
      <c r="F43" s="697"/>
      <c r="G43" s="698"/>
      <c r="H43" s="243"/>
      <c r="I43" s="159"/>
      <c r="J43" s="242"/>
    </row>
    <row r="44" spans="1:10" ht="42.75" customHeight="1" thickBot="1" x14ac:dyDescent="0.3">
      <c r="A44" s="693" t="s">
        <v>248</v>
      </c>
      <c r="B44" s="202" t="s">
        <v>235</v>
      </c>
      <c r="C44" s="231" t="s">
        <v>236</v>
      </c>
      <c r="D44" s="695" t="s">
        <v>237</v>
      </c>
      <c r="E44" s="696"/>
      <c r="F44" s="695" t="s">
        <v>238</v>
      </c>
      <c r="G44" s="696"/>
      <c r="H44" s="202" t="s">
        <v>239</v>
      </c>
      <c r="I44" s="200" t="s">
        <v>240</v>
      </c>
      <c r="J44" s="200" t="s">
        <v>320</v>
      </c>
    </row>
    <row r="45" spans="1:10" ht="120.75" customHeight="1" thickBot="1" x14ac:dyDescent="0.3">
      <c r="A45" s="694"/>
      <c r="B45" s="159">
        <v>6</v>
      </c>
      <c r="C45" s="161" t="e">
        <f>+#REF!</f>
        <v>#REF!</v>
      </c>
      <c r="D45" s="697"/>
      <c r="E45" s="698"/>
      <c r="F45" s="697"/>
      <c r="G45" s="698"/>
      <c r="H45" s="159"/>
      <c r="I45" s="159"/>
      <c r="J45" s="159"/>
    </row>
    <row r="46" spans="1:10" ht="45" customHeight="1" thickBot="1" x14ac:dyDescent="0.3">
      <c r="A46" s="693" t="s">
        <v>249</v>
      </c>
      <c r="B46" s="202" t="s">
        <v>235</v>
      </c>
      <c r="C46" s="231" t="s">
        <v>236</v>
      </c>
      <c r="D46" s="695" t="s">
        <v>237</v>
      </c>
      <c r="E46" s="696"/>
      <c r="F46" s="695" t="s">
        <v>238</v>
      </c>
      <c r="G46" s="696"/>
      <c r="H46" s="202" t="s">
        <v>239</v>
      </c>
      <c r="I46" s="200" t="s">
        <v>240</v>
      </c>
      <c r="J46" s="200" t="s">
        <v>320</v>
      </c>
    </row>
    <row r="47" spans="1:10" ht="120.75" customHeight="1" thickBot="1" x14ac:dyDescent="0.3">
      <c r="A47" s="694"/>
      <c r="B47" s="159">
        <v>6</v>
      </c>
      <c r="C47" s="161"/>
      <c r="D47" s="697"/>
      <c r="E47" s="698"/>
      <c r="F47" s="697"/>
      <c r="G47" s="698"/>
      <c r="H47" s="159"/>
      <c r="I47" s="242"/>
      <c r="J47" s="242"/>
    </row>
    <row r="48" spans="1:10" ht="46.5" customHeight="1" thickBot="1" x14ac:dyDescent="0.3">
      <c r="A48" s="693" t="s">
        <v>250</v>
      </c>
      <c r="B48" s="202" t="s">
        <v>235</v>
      </c>
      <c r="C48" s="231" t="s">
        <v>236</v>
      </c>
      <c r="D48" s="695" t="s">
        <v>237</v>
      </c>
      <c r="E48" s="696"/>
      <c r="F48" s="695" t="s">
        <v>238</v>
      </c>
      <c r="G48" s="696"/>
      <c r="H48" s="202" t="s">
        <v>239</v>
      </c>
      <c r="I48" s="200" t="s">
        <v>240</v>
      </c>
      <c r="J48" s="200" t="s">
        <v>320</v>
      </c>
    </row>
    <row r="49" spans="1:10" ht="120.75" customHeight="1" thickBot="1" x14ac:dyDescent="0.3">
      <c r="A49" s="694"/>
      <c r="B49" s="159">
        <v>6</v>
      </c>
      <c r="C49" s="161"/>
      <c r="D49" s="697"/>
      <c r="E49" s="698"/>
      <c r="F49" s="699"/>
      <c r="G49" s="699"/>
      <c r="H49" s="159"/>
      <c r="I49" s="159"/>
      <c r="J49" s="159"/>
    </row>
    <row r="50" spans="1:10" ht="48.75" customHeight="1" thickBot="1" x14ac:dyDescent="0.3">
      <c r="A50" s="693" t="s">
        <v>251</v>
      </c>
      <c r="B50" s="202" t="s">
        <v>235</v>
      </c>
      <c r="C50" s="231" t="s">
        <v>236</v>
      </c>
      <c r="D50" s="695" t="s">
        <v>237</v>
      </c>
      <c r="E50" s="696"/>
      <c r="F50" s="695" t="s">
        <v>238</v>
      </c>
      <c r="G50" s="696"/>
      <c r="H50" s="202" t="s">
        <v>239</v>
      </c>
      <c r="I50" s="200" t="s">
        <v>240</v>
      </c>
      <c r="J50" s="200" t="s">
        <v>320</v>
      </c>
    </row>
    <row r="51" spans="1:10" ht="120.75" customHeight="1" thickBot="1" x14ac:dyDescent="0.3">
      <c r="A51" s="694"/>
      <c r="B51" s="159">
        <v>6</v>
      </c>
      <c r="C51" s="161"/>
      <c r="D51" s="697"/>
      <c r="E51" s="698"/>
      <c r="F51" s="697"/>
      <c r="G51" s="698"/>
      <c r="H51" s="159"/>
      <c r="I51" s="159"/>
      <c r="J51" s="159"/>
    </row>
    <row r="54" spans="1:10" ht="15" thickBot="1" x14ac:dyDescent="0.3"/>
    <row r="55" spans="1:10" ht="48" customHeight="1" thickBot="1" x14ac:dyDescent="0.3">
      <c r="A55" s="727" t="s">
        <v>321</v>
      </c>
      <c r="B55" s="250" t="s">
        <v>322</v>
      </c>
      <c r="C55" s="250"/>
      <c r="D55" s="726" t="s">
        <v>323</v>
      </c>
      <c r="E55" s="250" t="s">
        <v>322</v>
      </c>
      <c r="F55" s="250"/>
      <c r="G55" s="726" t="s">
        <v>324</v>
      </c>
      <c r="H55" s="250" t="s">
        <v>325</v>
      </c>
      <c r="I55" s="728"/>
      <c r="J55" s="728"/>
    </row>
    <row r="56" spans="1:10" ht="48" customHeight="1" thickBot="1" x14ac:dyDescent="0.3">
      <c r="A56" s="727"/>
      <c r="B56" s="250" t="s">
        <v>326</v>
      </c>
      <c r="C56" s="250" t="s">
        <v>327</v>
      </c>
      <c r="D56" s="726"/>
      <c r="E56" s="250" t="s">
        <v>326</v>
      </c>
      <c r="F56" s="250" t="s">
        <v>328</v>
      </c>
      <c r="G56" s="726"/>
      <c r="H56" s="250" t="s">
        <v>329</v>
      </c>
      <c r="I56" s="532" t="s">
        <v>715</v>
      </c>
      <c r="J56" s="532"/>
    </row>
    <row r="57" spans="1:10" ht="48" customHeight="1" thickBot="1" x14ac:dyDescent="0.3">
      <c r="A57" s="727"/>
      <c r="B57" s="250" t="s">
        <v>330</v>
      </c>
      <c r="C57" s="345" t="s">
        <v>331</v>
      </c>
      <c r="D57" s="726"/>
      <c r="E57" s="250" t="s">
        <v>330</v>
      </c>
      <c r="F57" s="250" t="s">
        <v>332</v>
      </c>
      <c r="G57" s="726"/>
      <c r="H57" s="250" t="s">
        <v>333</v>
      </c>
      <c r="I57" s="532" t="s">
        <v>716</v>
      </c>
      <c r="J57" s="532"/>
    </row>
    <row r="58" spans="1:10" ht="48" customHeight="1" thickBot="1" x14ac:dyDescent="0.3">
      <c r="A58" s="727"/>
      <c r="B58" s="250" t="s">
        <v>322</v>
      </c>
      <c r="C58" s="250"/>
      <c r="D58" s="726"/>
      <c r="E58" s="250" t="s">
        <v>322</v>
      </c>
      <c r="F58" s="250"/>
      <c r="G58" s="726"/>
      <c r="H58" s="250" t="s">
        <v>325</v>
      </c>
      <c r="I58" s="532"/>
      <c r="J58" s="532"/>
    </row>
    <row r="59" spans="1:10" ht="48" customHeight="1" thickBot="1" x14ac:dyDescent="0.3">
      <c r="A59" s="727"/>
      <c r="B59" s="250" t="s">
        <v>326</v>
      </c>
      <c r="C59" s="250"/>
      <c r="D59" s="726"/>
      <c r="E59" s="250" t="s">
        <v>326</v>
      </c>
      <c r="F59" s="250" t="s">
        <v>334</v>
      </c>
      <c r="G59" s="726"/>
      <c r="H59" s="250" t="s">
        <v>329</v>
      </c>
      <c r="I59" s="532" t="s">
        <v>717</v>
      </c>
      <c r="J59" s="532"/>
    </row>
    <row r="60" spans="1:10" ht="48" customHeight="1" thickBot="1" x14ac:dyDescent="0.3">
      <c r="A60" s="727"/>
      <c r="B60" s="250" t="s">
        <v>330</v>
      </c>
      <c r="C60" s="250"/>
      <c r="D60" s="726"/>
      <c r="E60" s="250" t="s">
        <v>330</v>
      </c>
      <c r="F60" s="250" t="s">
        <v>335</v>
      </c>
      <c r="G60" s="726"/>
      <c r="H60" s="250" t="s">
        <v>333</v>
      </c>
      <c r="I60" s="532" t="s">
        <v>718</v>
      </c>
      <c r="J60" s="532"/>
    </row>
  </sheetData>
  <mergeCells count="89">
    <mergeCell ref="D55:D60"/>
    <mergeCell ref="A55:A60"/>
    <mergeCell ref="G55:G60"/>
    <mergeCell ref="I55:J55"/>
    <mergeCell ref="I56:J56"/>
    <mergeCell ref="I57:J57"/>
    <mergeCell ref="I58:J58"/>
    <mergeCell ref="I59:J59"/>
    <mergeCell ref="I60:J60"/>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s>
  <hyperlinks>
    <hyperlink ref="J29" r:id="rId1" xr:uid="{36C724DB-9C37-4992-9206-89C50FD655AC}"/>
  </hyperlinks>
  <pageMargins left="0.25" right="0.25" top="0.75" bottom="0.75" header="0.3" footer="0.3"/>
  <pageSetup scale="21"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7" tint="0.39997558519241921"/>
    <pageSetUpPr fitToPage="1"/>
  </sheetPr>
  <dimension ref="A1:Y60"/>
  <sheetViews>
    <sheetView showGridLines="0" topLeftCell="A51" zoomScale="70" zoomScaleNormal="70" workbookViewId="0">
      <selection activeCell="D29" sqref="D29:E29"/>
    </sheetView>
  </sheetViews>
  <sheetFormatPr baseColWidth="10" defaultColWidth="10.85546875" defaultRowHeight="14.25" x14ac:dyDescent="0.25"/>
  <cols>
    <col min="1" max="1" width="42.42578125" style="68" customWidth="1"/>
    <col min="2" max="4" width="35.85546875" style="68" customWidth="1"/>
    <col min="5" max="5" width="67.42578125" style="68" customWidth="1"/>
    <col min="6" max="6" width="35.85546875" style="68" customWidth="1"/>
    <col min="7" max="7" width="63.42578125" style="68" customWidth="1"/>
    <col min="8"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02"/>
      <c r="B1" s="504" t="s">
        <v>182</v>
      </c>
      <c r="C1" s="505"/>
      <c r="D1" s="505"/>
      <c r="E1" s="505"/>
      <c r="F1" s="505"/>
      <c r="G1" s="505"/>
      <c r="H1" s="506"/>
      <c r="I1" s="124" t="s">
        <v>121</v>
      </c>
      <c r="J1" s="388" t="s">
        <v>610</v>
      </c>
      <c r="M1" s="155"/>
    </row>
    <row r="2" spans="1:25" ht="24" customHeight="1" thickBot="1" x14ac:dyDescent="0.3">
      <c r="A2" s="703"/>
      <c r="B2" s="507" t="s">
        <v>183</v>
      </c>
      <c r="C2" s="508"/>
      <c r="D2" s="508"/>
      <c r="E2" s="508"/>
      <c r="F2" s="508"/>
      <c r="G2" s="508"/>
      <c r="H2" s="509"/>
      <c r="I2" s="124" t="s">
        <v>122</v>
      </c>
      <c r="J2" s="388">
        <v>14</v>
      </c>
      <c r="M2" s="155"/>
    </row>
    <row r="3" spans="1:25" ht="24" customHeight="1" thickBot="1" x14ac:dyDescent="0.3">
      <c r="A3" s="703"/>
      <c r="B3" s="507" t="s">
        <v>184</v>
      </c>
      <c r="C3" s="508"/>
      <c r="D3" s="508"/>
      <c r="E3" s="508"/>
      <c r="F3" s="508"/>
      <c r="G3" s="508"/>
      <c r="H3" s="509"/>
      <c r="I3" s="124" t="s">
        <v>305</v>
      </c>
      <c r="J3" s="390">
        <v>45775</v>
      </c>
      <c r="M3" s="155"/>
    </row>
    <row r="4" spans="1:25" ht="24" customHeight="1" thickBot="1" x14ac:dyDescent="0.3">
      <c r="A4" s="704"/>
      <c r="B4" s="510" t="s">
        <v>306</v>
      </c>
      <c r="C4" s="511"/>
      <c r="D4" s="511"/>
      <c r="E4" s="511"/>
      <c r="F4" s="511"/>
      <c r="G4" s="511"/>
      <c r="H4" s="512"/>
      <c r="I4" s="124" t="s">
        <v>186</v>
      </c>
      <c r="J4" s="388" t="s">
        <v>611</v>
      </c>
      <c r="M4" s="155"/>
    </row>
    <row r="6" spans="1:25" ht="15" customHeight="1" x14ac:dyDescent="0.25">
      <c r="A6" s="73"/>
      <c r="B6" s="74"/>
      <c r="C6" s="74"/>
      <c r="D6" s="76"/>
      <c r="E6" s="75"/>
      <c r="F6" s="75"/>
      <c r="G6" s="335"/>
      <c r="H6" s="335"/>
      <c r="I6" s="77"/>
      <c r="J6" s="77"/>
      <c r="K6" s="74"/>
      <c r="L6" s="74"/>
      <c r="M6" s="74"/>
      <c r="N6" s="74"/>
      <c r="O6" s="74"/>
      <c r="P6" s="74"/>
      <c r="Q6" s="74"/>
      <c r="R6" s="74"/>
      <c r="S6" s="74"/>
      <c r="T6" s="78"/>
      <c r="U6" s="74"/>
      <c r="V6" s="74"/>
      <c r="X6" s="79"/>
      <c r="Y6" s="80"/>
    </row>
    <row r="7" spans="1:25" ht="15" customHeight="1" x14ac:dyDescent="0.25">
      <c r="A7" s="706" t="s">
        <v>307</v>
      </c>
      <c r="B7" s="729" t="s">
        <v>308</v>
      </c>
      <c r="C7" s="730"/>
      <c r="D7" s="730"/>
      <c r="E7" s="730"/>
      <c r="F7" s="730"/>
      <c r="G7" s="730"/>
      <c r="H7" s="730"/>
      <c r="I7" s="730"/>
      <c r="J7" s="731"/>
      <c r="K7" s="74"/>
      <c r="L7" s="74"/>
      <c r="M7" s="74"/>
      <c r="N7" s="74"/>
      <c r="O7" s="74"/>
      <c r="P7" s="74"/>
      <c r="Q7" s="74"/>
      <c r="R7" s="74"/>
      <c r="S7" s="74"/>
      <c r="T7" s="74"/>
      <c r="U7" s="74"/>
      <c r="V7" s="74"/>
      <c r="W7" s="74"/>
      <c r="X7" s="74"/>
      <c r="Y7" s="74"/>
    </row>
    <row r="8" spans="1:25" ht="15" customHeight="1" x14ac:dyDescent="0.25">
      <c r="A8" s="707"/>
      <c r="B8" s="732"/>
      <c r="C8" s="520"/>
      <c r="D8" s="520"/>
      <c r="E8" s="520"/>
      <c r="F8" s="520"/>
      <c r="G8" s="520"/>
      <c r="H8" s="520"/>
      <c r="I8" s="520"/>
      <c r="J8" s="733"/>
      <c r="K8" s="74"/>
      <c r="L8" s="74"/>
      <c r="M8" s="74"/>
      <c r="N8" s="74"/>
      <c r="O8" s="74"/>
      <c r="P8" s="74"/>
      <c r="Q8" s="74"/>
      <c r="R8" s="74"/>
      <c r="S8" s="74"/>
      <c r="T8" s="74"/>
      <c r="U8" s="74"/>
      <c r="V8" s="74"/>
      <c r="W8" s="74"/>
      <c r="X8" s="74"/>
      <c r="Y8" s="74"/>
    </row>
    <row r="9" spans="1:25" ht="15" customHeight="1" x14ac:dyDescent="0.25">
      <c r="A9" s="707"/>
      <c r="B9" s="732"/>
      <c r="C9" s="520"/>
      <c r="D9" s="520"/>
      <c r="E9" s="520"/>
      <c r="F9" s="520"/>
      <c r="G9" s="520"/>
      <c r="H9" s="520"/>
      <c r="I9" s="520"/>
      <c r="J9" s="733"/>
      <c r="K9" s="74"/>
      <c r="L9" s="74"/>
      <c r="M9" s="74"/>
      <c r="N9" s="74"/>
      <c r="O9" s="74"/>
      <c r="P9" s="74"/>
      <c r="Q9" s="74"/>
      <c r="R9" s="74"/>
      <c r="S9" s="74"/>
      <c r="T9" s="74"/>
      <c r="U9" s="74"/>
      <c r="V9" s="74"/>
      <c r="W9" s="74"/>
      <c r="X9" s="74"/>
      <c r="Y9" s="74"/>
    </row>
    <row r="10" spans="1:25" ht="15" customHeight="1" x14ac:dyDescent="0.25">
      <c r="A10" s="708"/>
      <c r="B10" s="734"/>
      <c r="C10" s="735"/>
      <c r="D10" s="735"/>
      <c r="E10" s="735"/>
      <c r="F10" s="735"/>
      <c r="G10" s="735"/>
      <c r="H10" s="735"/>
      <c r="I10" s="735"/>
      <c r="J10" s="736"/>
      <c r="K10" s="74"/>
      <c r="L10" s="74"/>
      <c r="M10" s="74"/>
      <c r="N10" s="74"/>
      <c r="O10" s="74"/>
      <c r="P10" s="74"/>
      <c r="Q10" s="74"/>
      <c r="R10" s="74"/>
      <c r="S10" s="74"/>
      <c r="T10" s="74"/>
      <c r="U10" s="74"/>
      <c r="V10" s="74"/>
      <c r="W10" s="74"/>
      <c r="X10" s="74"/>
      <c r="Y10" s="74"/>
    </row>
    <row r="11" spans="1:25" ht="9" customHeight="1" x14ac:dyDescent="0.25">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531" t="s">
        <v>187</v>
      </c>
      <c r="B12" s="225" t="s">
        <v>188</v>
      </c>
      <c r="C12" s="247" t="s">
        <v>194</v>
      </c>
      <c r="D12" s="225" t="s">
        <v>189</v>
      </c>
      <c r="E12" s="248"/>
      <c r="F12" s="225" t="s">
        <v>190</v>
      </c>
      <c r="G12" s="248"/>
      <c r="H12" s="225" t="s">
        <v>191</v>
      </c>
      <c r="I12" s="249"/>
    </row>
    <row r="13" spans="1:25" s="150" customFormat="1" ht="21.75" customHeight="1" thickBot="1" x14ac:dyDescent="0.3">
      <c r="A13" s="531"/>
      <c r="B13" s="227" t="s">
        <v>195</v>
      </c>
      <c r="C13" s="158"/>
      <c r="D13" s="225" t="s">
        <v>196</v>
      </c>
      <c r="E13" s="125"/>
      <c r="F13" s="225" t="s">
        <v>197</v>
      </c>
      <c r="G13" s="125"/>
      <c r="H13" s="225" t="s">
        <v>198</v>
      </c>
      <c r="I13" s="249"/>
    </row>
    <row r="14" spans="1:25" s="150" customFormat="1" ht="21.75" customHeight="1" thickBot="1" x14ac:dyDescent="0.3">
      <c r="A14" s="531"/>
      <c r="B14" s="225" t="s">
        <v>200</v>
      </c>
      <c r="C14" s="247"/>
      <c r="D14" s="225" t="s">
        <v>201</v>
      </c>
      <c r="E14" s="125"/>
      <c r="F14" s="225" t="s">
        <v>202</v>
      </c>
      <c r="G14" s="125"/>
      <c r="H14" s="225" t="s">
        <v>203</v>
      </c>
      <c r="I14" s="249"/>
    </row>
    <row r="15" spans="1:25" s="150" customFormat="1" ht="21.75" customHeight="1" thickBot="1" x14ac:dyDescent="0.3">
      <c r="A15" s="68"/>
      <c r="B15" s="68"/>
      <c r="C15" s="68"/>
      <c r="D15" s="68"/>
      <c r="E15" s="68"/>
      <c r="F15" s="68"/>
      <c r="G15" s="68"/>
      <c r="H15" s="68"/>
      <c r="I15" s="68"/>
      <c r="J15" s="68"/>
      <c r="K15" s="68"/>
      <c r="L15" s="164"/>
      <c r="M15" s="165"/>
      <c r="N15" s="165"/>
      <c r="O15" s="165"/>
    </row>
    <row r="16" spans="1:25" s="150" customFormat="1" ht="21.75" customHeight="1" thickBot="1" x14ac:dyDescent="0.3">
      <c r="A16" s="530" t="s">
        <v>192</v>
      </c>
      <c r="B16" s="530"/>
      <c r="C16" s="244" t="s">
        <v>193</v>
      </c>
      <c r="D16" s="544"/>
      <c r="E16" s="544"/>
      <c r="F16" s="544"/>
      <c r="G16" s="68"/>
      <c r="H16" s="68"/>
      <c r="I16" s="68"/>
      <c r="J16" s="68"/>
      <c r="K16" s="68"/>
      <c r="L16" s="164"/>
      <c r="M16" s="165"/>
      <c r="N16" s="165"/>
      <c r="O16" s="165"/>
    </row>
    <row r="17" spans="1:15" s="150" customFormat="1" ht="21.75" customHeight="1" thickBot="1" x14ac:dyDescent="0.3">
      <c r="A17" s="530"/>
      <c r="B17" s="530"/>
      <c r="C17" s="244" t="s">
        <v>199</v>
      </c>
      <c r="D17" s="544"/>
      <c r="E17" s="544"/>
      <c r="F17" s="544"/>
      <c r="G17" s="68"/>
      <c r="H17" s="68"/>
      <c r="I17" s="68"/>
      <c r="J17" s="68"/>
      <c r="K17" s="68"/>
      <c r="L17" s="164"/>
      <c r="M17" s="165"/>
      <c r="N17" s="165"/>
      <c r="O17" s="165"/>
    </row>
    <row r="18" spans="1:15" s="150" customFormat="1" ht="21.75" customHeight="1" thickBot="1" x14ac:dyDescent="0.3">
      <c r="A18" s="530"/>
      <c r="B18" s="530"/>
      <c r="C18" s="244" t="s">
        <v>204</v>
      </c>
      <c r="D18" s="544" t="s">
        <v>194</v>
      </c>
      <c r="E18" s="544"/>
      <c r="F18" s="544"/>
      <c r="G18" s="68"/>
      <c r="H18" s="68"/>
      <c r="I18" s="68"/>
      <c r="J18" s="68"/>
      <c r="K18" s="68"/>
      <c r="L18" s="164"/>
      <c r="M18" s="165"/>
      <c r="N18" s="165"/>
      <c r="O18" s="165"/>
    </row>
    <row r="19" spans="1:15" s="150" customFormat="1" ht="21.75" customHeight="1" x14ac:dyDescent="0.25">
      <c r="A19" s="68"/>
      <c r="B19" s="68"/>
      <c r="C19" s="68"/>
      <c r="D19" s="68"/>
      <c r="E19" s="68"/>
      <c r="F19" s="68"/>
      <c r="G19" s="68"/>
      <c r="H19" s="68"/>
      <c r="I19" s="68"/>
      <c r="J19" s="68"/>
      <c r="K19" s="68"/>
      <c r="L19" s="164"/>
      <c r="M19" s="165"/>
      <c r="N19" s="165"/>
      <c r="O19" s="165"/>
    </row>
    <row r="20" spans="1:15" s="95" customFormat="1" ht="16.5" customHeight="1" x14ac:dyDescent="0.2"/>
    <row r="21" spans="1:15" ht="5.25" customHeight="1" thickBot="1" x14ac:dyDescent="0.3"/>
    <row r="22" spans="1:15" ht="48" customHeight="1" thickBot="1" x14ac:dyDescent="0.3">
      <c r="A22" s="709" t="s">
        <v>309</v>
      </c>
      <c r="B22" s="709"/>
      <c r="C22" s="709"/>
      <c r="D22" s="709"/>
      <c r="E22" s="709"/>
      <c r="F22" s="709"/>
      <c r="G22" s="709"/>
      <c r="H22" s="709"/>
      <c r="I22" s="709"/>
      <c r="J22" s="709"/>
    </row>
    <row r="23" spans="1:15" ht="69.95" customHeight="1" thickBot="1" x14ac:dyDescent="0.3">
      <c r="A23" s="231" t="s">
        <v>215</v>
      </c>
      <c r="B23" s="644" t="s">
        <v>269</v>
      </c>
      <c r="C23" s="705"/>
      <c r="D23" s="645"/>
      <c r="E23" s="232" t="s">
        <v>310</v>
      </c>
      <c r="F23" s="233" t="s">
        <v>311</v>
      </c>
      <c r="G23" s="232" t="s">
        <v>312</v>
      </c>
      <c r="H23" s="644" t="s">
        <v>313</v>
      </c>
      <c r="I23" s="705"/>
      <c r="J23" s="645"/>
    </row>
    <row r="24" spans="1:15" ht="50.25" customHeight="1" thickBot="1" x14ac:dyDescent="0.3">
      <c r="A24" s="201" t="s">
        <v>314</v>
      </c>
      <c r="B24" s="644" t="s">
        <v>336</v>
      </c>
      <c r="C24" s="705"/>
      <c r="D24" s="705"/>
      <c r="E24" s="705"/>
      <c r="F24" s="705"/>
      <c r="G24" s="705"/>
      <c r="H24" s="705"/>
      <c r="I24" s="705"/>
      <c r="J24" s="645"/>
    </row>
    <row r="25" spans="1:15" ht="50.25" customHeight="1" thickBot="1" x14ac:dyDescent="0.3">
      <c r="A25" s="693" t="s">
        <v>316</v>
      </c>
      <c r="B25" s="234">
        <v>2024</v>
      </c>
      <c r="C25" s="235">
        <v>2025</v>
      </c>
      <c r="D25" s="235">
        <v>2026</v>
      </c>
      <c r="E25" s="235">
        <v>2027</v>
      </c>
      <c r="F25" s="236" t="s">
        <v>93</v>
      </c>
      <c r="G25" s="237" t="s">
        <v>317</v>
      </c>
      <c r="H25" s="720" t="s">
        <v>318</v>
      </c>
      <c r="I25" s="721"/>
      <c r="J25" s="722"/>
    </row>
    <row r="26" spans="1:15" ht="50.25" customHeight="1" thickBot="1" x14ac:dyDescent="0.3">
      <c r="A26" s="694"/>
      <c r="B26" s="283">
        <v>1</v>
      </c>
      <c r="C26" s="284">
        <v>1</v>
      </c>
      <c r="D26" s="284">
        <v>1</v>
      </c>
      <c r="E26" s="284">
        <v>1</v>
      </c>
      <c r="F26" s="285">
        <v>1</v>
      </c>
      <c r="G26" s="286">
        <v>1</v>
      </c>
      <c r="H26" s="644" t="s">
        <v>23</v>
      </c>
      <c r="I26" s="705"/>
      <c r="J26" s="645"/>
    </row>
    <row r="27" spans="1:15" ht="52.5" customHeight="1" thickBot="1" x14ac:dyDescent="0.3">
      <c r="A27" s="201"/>
      <c r="B27" s="723" t="s">
        <v>337</v>
      </c>
      <c r="C27" s="724"/>
      <c r="D27" s="724"/>
      <c r="E27" s="724"/>
      <c r="F27" s="724"/>
      <c r="G27" s="724"/>
      <c r="H27" s="724"/>
      <c r="I27" s="724"/>
      <c r="J27" s="725"/>
    </row>
    <row r="28" spans="1:15" s="99" customFormat="1" ht="56.25" customHeight="1" thickBot="1" x14ac:dyDescent="0.3">
      <c r="A28" s="693" t="s">
        <v>234</v>
      </c>
      <c r="B28" s="202" t="s">
        <v>235</v>
      </c>
      <c r="C28" s="231" t="s">
        <v>236</v>
      </c>
      <c r="D28" s="695" t="s">
        <v>237</v>
      </c>
      <c r="E28" s="696"/>
      <c r="F28" s="695" t="s">
        <v>238</v>
      </c>
      <c r="G28" s="696"/>
      <c r="H28" s="202" t="s">
        <v>239</v>
      </c>
      <c r="I28" s="200" t="s">
        <v>240</v>
      </c>
      <c r="J28" s="200" t="s">
        <v>320</v>
      </c>
    </row>
    <row r="29" spans="1:15" ht="409.5" customHeight="1" thickBot="1" x14ac:dyDescent="0.3">
      <c r="A29" s="694"/>
      <c r="B29" s="287">
        <v>1</v>
      </c>
      <c r="C29" s="287">
        <v>1</v>
      </c>
      <c r="D29" s="737" t="s">
        <v>694</v>
      </c>
      <c r="E29" s="738"/>
      <c r="F29" s="737" t="s">
        <v>697</v>
      </c>
      <c r="G29" s="738"/>
      <c r="H29" s="425" t="s">
        <v>695</v>
      </c>
      <c r="I29" s="424" t="s">
        <v>689</v>
      </c>
      <c r="J29" s="426" t="s">
        <v>696</v>
      </c>
    </row>
    <row r="30" spans="1:15" s="99" customFormat="1" ht="45" customHeight="1" thickBot="1" x14ac:dyDescent="0.3">
      <c r="A30" s="693" t="s">
        <v>241</v>
      </c>
      <c r="B30" s="202" t="s">
        <v>235</v>
      </c>
      <c r="C30" s="202" t="s">
        <v>236</v>
      </c>
      <c r="D30" s="695" t="s">
        <v>237</v>
      </c>
      <c r="E30" s="696"/>
      <c r="F30" s="695" t="s">
        <v>238</v>
      </c>
      <c r="G30" s="696"/>
      <c r="H30" s="202" t="s">
        <v>239</v>
      </c>
      <c r="I30" s="200" t="s">
        <v>240</v>
      </c>
      <c r="J30" s="200" t="s">
        <v>320</v>
      </c>
    </row>
    <row r="31" spans="1:15" ht="120.75" customHeight="1" thickBot="1" x14ac:dyDescent="0.3">
      <c r="A31" s="694"/>
      <c r="B31" s="287">
        <v>1</v>
      </c>
      <c r="C31" s="160"/>
      <c r="D31" s="644"/>
      <c r="E31" s="645"/>
      <c r="F31" s="644"/>
      <c r="G31" s="645"/>
      <c r="H31" s="159"/>
      <c r="I31" s="239"/>
      <c r="J31" s="239"/>
    </row>
    <row r="32" spans="1:15" s="99" customFormat="1" ht="45" customHeight="1" thickBot="1" x14ac:dyDescent="0.3">
      <c r="A32" s="693" t="s">
        <v>242</v>
      </c>
      <c r="B32" s="202" t="s">
        <v>235</v>
      </c>
      <c r="C32" s="202" t="s">
        <v>236</v>
      </c>
      <c r="D32" s="695" t="s">
        <v>237</v>
      </c>
      <c r="E32" s="696"/>
      <c r="F32" s="695" t="s">
        <v>238</v>
      </c>
      <c r="G32" s="696"/>
      <c r="H32" s="202" t="s">
        <v>239</v>
      </c>
      <c r="I32" s="200" t="s">
        <v>240</v>
      </c>
      <c r="J32" s="200" t="s">
        <v>320</v>
      </c>
    </row>
    <row r="33" spans="1:10" ht="120.75" customHeight="1" thickBot="1" x14ac:dyDescent="0.3">
      <c r="A33" s="694"/>
      <c r="B33" s="287">
        <v>1</v>
      </c>
      <c r="C33" s="160"/>
      <c r="D33" s="644"/>
      <c r="E33" s="645"/>
      <c r="F33" s="644"/>
      <c r="G33" s="645"/>
      <c r="H33" s="159"/>
      <c r="I33" s="239"/>
      <c r="J33" s="239"/>
    </row>
    <row r="34" spans="1:10" s="99" customFormat="1" ht="47.25" customHeight="1" thickBot="1" x14ac:dyDescent="0.3">
      <c r="A34" s="693" t="s">
        <v>243</v>
      </c>
      <c r="B34" s="202" t="s">
        <v>235</v>
      </c>
      <c r="C34" s="199" t="s">
        <v>236</v>
      </c>
      <c r="D34" s="695" t="s">
        <v>237</v>
      </c>
      <c r="E34" s="696"/>
      <c r="F34" s="695" t="s">
        <v>238</v>
      </c>
      <c r="G34" s="696"/>
      <c r="H34" s="202" t="s">
        <v>239</v>
      </c>
      <c r="I34" s="202" t="s">
        <v>240</v>
      </c>
      <c r="J34" s="200" t="s">
        <v>320</v>
      </c>
    </row>
    <row r="35" spans="1:10" ht="120.75" customHeight="1" thickBot="1" x14ac:dyDescent="0.3">
      <c r="A35" s="694"/>
      <c r="B35" s="287">
        <v>1</v>
      </c>
      <c r="C35" s="160"/>
      <c r="D35" s="700"/>
      <c r="E35" s="701"/>
      <c r="F35" s="700"/>
      <c r="G35" s="701"/>
      <c r="H35" s="240"/>
      <c r="I35" s="241"/>
      <c r="J35" s="241"/>
    </row>
    <row r="36" spans="1:10" s="99" customFormat="1" ht="47.25" customHeight="1" thickBot="1" x14ac:dyDescent="0.3">
      <c r="A36" s="693" t="s">
        <v>244</v>
      </c>
      <c r="B36" s="202" t="s">
        <v>235</v>
      </c>
      <c r="C36" s="202" t="s">
        <v>236</v>
      </c>
      <c r="D36" s="695" t="s">
        <v>237</v>
      </c>
      <c r="E36" s="696"/>
      <c r="F36" s="695" t="s">
        <v>238</v>
      </c>
      <c r="G36" s="696"/>
      <c r="H36" s="202" t="s">
        <v>239</v>
      </c>
      <c r="I36" s="200" t="s">
        <v>240</v>
      </c>
      <c r="J36" s="200" t="s">
        <v>320</v>
      </c>
    </row>
    <row r="37" spans="1:10" ht="120.75" customHeight="1" thickBot="1" x14ac:dyDescent="0.3">
      <c r="A37" s="694"/>
      <c r="B37" s="287">
        <v>1</v>
      </c>
      <c r="C37" s="160"/>
      <c r="D37" s="697"/>
      <c r="E37" s="698"/>
      <c r="F37" s="697"/>
      <c r="G37" s="698"/>
      <c r="H37" s="159"/>
      <c r="I37" s="242"/>
      <c r="J37" s="242"/>
    </row>
    <row r="38" spans="1:10" s="99" customFormat="1" ht="48.75" customHeight="1" thickBot="1" x14ac:dyDescent="0.3">
      <c r="A38" s="693" t="s">
        <v>245</v>
      </c>
      <c r="B38" s="202" t="s">
        <v>235</v>
      </c>
      <c r="C38" s="202" t="s">
        <v>236</v>
      </c>
      <c r="D38" s="695" t="s">
        <v>237</v>
      </c>
      <c r="E38" s="696"/>
      <c r="F38" s="695" t="s">
        <v>238</v>
      </c>
      <c r="G38" s="696"/>
      <c r="H38" s="202" t="s">
        <v>239</v>
      </c>
      <c r="I38" s="200" t="s">
        <v>240</v>
      </c>
      <c r="J38" s="200" t="s">
        <v>320</v>
      </c>
    </row>
    <row r="39" spans="1:10" ht="120.75" customHeight="1" thickBot="1" x14ac:dyDescent="0.3">
      <c r="A39" s="694"/>
      <c r="B39" s="287">
        <v>1</v>
      </c>
      <c r="C39" s="161"/>
      <c r="D39" s="697"/>
      <c r="E39" s="698"/>
      <c r="F39" s="697"/>
      <c r="G39" s="698"/>
      <c r="H39" s="159"/>
      <c r="I39" s="242"/>
      <c r="J39" s="242"/>
    </row>
    <row r="40" spans="1:10" ht="46.5" customHeight="1" thickBot="1" x14ac:dyDescent="0.3">
      <c r="A40" s="693" t="s">
        <v>246</v>
      </c>
      <c r="B40" s="202" t="s">
        <v>235</v>
      </c>
      <c r="C40" s="231" t="s">
        <v>236</v>
      </c>
      <c r="D40" s="695" t="s">
        <v>237</v>
      </c>
      <c r="E40" s="696"/>
      <c r="F40" s="695" t="s">
        <v>238</v>
      </c>
      <c r="G40" s="696"/>
      <c r="H40" s="202" t="s">
        <v>239</v>
      </c>
      <c r="I40" s="200" t="s">
        <v>240</v>
      </c>
      <c r="J40" s="200" t="s">
        <v>320</v>
      </c>
    </row>
    <row r="41" spans="1:10" ht="120.75" customHeight="1" thickBot="1" x14ac:dyDescent="0.3">
      <c r="A41" s="694"/>
      <c r="B41" s="287">
        <v>1</v>
      </c>
      <c r="C41" s="161"/>
      <c r="D41" s="697"/>
      <c r="E41" s="699"/>
      <c r="F41" s="697"/>
      <c r="G41" s="698"/>
      <c r="H41" s="159"/>
      <c r="I41" s="242"/>
      <c r="J41" s="242"/>
    </row>
    <row r="42" spans="1:10" ht="48.75" customHeight="1" thickBot="1" x14ac:dyDescent="0.3">
      <c r="A42" s="693" t="s">
        <v>247</v>
      </c>
      <c r="B42" s="202" t="s">
        <v>235</v>
      </c>
      <c r="C42" s="231" t="s">
        <v>236</v>
      </c>
      <c r="D42" s="695" t="s">
        <v>237</v>
      </c>
      <c r="E42" s="696"/>
      <c r="F42" s="695" t="s">
        <v>238</v>
      </c>
      <c r="G42" s="696"/>
      <c r="H42" s="202" t="s">
        <v>239</v>
      </c>
      <c r="I42" s="200" t="s">
        <v>240</v>
      </c>
      <c r="J42" s="200" t="s">
        <v>320</v>
      </c>
    </row>
    <row r="43" spans="1:10" ht="120.75" customHeight="1" thickBot="1" x14ac:dyDescent="0.3">
      <c r="A43" s="694"/>
      <c r="B43" s="287">
        <v>1</v>
      </c>
      <c r="C43" s="161"/>
      <c r="D43" s="697"/>
      <c r="E43" s="699"/>
      <c r="F43" s="697"/>
      <c r="G43" s="698"/>
      <c r="H43" s="243"/>
      <c r="I43" s="159"/>
      <c r="J43" s="242"/>
    </row>
    <row r="44" spans="1:10" ht="42.75" customHeight="1" thickBot="1" x14ac:dyDescent="0.3">
      <c r="A44" s="693" t="s">
        <v>248</v>
      </c>
      <c r="B44" s="202" t="s">
        <v>235</v>
      </c>
      <c r="C44" s="231" t="s">
        <v>236</v>
      </c>
      <c r="D44" s="695" t="s">
        <v>237</v>
      </c>
      <c r="E44" s="696"/>
      <c r="F44" s="695" t="s">
        <v>238</v>
      </c>
      <c r="G44" s="696"/>
      <c r="H44" s="202" t="s">
        <v>239</v>
      </c>
      <c r="I44" s="200" t="s">
        <v>240</v>
      </c>
      <c r="J44" s="200" t="s">
        <v>320</v>
      </c>
    </row>
    <row r="45" spans="1:10" ht="120.75" customHeight="1" thickBot="1" x14ac:dyDescent="0.3">
      <c r="A45" s="694"/>
      <c r="B45" s="287">
        <v>1</v>
      </c>
      <c r="C45" s="161"/>
      <c r="D45" s="697"/>
      <c r="E45" s="698"/>
      <c r="F45" s="697"/>
      <c r="G45" s="698"/>
      <c r="H45" s="159"/>
      <c r="I45" s="159"/>
      <c r="J45" s="159"/>
    </row>
    <row r="46" spans="1:10" ht="45" customHeight="1" thickBot="1" x14ac:dyDescent="0.3">
      <c r="A46" s="693" t="s">
        <v>249</v>
      </c>
      <c r="B46" s="202" t="s">
        <v>235</v>
      </c>
      <c r="C46" s="231" t="s">
        <v>236</v>
      </c>
      <c r="D46" s="695" t="s">
        <v>237</v>
      </c>
      <c r="E46" s="696"/>
      <c r="F46" s="695" t="s">
        <v>238</v>
      </c>
      <c r="G46" s="696"/>
      <c r="H46" s="202" t="s">
        <v>239</v>
      </c>
      <c r="I46" s="200" t="s">
        <v>240</v>
      </c>
      <c r="J46" s="200" t="s">
        <v>320</v>
      </c>
    </row>
    <row r="47" spans="1:10" ht="120.75" customHeight="1" thickBot="1" x14ac:dyDescent="0.3">
      <c r="A47" s="694"/>
      <c r="B47" s="287">
        <v>1</v>
      </c>
      <c r="C47" s="161"/>
      <c r="D47" s="697"/>
      <c r="E47" s="698"/>
      <c r="F47" s="697"/>
      <c r="G47" s="698"/>
      <c r="H47" s="159"/>
      <c r="I47" s="242"/>
      <c r="J47" s="242"/>
    </row>
    <row r="48" spans="1:10" ht="46.5" customHeight="1" thickBot="1" x14ac:dyDescent="0.3">
      <c r="A48" s="693" t="s">
        <v>250</v>
      </c>
      <c r="B48" s="202" t="s">
        <v>235</v>
      </c>
      <c r="C48" s="231" t="s">
        <v>236</v>
      </c>
      <c r="D48" s="695" t="s">
        <v>237</v>
      </c>
      <c r="E48" s="696"/>
      <c r="F48" s="695" t="s">
        <v>238</v>
      </c>
      <c r="G48" s="696"/>
      <c r="H48" s="202" t="s">
        <v>239</v>
      </c>
      <c r="I48" s="200" t="s">
        <v>240</v>
      </c>
      <c r="J48" s="200" t="s">
        <v>320</v>
      </c>
    </row>
    <row r="49" spans="1:10" ht="120.75" customHeight="1" thickBot="1" x14ac:dyDescent="0.3">
      <c r="A49" s="694"/>
      <c r="B49" s="287">
        <v>1</v>
      </c>
      <c r="C49" s="161"/>
      <c r="D49" s="697"/>
      <c r="E49" s="698"/>
      <c r="F49" s="699"/>
      <c r="G49" s="699"/>
      <c r="H49" s="159"/>
      <c r="I49" s="159"/>
      <c r="J49" s="159"/>
    </row>
    <row r="50" spans="1:10" ht="48.75" customHeight="1" thickBot="1" x14ac:dyDescent="0.3">
      <c r="A50" s="693" t="s">
        <v>251</v>
      </c>
      <c r="B50" s="202" t="s">
        <v>235</v>
      </c>
      <c r="C50" s="231" t="s">
        <v>236</v>
      </c>
      <c r="D50" s="695" t="s">
        <v>237</v>
      </c>
      <c r="E50" s="696"/>
      <c r="F50" s="695" t="s">
        <v>238</v>
      </c>
      <c r="G50" s="696"/>
      <c r="H50" s="202" t="s">
        <v>239</v>
      </c>
      <c r="I50" s="200" t="s">
        <v>240</v>
      </c>
      <c r="J50" s="200" t="s">
        <v>320</v>
      </c>
    </row>
    <row r="51" spans="1:10" ht="120.75" customHeight="1" thickBot="1" x14ac:dyDescent="0.3">
      <c r="A51" s="694"/>
      <c r="B51" s="287">
        <v>1</v>
      </c>
      <c r="C51" s="161"/>
      <c r="D51" s="697"/>
      <c r="E51" s="698"/>
      <c r="F51" s="697"/>
      <c r="G51" s="698"/>
      <c r="H51" s="159"/>
      <c r="I51" s="159"/>
      <c r="J51" s="159"/>
    </row>
    <row r="54" spans="1:10" ht="15" thickBot="1" x14ac:dyDescent="0.3"/>
    <row r="55" spans="1:10" ht="45" customHeight="1" thickBot="1" x14ac:dyDescent="0.3">
      <c r="A55" s="727" t="s">
        <v>321</v>
      </c>
      <c r="B55" s="250" t="s">
        <v>322</v>
      </c>
      <c r="C55" s="250"/>
      <c r="D55" s="726" t="s">
        <v>323</v>
      </c>
      <c r="E55" s="250" t="s">
        <v>322</v>
      </c>
      <c r="F55" s="250"/>
      <c r="G55" s="726" t="s">
        <v>324</v>
      </c>
      <c r="H55" s="250" t="s">
        <v>325</v>
      </c>
      <c r="I55" s="728"/>
      <c r="J55" s="728"/>
    </row>
    <row r="56" spans="1:10" ht="45" customHeight="1" thickBot="1" x14ac:dyDescent="0.3">
      <c r="A56" s="727"/>
      <c r="B56" s="250" t="s">
        <v>326</v>
      </c>
      <c r="C56" s="250" t="s">
        <v>327</v>
      </c>
      <c r="D56" s="726"/>
      <c r="E56" s="250" t="s">
        <v>326</v>
      </c>
      <c r="F56" s="250" t="s">
        <v>328</v>
      </c>
      <c r="G56" s="726"/>
      <c r="H56" s="250" t="s">
        <v>329</v>
      </c>
      <c r="I56" s="532" t="s">
        <v>715</v>
      </c>
      <c r="J56" s="532"/>
    </row>
    <row r="57" spans="1:10" ht="45" customHeight="1" thickBot="1" x14ac:dyDescent="0.3">
      <c r="A57" s="727"/>
      <c r="B57" s="250" t="s">
        <v>330</v>
      </c>
      <c r="C57" s="345" t="s">
        <v>331</v>
      </c>
      <c r="D57" s="726"/>
      <c r="E57" s="250" t="s">
        <v>330</v>
      </c>
      <c r="F57" s="250" t="s">
        <v>332</v>
      </c>
      <c r="G57" s="726"/>
      <c r="H57" s="250" t="s">
        <v>333</v>
      </c>
      <c r="I57" s="532" t="s">
        <v>716</v>
      </c>
      <c r="J57" s="532"/>
    </row>
    <row r="58" spans="1:10" ht="45" customHeight="1" thickBot="1" x14ac:dyDescent="0.3">
      <c r="A58" s="727"/>
      <c r="B58" s="250" t="s">
        <v>322</v>
      </c>
      <c r="C58" s="250"/>
      <c r="D58" s="726"/>
      <c r="E58" s="250" t="s">
        <v>322</v>
      </c>
      <c r="F58" s="250"/>
      <c r="G58" s="726"/>
      <c r="H58" s="250" t="s">
        <v>325</v>
      </c>
      <c r="I58" s="532"/>
      <c r="J58" s="532"/>
    </row>
    <row r="59" spans="1:10" ht="45" customHeight="1" thickBot="1" x14ac:dyDescent="0.3">
      <c r="A59" s="727"/>
      <c r="B59" s="250" t="s">
        <v>326</v>
      </c>
      <c r="C59" s="250"/>
      <c r="D59" s="726"/>
      <c r="E59" s="250" t="s">
        <v>326</v>
      </c>
      <c r="F59" s="250" t="s">
        <v>334</v>
      </c>
      <c r="G59" s="726"/>
      <c r="H59" s="250" t="s">
        <v>329</v>
      </c>
      <c r="I59" s="532" t="s">
        <v>717</v>
      </c>
      <c r="J59" s="532"/>
    </row>
    <row r="60" spans="1:10" ht="45" customHeight="1" thickBot="1" x14ac:dyDescent="0.3">
      <c r="A60" s="727"/>
      <c r="B60" s="250" t="s">
        <v>330</v>
      </c>
      <c r="C60" s="250"/>
      <c r="D60" s="726"/>
      <c r="E60" s="250" t="s">
        <v>330</v>
      </c>
      <c r="F60" s="250" t="s">
        <v>335</v>
      </c>
      <c r="G60" s="726"/>
      <c r="H60" s="250" t="s">
        <v>333</v>
      </c>
      <c r="I60" s="532" t="s">
        <v>718</v>
      </c>
      <c r="J60" s="532"/>
    </row>
  </sheetData>
  <mergeCells count="89">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F29:G29"/>
    <mergeCell ref="D29:E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0CEFE6FB-20AD-471B-A1ED-FADFFFC0D886}"/>
  </hyperlinks>
  <pageMargins left="0.25" right="0.25" top="0.75" bottom="0.75" header="0.3" footer="0.3"/>
  <pageSetup scale="21"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7" tint="0.39997558519241921"/>
    <pageSetUpPr fitToPage="1"/>
  </sheetPr>
  <dimension ref="A1:Y61"/>
  <sheetViews>
    <sheetView showGridLines="0" topLeftCell="A33" zoomScale="70" zoomScaleNormal="70" workbookViewId="0">
      <selection activeCell="D29" sqref="D29:E29"/>
    </sheetView>
  </sheetViews>
  <sheetFormatPr baseColWidth="10" defaultColWidth="10.85546875" defaultRowHeight="14.25" x14ac:dyDescent="0.25"/>
  <cols>
    <col min="1" max="1" width="42.42578125" style="68" customWidth="1"/>
    <col min="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02"/>
      <c r="B1" s="504" t="s">
        <v>182</v>
      </c>
      <c r="C1" s="505"/>
      <c r="D1" s="505"/>
      <c r="E1" s="505"/>
      <c r="F1" s="505"/>
      <c r="G1" s="505"/>
      <c r="H1" s="506"/>
      <c r="I1" s="124" t="s">
        <v>121</v>
      </c>
      <c r="J1" s="388" t="s">
        <v>610</v>
      </c>
      <c r="M1" s="155"/>
    </row>
    <row r="2" spans="1:25" ht="24" customHeight="1" thickBot="1" x14ac:dyDescent="0.3">
      <c r="A2" s="703"/>
      <c r="B2" s="507" t="s">
        <v>183</v>
      </c>
      <c r="C2" s="508"/>
      <c r="D2" s="508"/>
      <c r="E2" s="508"/>
      <c r="F2" s="508"/>
      <c r="G2" s="508"/>
      <c r="H2" s="509"/>
      <c r="I2" s="124" t="s">
        <v>122</v>
      </c>
      <c r="J2" s="388">
        <v>14</v>
      </c>
      <c r="M2" s="155"/>
    </row>
    <row r="3" spans="1:25" ht="24" customHeight="1" thickBot="1" x14ac:dyDescent="0.3">
      <c r="A3" s="703"/>
      <c r="B3" s="507" t="s">
        <v>184</v>
      </c>
      <c r="C3" s="508"/>
      <c r="D3" s="508"/>
      <c r="E3" s="508"/>
      <c r="F3" s="508"/>
      <c r="G3" s="508"/>
      <c r="H3" s="509"/>
      <c r="I3" s="124" t="s">
        <v>305</v>
      </c>
      <c r="J3" s="390">
        <v>45775</v>
      </c>
      <c r="M3" s="155"/>
    </row>
    <row r="4" spans="1:25" ht="24" customHeight="1" thickBot="1" x14ac:dyDescent="0.3">
      <c r="A4" s="704"/>
      <c r="B4" s="510" t="s">
        <v>306</v>
      </c>
      <c r="C4" s="511"/>
      <c r="D4" s="511"/>
      <c r="E4" s="511"/>
      <c r="F4" s="511"/>
      <c r="G4" s="511"/>
      <c r="H4" s="512"/>
      <c r="I4" s="124" t="s">
        <v>186</v>
      </c>
      <c r="J4" s="388" t="s">
        <v>611</v>
      </c>
      <c r="M4" s="155"/>
    </row>
    <row r="6" spans="1:25" ht="15" customHeight="1" x14ac:dyDescent="0.25">
      <c r="A6" s="73"/>
      <c r="B6" s="74"/>
      <c r="C6" s="74"/>
      <c r="D6" s="76"/>
      <c r="E6" s="75"/>
      <c r="F6" s="75"/>
      <c r="G6" s="335"/>
      <c r="H6" s="335"/>
      <c r="I6" s="77"/>
      <c r="J6" s="77"/>
      <c r="K6" s="74"/>
      <c r="L6" s="74"/>
      <c r="M6" s="74"/>
      <c r="N6" s="74"/>
      <c r="O6" s="74"/>
      <c r="P6" s="74"/>
      <c r="Q6" s="74"/>
      <c r="R6" s="74"/>
      <c r="S6" s="74"/>
      <c r="T6" s="78"/>
      <c r="U6" s="74"/>
      <c r="V6" s="74"/>
      <c r="X6" s="79"/>
      <c r="Y6" s="80"/>
    </row>
    <row r="7" spans="1:25" ht="15" customHeight="1" x14ac:dyDescent="0.25">
      <c r="A7" s="706" t="s">
        <v>307</v>
      </c>
      <c r="B7" s="729" t="s">
        <v>308</v>
      </c>
      <c r="C7" s="730"/>
      <c r="D7" s="730"/>
      <c r="E7" s="730"/>
      <c r="F7" s="730"/>
      <c r="G7" s="730"/>
      <c r="H7" s="730"/>
      <c r="I7" s="730"/>
      <c r="J7" s="731"/>
      <c r="K7" s="74"/>
      <c r="L7" s="74"/>
      <c r="M7" s="74"/>
      <c r="N7" s="74"/>
      <c r="O7" s="74"/>
      <c r="P7" s="74"/>
      <c r="Q7" s="74"/>
      <c r="R7" s="74"/>
      <c r="S7" s="74"/>
      <c r="T7" s="74"/>
      <c r="U7" s="74"/>
      <c r="V7" s="74"/>
      <c r="W7" s="74"/>
      <c r="X7" s="74"/>
      <c r="Y7" s="74"/>
    </row>
    <row r="8" spans="1:25" ht="15" customHeight="1" x14ac:dyDescent="0.25">
      <c r="A8" s="707"/>
      <c r="B8" s="732"/>
      <c r="C8" s="520"/>
      <c r="D8" s="520"/>
      <c r="E8" s="520"/>
      <c r="F8" s="520"/>
      <c r="G8" s="520"/>
      <c r="H8" s="520"/>
      <c r="I8" s="520"/>
      <c r="J8" s="733"/>
      <c r="K8" s="74"/>
      <c r="L8" s="74"/>
      <c r="M8" s="74"/>
      <c r="N8" s="74"/>
      <c r="O8" s="74"/>
      <c r="P8" s="74"/>
      <c r="Q8" s="74"/>
      <c r="R8" s="74"/>
      <c r="S8" s="74"/>
      <c r="T8" s="74"/>
      <c r="U8" s="74"/>
      <c r="V8" s="74"/>
      <c r="W8" s="74"/>
      <c r="X8" s="74"/>
      <c r="Y8" s="74"/>
    </row>
    <row r="9" spans="1:25" ht="15" customHeight="1" x14ac:dyDescent="0.25">
      <c r="A9" s="707"/>
      <c r="B9" s="732"/>
      <c r="C9" s="520"/>
      <c r="D9" s="520"/>
      <c r="E9" s="520"/>
      <c r="F9" s="520"/>
      <c r="G9" s="520"/>
      <c r="H9" s="520"/>
      <c r="I9" s="520"/>
      <c r="J9" s="733"/>
      <c r="K9" s="74"/>
      <c r="L9" s="74"/>
      <c r="M9" s="74"/>
      <c r="N9" s="74"/>
      <c r="O9" s="74"/>
      <c r="P9" s="74"/>
      <c r="Q9" s="74"/>
      <c r="R9" s="74"/>
      <c r="S9" s="74"/>
      <c r="T9" s="74"/>
      <c r="U9" s="74"/>
      <c r="V9" s="74"/>
      <c r="W9" s="74"/>
      <c r="X9" s="74"/>
      <c r="Y9" s="74"/>
    </row>
    <row r="10" spans="1:25" ht="15" customHeight="1" x14ac:dyDescent="0.25">
      <c r="A10" s="708"/>
      <c r="B10" s="734"/>
      <c r="C10" s="735"/>
      <c r="D10" s="735"/>
      <c r="E10" s="735"/>
      <c r="F10" s="735"/>
      <c r="G10" s="735"/>
      <c r="H10" s="735"/>
      <c r="I10" s="735"/>
      <c r="J10" s="736"/>
      <c r="K10" s="74"/>
      <c r="L10" s="74"/>
      <c r="M10" s="74"/>
      <c r="N10" s="74"/>
      <c r="O10" s="74"/>
      <c r="P10" s="74"/>
      <c r="Q10" s="74"/>
      <c r="R10" s="74"/>
      <c r="S10" s="74"/>
      <c r="T10" s="74"/>
      <c r="U10" s="74"/>
      <c r="V10" s="74"/>
      <c r="W10" s="74"/>
      <c r="X10" s="74"/>
      <c r="Y10" s="74"/>
    </row>
    <row r="11" spans="1:25" ht="9" customHeight="1" x14ac:dyDescent="0.25">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531" t="s">
        <v>187</v>
      </c>
      <c r="B12" s="225" t="s">
        <v>188</v>
      </c>
      <c r="C12" s="247" t="s">
        <v>194</v>
      </c>
      <c r="D12" s="225" t="s">
        <v>189</v>
      </c>
      <c r="E12" s="248"/>
      <c r="F12" s="225" t="s">
        <v>190</v>
      </c>
      <c r="G12" s="248"/>
      <c r="H12" s="225" t="s">
        <v>191</v>
      </c>
      <c r="I12" s="249"/>
    </row>
    <row r="13" spans="1:25" s="150" customFormat="1" ht="21.75" customHeight="1" thickBot="1" x14ac:dyDescent="0.3">
      <c r="A13" s="531"/>
      <c r="B13" s="227" t="s">
        <v>195</v>
      </c>
      <c r="C13" s="158"/>
      <c r="D13" s="225" t="s">
        <v>196</v>
      </c>
      <c r="E13" s="125"/>
      <c r="F13" s="225" t="s">
        <v>197</v>
      </c>
      <c r="G13" s="125"/>
      <c r="H13" s="225" t="s">
        <v>198</v>
      </c>
      <c r="I13" s="249"/>
    </row>
    <row r="14" spans="1:25" s="150" customFormat="1" ht="21.75" customHeight="1" thickBot="1" x14ac:dyDescent="0.3">
      <c r="A14" s="531"/>
      <c r="B14" s="225" t="s">
        <v>200</v>
      </c>
      <c r="C14" s="247"/>
      <c r="D14" s="225" t="s">
        <v>201</v>
      </c>
      <c r="E14" s="125"/>
      <c r="F14" s="225" t="s">
        <v>202</v>
      </c>
      <c r="G14" s="125"/>
      <c r="H14" s="225" t="s">
        <v>203</v>
      </c>
      <c r="I14" s="249"/>
    </row>
    <row r="15" spans="1:25" s="150" customFormat="1" ht="21.75" customHeight="1" thickBot="1" x14ac:dyDescent="0.3">
      <c r="A15" s="68"/>
      <c r="B15" s="68"/>
      <c r="C15" s="68"/>
      <c r="D15" s="68"/>
      <c r="E15" s="68"/>
      <c r="F15" s="68"/>
      <c r="G15" s="68"/>
      <c r="H15" s="68"/>
      <c r="I15" s="68"/>
      <c r="J15" s="68"/>
      <c r="K15" s="68"/>
      <c r="L15" s="164"/>
      <c r="M15" s="165"/>
      <c r="N15" s="165"/>
      <c r="O15" s="165"/>
    </row>
    <row r="16" spans="1:25" s="150" customFormat="1" ht="21.75" customHeight="1" thickBot="1" x14ac:dyDescent="0.3">
      <c r="A16" s="530" t="s">
        <v>192</v>
      </c>
      <c r="B16" s="530"/>
      <c r="C16" s="244" t="s">
        <v>193</v>
      </c>
      <c r="D16" s="544"/>
      <c r="E16" s="544"/>
      <c r="F16" s="544"/>
      <c r="G16" s="68"/>
      <c r="H16" s="68"/>
      <c r="I16" s="68"/>
      <c r="J16" s="68"/>
      <c r="K16" s="68"/>
      <c r="L16" s="164"/>
      <c r="M16" s="165"/>
      <c r="N16" s="165"/>
      <c r="O16" s="165"/>
    </row>
    <row r="17" spans="1:15" s="150" customFormat="1" ht="21.75" customHeight="1" thickBot="1" x14ac:dyDescent="0.3">
      <c r="A17" s="530"/>
      <c r="B17" s="530"/>
      <c r="C17" s="244" t="s">
        <v>199</v>
      </c>
      <c r="D17" s="544"/>
      <c r="E17" s="544"/>
      <c r="F17" s="544"/>
      <c r="G17" s="68"/>
      <c r="H17" s="68"/>
      <c r="I17" s="68"/>
      <c r="J17" s="68"/>
      <c r="K17" s="68"/>
      <c r="L17" s="164"/>
      <c r="M17" s="165"/>
      <c r="N17" s="165"/>
      <c r="O17" s="165"/>
    </row>
    <row r="18" spans="1:15" s="150" customFormat="1" ht="21.75" customHeight="1" thickBot="1" x14ac:dyDescent="0.3">
      <c r="A18" s="530"/>
      <c r="B18" s="530"/>
      <c r="C18" s="244" t="s">
        <v>204</v>
      </c>
      <c r="D18" s="544" t="s">
        <v>194</v>
      </c>
      <c r="E18" s="544"/>
      <c r="F18" s="544"/>
      <c r="G18" s="68"/>
      <c r="H18" s="68"/>
      <c r="I18" s="68"/>
      <c r="J18" s="68"/>
      <c r="K18" s="68"/>
      <c r="L18" s="164"/>
      <c r="M18" s="165"/>
      <c r="N18" s="165"/>
      <c r="O18" s="165"/>
    </row>
    <row r="19" spans="1:15" s="150" customFormat="1" ht="21.75" customHeight="1" x14ac:dyDescent="0.25">
      <c r="A19" s="68"/>
      <c r="B19" s="68"/>
      <c r="C19" s="68"/>
      <c r="D19" s="68"/>
      <c r="E19" s="68"/>
      <c r="F19" s="68"/>
      <c r="G19" s="68"/>
      <c r="H19" s="68"/>
      <c r="I19" s="68"/>
      <c r="J19" s="68"/>
      <c r="K19" s="68"/>
      <c r="L19" s="164"/>
      <c r="M19" s="165"/>
      <c r="N19" s="165"/>
      <c r="O19" s="165"/>
    </row>
    <row r="20" spans="1:15" s="95" customFormat="1" ht="16.5" customHeight="1" x14ac:dyDescent="0.2"/>
    <row r="21" spans="1:15" ht="5.25" customHeight="1" thickBot="1" x14ac:dyDescent="0.3"/>
    <row r="22" spans="1:15" ht="48" customHeight="1" thickBot="1" x14ac:dyDescent="0.3">
      <c r="A22" s="709" t="s">
        <v>309</v>
      </c>
      <c r="B22" s="709"/>
      <c r="C22" s="709"/>
      <c r="D22" s="709"/>
      <c r="E22" s="709"/>
      <c r="F22" s="709"/>
      <c r="G22" s="709"/>
      <c r="H22" s="709"/>
      <c r="I22" s="709"/>
      <c r="J22" s="709"/>
    </row>
    <row r="23" spans="1:15" ht="69.95" customHeight="1" thickBot="1" x14ac:dyDescent="0.3">
      <c r="A23" s="231" t="s">
        <v>215</v>
      </c>
      <c r="B23" s="644" t="s">
        <v>296</v>
      </c>
      <c r="C23" s="705"/>
      <c r="D23" s="645"/>
      <c r="E23" s="232" t="s">
        <v>310</v>
      </c>
      <c r="F23" s="233" t="s">
        <v>311</v>
      </c>
      <c r="G23" s="232" t="s">
        <v>312</v>
      </c>
      <c r="H23" s="644" t="s">
        <v>313</v>
      </c>
      <c r="I23" s="705"/>
      <c r="J23" s="645"/>
    </row>
    <row r="24" spans="1:15" ht="50.25" customHeight="1" thickBot="1" x14ac:dyDescent="0.3">
      <c r="A24" s="201" t="s">
        <v>314</v>
      </c>
      <c r="B24" s="644" t="s">
        <v>338</v>
      </c>
      <c r="C24" s="705"/>
      <c r="D24" s="705"/>
      <c r="E24" s="705"/>
      <c r="F24" s="705"/>
      <c r="G24" s="705"/>
      <c r="H24" s="705"/>
      <c r="I24" s="705"/>
      <c r="J24" s="645"/>
    </row>
    <row r="25" spans="1:15" ht="50.25" customHeight="1" thickBot="1" x14ac:dyDescent="0.3">
      <c r="A25" s="693" t="s">
        <v>316</v>
      </c>
      <c r="B25" s="234">
        <v>2024</v>
      </c>
      <c r="C25" s="235">
        <v>2025</v>
      </c>
      <c r="D25" s="235">
        <v>2026</v>
      </c>
      <c r="E25" s="235">
        <v>2027</v>
      </c>
      <c r="F25" s="236" t="s">
        <v>93</v>
      </c>
      <c r="G25" s="237" t="s">
        <v>317</v>
      </c>
      <c r="H25" s="720" t="s">
        <v>318</v>
      </c>
      <c r="I25" s="721"/>
      <c r="J25" s="722"/>
    </row>
    <row r="26" spans="1:15" ht="50.25" customHeight="1" thickBot="1" x14ac:dyDescent="0.3">
      <c r="A26" s="694"/>
      <c r="B26" s="280">
        <v>1</v>
      </c>
      <c r="C26" s="281">
        <v>1</v>
      </c>
      <c r="D26" s="281">
        <v>1</v>
      </c>
      <c r="E26" s="281">
        <v>1</v>
      </c>
      <c r="F26" s="282">
        <v>1</v>
      </c>
      <c r="G26" s="238">
        <v>1</v>
      </c>
      <c r="H26" s="644" t="s">
        <v>23</v>
      </c>
      <c r="I26" s="705"/>
      <c r="J26" s="645"/>
    </row>
    <row r="27" spans="1:15" ht="52.5" customHeight="1" thickBot="1" x14ac:dyDescent="0.3">
      <c r="A27" s="201"/>
      <c r="B27" s="723" t="s">
        <v>339</v>
      </c>
      <c r="C27" s="724"/>
      <c r="D27" s="724"/>
      <c r="E27" s="724"/>
      <c r="F27" s="724"/>
      <c r="G27" s="724"/>
      <c r="H27" s="724"/>
      <c r="I27" s="724"/>
      <c r="J27" s="725"/>
    </row>
    <row r="28" spans="1:15" s="99" customFormat="1" ht="56.25" customHeight="1" thickBot="1" x14ac:dyDescent="0.3">
      <c r="A28" s="693" t="s">
        <v>234</v>
      </c>
      <c r="B28" s="202" t="s">
        <v>235</v>
      </c>
      <c r="C28" s="231" t="s">
        <v>236</v>
      </c>
      <c r="D28" s="695" t="s">
        <v>237</v>
      </c>
      <c r="E28" s="696"/>
      <c r="F28" s="695" t="s">
        <v>238</v>
      </c>
      <c r="G28" s="696"/>
      <c r="H28" s="202" t="s">
        <v>239</v>
      </c>
      <c r="I28" s="200" t="s">
        <v>240</v>
      </c>
      <c r="J28" s="200" t="s">
        <v>320</v>
      </c>
    </row>
    <row r="29" spans="1:15" ht="359.1" customHeight="1" thickBot="1" x14ac:dyDescent="0.3">
      <c r="A29" s="694"/>
      <c r="B29" s="159">
        <v>1</v>
      </c>
      <c r="C29" s="160">
        <v>1</v>
      </c>
      <c r="D29" s="669" t="s">
        <v>671</v>
      </c>
      <c r="E29" s="739"/>
      <c r="F29" s="669" t="s">
        <v>671</v>
      </c>
      <c r="G29" s="739"/>
      <c r="H29" s="433" t="s">
        <v>710</v>
      </c>
      <c r="I29" s="415" t="s">
        <v>672</v>
      </c>
      <c r="J29" s="417" t="s">
        <v>673</v>
      </c>
    </row>
    <row r="30" spans="1:15" s="99" customFormat="1" ht="45" customHeight="1" thickBot="1" x14ac:dyDescent="0.3">
      <c r="A30" s="693" t="s">
        <v>241</v>
      </c>
      <c r="B30" s="202" t="s">
        <v>235</v>
      </c>
      <c r="C30" s="202" t="s">
        <v>236</v>
      </c>
      <c r="D30" s="695" t="s">
        <v>237</v>
      </c>
      <c r="E30" s="696"/>
      <c r="F30" s="695" t="s">
        <v>238</v>
      </c>
      <c r="G30" s="696"/>
      <c r="H30" s="202" t="s">
        <v>239</v>
      </c>
      <c r="I30" s="200" t="s">
        <v>240</v>
      </c>
      <c r="J30" s="200" t="s">
        <v>320</v>
      </c>
    </row>
    <row r="31" spans="1:15" ht="120.75" customHeight="1" thickBot="1" x14ac:dyDescent="0.3">
      <c r="A31" s="694"/>
      <c r="B31" s="159">
        <v>1</v>
      </c>
      <c r="C31" s="160"/>
      <c r="D31" s="644"/>
      <c r="E31" s="645"/>
      <c r="F31" s="644"/>
      <c r="G31" s="645"/>
      <c r="H31" s="159"/>
      <c r="I31" s="239"/>
      <c r="J31" s="239"/>
    </row>
    <row r="32" spans="1:15" s="99" customFormat="1" ht="45" customHeight="1" thickBot="1" x14ac:dyDescent="0.3">
      <c r="A32" s="693" t="s">
        <v>242</v>
      </c>
      <c r="B32" s="202" t="s">
        <v>235</v>
      </c>
      <c r="C32" s="202" t="s">
        <v>236</v>
      </c>
      <c r="D32" s="695" t="s">
        <v>237</v>
      </c>
      <c r="E32" s="696"/>
      <c r="F32" s="695" t="s">
        <v>238</v>
      </c>
      <c r="G32" s="696"/>
      <c r="H32" s="202" t="s">
        <v>239</v>
      </c>
      <c r="I32" s="200" t="s">
        <v>240</v>
      </c>
      <c r="J32" s="200" t="s">
        <v>320</v>
      </c>
    </row>
    <row r="33" spans="1:10" ht="120.75" customHeight="1" thickBot="1" x14ac:dyDescent="0.3">
      <c r="A33" s="694"/>
      <c r="B33" s="159">
        <v>1</v>
      </c>
      <c r="C33" s="160"/>
      <c r="D33" s="644"/>
      <c r="E33" s="645"/>
      <c r="F33" s="644"/>
      <c r="G33" s="645"/>
      <c r="H33" s="159"/>
      <c r="I33" s="239"/>
      <c r="J33" s="239"/>
    </row>
    <row r="34" spans="1:10" s="99" customFormat="1" ht="47.25" customHeight="1" thickBot="1" x14ac:dyDescent="0.3">
      <c r="A34" s="693" t="s">
        <v>243</v>
      </c>
      <c r="B34" s="202" t="s">
        <v>235</v>
      </c>
      <c r="C34" s="199" t="s">
        <v>236</v>
      </c>
      <c r="D34" s="695" t="s">
        <v>237</v>
      </c>
      <c r="E34" s="696"/>
      <c r="F34" s="695" t="s">
        <v>238</v>
      </c>
      <c r="G34" s="696"/>
      <c r="H34" s="202" t="s">
        <v>239</v>
      </c>
      <c r="I34" s="202" t="s">
        <v>240</v>
      </c>
      <c r="J34" s="200" t="s">
        <v>320</v>
      </c>
    </row>
    <row r="35" spans="1:10" ht="120.75" customHeight="1" thickBot="1" x14ac:dyDescent="0.3">
      <c r="A35" s="694"/>
      <c r="B35" s="159">
        <v>1</v>
      </c>
      <c r="C35" s="160"/>
      <c r="D35" s="700"/>
      <c r="E35" s="701"/>
      <c r="F35" s="700"/>
      <c r="G35" s="701"/>
      <c r="H35" s="240"/>
      <c r="I35" s="241"/>
      <c r="J35" s="241"/>
    </row>
    <row r="36" spans="1:10" s="99" customFormat="1" ht="47.25" customHeight="1" thickBot="1" x14ac:dyDescent="0.3">
      <c r="A36" s="693" t="s">
        <v>244</v>
      </c>
      <c r="B36" s="202" t="s">
        <v>235</v>
      </c>
      <c r="C36" s="202" t="s">
        <v>236</v>
      </c>
      <c r="D36" s="695" t="s">
        <v>237</v>
      </c>
      <c r="E36" s="696"/>
      <c r="F36" s="695" t="s">
        <v>238</v>
      </c>
      <c r="G36" s="696"/>
      <c r="H36" s="202" t="s">
        <v>239</v>
      </c>
      <c r="I36" s="200" t="s">
        <v>240</v>
      </c>
      <c r="J36" s="200" t="s">
        <v>320</v>
      </c>
    </row>
    <row r="37" spans="1:10" ht="120.75" customHeight="1" thickBot="1" x14ac:dyDescent="0.3">
      <c r="A37" s="694"/>
      <c r="B37" s="159">
        <v>1</v>
      </c>
      <c r="C37" s="160"/>
      <c r="D37" s="697"/>
      <c r="E37" s="698"/>
      <c r="F37" s="697"/>
      <c r="G37" s="698"/>
      <c r="H37" s="159"/>
      <c r="I37" s="242"/>
      <c r="J37" s="242"/>
    </row>
    <row r="38" spans="1:10" s="99" customFormat="1" ht="48.75" customHeight="1" thickBot="1" x14ac:dyDescent="0.3">
      <c r="A38" s="693" t="s">
        <v>245</v>
      </c>
      <c r="B38" s="202" t="s">
        <v>235</v>
      </c>
      <c r="C38" s="202" t="s">
        <v>236</v>
      </c>
      <c r="D38" s="695" t="s">
        <v>237</v>
      </c>
      <c r="E38" s="696"/>
      <c r="F38" s="695" t="s">
        <v>238</v>
      </c>
      <c r="G38" s="696"/>
      <c r="H38" s="202" t="s">
        <v>239</v>
      </c>
      <c r="I38" s="200" t="s">
        <v>240</v>
      </c>
      <c r="J38" s="200" t="s">
        <v>320</v>
      </c>
    </row>
    <row r="39" spans="1:10" ht="120.75" customHeight="1" thickBot="1" x14ac:dyDescent="0.3">
      <c r="A39" s="694"/>
      <c r="B39" s="159">
        <v>1</v>
      </c>
      <c r="C39" s="161"/>
      <c r="D39" s="697"/>
      <c r="E39" s="698"/>
      <c r="F39" s="697"/>
      <c r="G39" s="698"/>
      <c r="H39" s="159"/>
      <c r="I39" s="242"/>
      <c r="J39" s="242"/>
    </row>
    <row r="40" spans="1:10" ht="46.5" customHeight="1" thickBot="1" x14ac:dyDescent="0.3">
      <c r="A40" s="693" t="s">
        <v>246</v>
      </c>
      <c r="B40" s="202" t="s">
        <v>235</v>
      </c>
      <c r="C40" s="231" t="s">
        <v>236</v>
      </c>
      <c r="D40" s="695" t="s">
        <v>237</v>
      </c>
      <c r="E40" s="696"/>
      <c r="F40" s="695" t="s">
        <v>238</v>
      </c>
      <c r="G40" s="696"/>
      <c r="H40" s="202" t="s">
        <v>239</v>
      </c>
      <c r="I40" s="200" t="s">
        <v>240</v>
      </c>
      <c r="J40" s="200" t="s">
        <v>320</v>
      </c>
    </row>
    <row r="41" spans="1:10" ht="120.75" customHeight="1" thickBot="1" x14ac:dyDescent="0.3">
      <c r="A41" s="694"/>
      <c r="B41" s="159">
        <v>1</v>
      </c>
      <c r="C41" s="161"/>
      <c r="D41" s="697"/>
      <c r="E41" s="699"/>
      <c r="F41" s="697"/>
      <c r="G41" s="698"/>
      <c r="H41" s="159"/>
      <c r="I41" s="242"/>
      <c r="J41" s="242"/>
    </row>
    <row r="42" spans="1:10" ht="48.75" customHeight="1" thickBot="1" x14ac:dyDescent="0.3">
      <c r="A42" s="693" t="s">
        <v>247</v>
      </c>
      <c r="B42" s="202" t="s">
        <v>235</v>
      </c>
      <c r="C42" s="231" t="s">
        <v>236</v>
      </c>
      <c r="D42" s="695" t="s">
        <v>237</v>
      </c>
      <c r="E42" s="696"/>
      <c r="F42" s="695" t="s">
        <v>238</v>
      </c>
      <c r="G42" s="696"/>
      <c r="H42" s="202" t="s">
        <v>239</v>
      </c>
      <c r="I42" s="200" t="s">
        <v>240</v>
      </c>
      <c r="J42" s="200" t="s">
        <v>320</v>
      </c>
    </row>
    <row r="43" spans="1:10" ht="120.75" customHeight="1" thickBot="1" x14ac:dyDescent="0.3">
      <c r="A43" s="694"/>
      <c r="B43" s="159">
        <v>1</v>
      </c>
      <c r="C43" s="161"/>
      <c r="D43" s="697"/>
      <c r="E43" s="699"/>
      <c r="F43" s="697"/>
      <c r="G43" s="698"/>
      <c r="H43" s="243"/>
      <c r="I43" s="159"/>
      <c r="J43" s="242"/>
    </row>
    <row r="44" spans="1:10" ht="42.75" customHeight="1" thickBot="1" x14ac:dyDescent="0.3">
      <c r="A44" s="693" t="s">
        <v>248</v>
      </c>
      <c r="B44" s="202" t="s">
        <v>235</v>
      </c>
      <c r="C44" s="231" t="s">
        <v>236</v>
      </c>
      <c r="D44" s="695" t="s">
        <v>237</v>
      </c>
      <c r="E44" s="696"/>
      <c r="F44" s="695" t="s">
        <v>238</v>
      </c>
      <c r="G44" s="696"/>
      <c r="H44" s="202" t="s">
        <v>239</v>
      </c>
      <c r="I44" s="200" t="s">
        <v>240</v>
      </c>
      <c r="J44" s="200" t="s">
        <v>320</v>
      </c>
    </row>
    <row r="45" spans="1:10" ht="120.75" customHeight="1" thickBot="1" x14ac:dyDescent="0.3">
      <c r="A45" s="694"/>
      <c r="B45" s="159">
        <v>1</v>
      </c>
      <c r="C45" s="161"/>
      <c r="D45" s="697"/>
      <c r="E45" s="698"/>
      <c r="F45" s="697"/>
      <c r="G45" s="698"/>
      <c r="H45" s="159"/>
      <c r="I45" s="159"/>
      <c r="J45" s="159"/>
    </row>
    <row r="46" spans="1:10" ht="45" customHeight="1" thickBot="1" x14ac:dyDescent="0.3">
      <c r="A46" s="693" t="s">
        <v>249</v>
      </c>
      <c r="B46" s="202" t="s">
        <v>235</v>
      </c>
      <c r="C46" s="231" t="s">
        <v>236</v>
      </c>
      <c r="D46" s="695" t="s">
        <v>237</v>
      </c>
      <c r="E46" s="696"/>
      <c r="F46" s="695" t="s">
        <v>238</v>
      </c>
      <c r="G46" s="696"/>
      <c r="H46" s="202" t="s">
        <v>239</v>
      </c>
      <c r="I46" s="200" t="s">
        <v>240</v>
      </c>
      <c r="J46" s="200" t="s">
        <v>320</v>
      </c>
    </row>
    <row r="47" spans="1:10" ht="120.75" customHeight="1" thickBot="1" x14ac:dyDescent="0.3">
      <c r="A47" s="694"/>
      <c r="B47" s="159">
        <v>1</v>
      </c>
      <c r="C47" s="161"/>
      <c r="D47" s="697"/>
      <c r="E47" s="698"/>
      <c r="F47" s="697"/>
      <c r="G47" s="698"/>
      <c r="H47" s="159"/>
      <c r="I47" s="242"/>
      <c r="J47" s="242"/>
    </row>
    <row r="48" spans="1:10" ht="46.5" customHeight="1" thickBot="1" x14ac:dyDescent="0.3">
      <c r="A48" s="693" t="s">
        <v>250</v>
      </c>
      <c r="B48" s="202" t="s">
        <v>235</v>
      </c>
      <c r="C48" s="231" t="s">
        <v>236</v>
      </c>
      <c r="D48" s="695" t="s">
        <v>237</v>
      </c>
      <c r="E48" s="696"/>
      <c r="F48" s="695" t="s">
        <v>238</v>
      </c>
      <c r="G48" s="696"/>
      <c r="H48" s="202" t="s">
        <v>239</v>
      </c>
      <c r="I48" s="200" t="s">
        <v>240</v>
      </c>
      <c r="J48" s="200" t="s">
        <v>320</v>
      </c>
    </row>
    <row r="49" spans="1:10" ht="120.75" customHeight="1" thickBot="1" x14ac:dyDescent="0.3">
      <c r="A49" s="694"/>
      <c r="B49" s="159">
        <v>1</v>
      </c>
      <c r="C49" s="161"/>
      <c r="D49" s="697"/>
      <c r="E49" s="698"/>
      <c r="F49" s="699"/>
      <c r="G49" s="699"/>
      <c r="H49" s="159"/>
      <c r="I49" s="159"/>
      <c r="J49" s="159"/>
    </row>
    <row r="50" spans="1:10" ht="48.75" customHeight="1" thickBot="1" x14ac:dyDescent="0.3">
      <c r="A50" s="693" t="s">
        <v>251</v>
      </c>
      <c r="B50" s="202" t="s">
        <v>235</v>
      </c>
      <c r="C50" s="231" t="s">
        <v>236</v>
      </c>
      <c r="D50" s="695" t="s">
        <v>237</v>
      </c>
      <c r="E50" s="696"/>
      <c r="F50" s="695" t="s">
        <v>238</v>
      </c>
      <c r="G50" s="696"/>
      <c r="H50" s="202" t="s">
        <v>239</v>
      </c>
      <c r="I50" s="200" t="s">
        <v>240</v>
      </c>
      <c r="J50" s="200" t="s">
        <v>320</v>
      </c>
    </row>
    <row r="51" spans="1:10" ht="120.75" customHeight="1" thickBot="1" x14ac:dyDescent="0.3">
      <c r="A51" s="694"/>
      <c r="B51" s="159">
        <v>1</v>
      </c>
      <c r="C51" s="161"/>
      <c r="D51" s="697"/>
      <c r="E51" s="698"/>
      <c r="F51" s="697"/>
      <c r="G51" s="698"/>
      <c r="H51" s="159"/>
      <c r="I51" s="159"/>
      <c r="J51" s="159"/>
    </row>
    <row r="54" spans="1:10" s="98" customFormat="1" ht="30" customHeight="1" x14ac:dyDescent="0.25">
      <c r="A54" s="68"/>
      <c r="B54" s="68"/>
      <c r="C54" s="68"/>
      <c r="D54" s="68"/>
      <c r="E54" s="68"/>
      <c r="F54" s="68"/>
      <c r="G54" s="68"/>
      <c r="H54" s="68"/>
      <c r="I54" s="68"/>
    </row>
    <row r="55" spans="1:10" ht="15" thickBot="1" x14ac:dyDescent="0.3"/>
    <row r="56" spans="1:10" ht="46.5" customHeight="1" thickBot="1" x14ac:dyDescent="0.3">
      <c r="A56" s="727" t="s">
        <v>321</v>
      </c>
      <c r="B56" s="250" t="s">
        <v>322</v>
      </c>
      <c r="C56" s="250"/>
      <c r="D56" s="726" t="s">
        <v>323</v>
      </c>
      <c r="E56" s="250" t="s">
        <v>322</v>
      </c>
      <c r="F56" s="250"/>
      <c r="G56" s="726" t="s">
        <v>324</v>
      </c>
      <c r="H56" s="250" t="s">
        <v>325</v>
      </c>
      <c r="I56" s="728"/>
      <c r="J56" s="728"/>
    </row>
    <row r="57" spans="1:10" ht="46.5" customHeight="1" thickBot="1" x14ac:dyDescent="0.3">
      <c r="A57" s="727"/>
      <c r="B57" s="250" t="s">
        <v>326</v>
      </c>
      <c r="C57" s="250" t="s">
        <v>327</v>
      </c>
      <c r="D57" s="726"/>
      <c r="E57" s="250" t="s">
        <v>326</v>
      </c>
      <c r="F57" s="250" t="s">
        <v>328</v>
      </c>
      <c r="G57" s="726"/>
      <c r="H57" s="250" t="s">
        <v>329</v>
      </c>
      <c r="I57" s="532" t="s">
        <v>715</v>
      </c>
      <c r="J57" s="532"/>
    </row>
    <row r="58" spans="1:10" ht="46.5" customHeight="1" thickBot="1" x14ac:dyDescent="0.3">
      <c r="A58" s="727"/>
      <c r="B58" s="250" t="s">
        <v>330</v>
      </c>
      <c r="C58" s="345" t="s">
        <v>331</v>
      </c>
      <c r="D58" s="726"/>
      <c r="E58" s="250" t="s">
        <v>330</v>
      </c>
      <c r="F58" s="250" t="s">
        <v>332</v>
      </c>
      <c r="G58" s="726"/>
      <c r="H58" s="250" t="s">
        <v>333</v>
      </c>
      <c r="I58" s="532" t="s">
        <v>716</v>
      </c>
      <c r="J58" s="532"/>
    </row>
    <row r="59" spans="1:10" ht="46.5" customHeight="1" thickBot="1" x14ac:dyDescent="0.3">
      <c r="A59" s="727"/>
      <c r="B59" s="250" t="s">
        <v>322</v>
      </c>
      <c r="C59" s="250"/>
      <c r="D59" s="726"/>
      <c r="E59" s="250" t="s">
        <v>322</v>
      </c>
      <c r="F59" s="250"/>
      <c r="G59" s="726"/>
      <c r="H59" s="250" t="s">
        <v>325</v>
      </c>
      <c r="I59" s="532"/>
      <c r="J59" s="532"/>
    </row>
    <row r="60" spans="1:10" ht="46.5" customHeight="1" thickBot="1" x14ac:dyDescent="0.3">
      <c r="A60" s="727"/>
      <c r="B60" s="250" t="s">
        <v>326</v>
      </c>
      <c r="C60" s="250"/>
      <c r="D60" s="726"/>
      <c r="E60" s="250" t="s">
        <v>326</v>
      </c>
      <c r="F60" s="250" t="s">
        <v>334</v>
      </c>
      <c r="G60" s="726"/>
      <c r="H60" s="250" t="s">
        <v>329</v>
      </c>
      <c r="I60" s="532" t="s">
        <v>717</v>
      </c>
      <c r="J60" s="532"/>
    </row>
    <row r="61" spans="1:10" ht="46.5" customHeight="1" thickBot="1" x14ac:dyDescent="0.3">
      <c r="A61" s="727"/>
      <c r="B61" s="250" t="s">
        <v>330</v>
      </c>
      <c r="C61" s="250"/>
      <c r="D61" s="726"/>
      <c r="E61" s="250" t="s">
        <v>330</v>
      </c>
      <c r="F61" s="250" t="s">
        <v>335</v>
      </c>
      <c r="G61" s="726"/>
      <c r="H61" s="250" t="s">
        <v>333</v>
      </c>
      <c r="I61" s="532" t="s">
        <v>718</v>
      </c>
      <c r="J61" s="532"/>
    </row>
  </sheetData>
  <mergeCells count="89">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820075BC-1F35-49C8-BEB4-0BE93E3646EB}"/>
  </hyperlinks>
  <pageMargins left="0.25" right="0.25" top="0.75" bottom="0.75" header="0.3" footer="0.3"/>
  <pageSetup scale="21"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9"/>
  <sheetViews>
    <sheetView showGridLines="0" topLeftCell="A43" zoomScale="70" zoomScaleNormal="70" workbookViewId="0">
      <selection activeCell="F15" sqref="F15:F16"/>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6"/>
      <c r="J1" s="501" t="s">
        <v>606</v>
      </c>
      <c r="K1" s="502"/>
      <c r="L1" s="503"/>
    </row>
    <row r="2" spans="1:15" s="150" customFormat="1" ht="30.75" customHeight="1" thickBot="1" x14ac:dyDescent="0.3">
      <c r="A2" s="528"/>
      <c r="B2" s="507" t="s">
        <v>183</v>
      </c>
      <c r="C2" s="508"/>
      <c r="D2" s="508"/>
      <c r="E2" s="508"/>
      <c r="F2" s="508"/>
      <c r="G2" s="508"/>
      <c r="H2" s="508"/>
      <c r="I2" s="509"/>
      <c r="J2" s="501" t="s">
        <v>607</v>
      </c>
      <c r="K2" s="502"/>
      <c r="L2" s="503"/>
    </row>
    <row r="3" spans="1:15" s="150" customFormat="1" ht="24" customHeight="1" thickBot="1" x14ac:dyDescent="0.3">
      <c r="A3" s="528"/>
      <c r="B3" s="507" t="s">
        <v>184</v>
      </c>
      <c r="C3" s="508"/>
      <c r="D3" s="508"/>
      <c r="E3" s="508"/>
      <c r="F3" s="508"/>
      <c r="G3" s="508"/>
      <c r="H3" s="508"/>
      <c r="I3" s="509"/>
      <c r="J3" s="501" t="s">
        <v>608</v>
      </c>
      <c r="K3" s="502"/>
      <c r="L3" s="503"/>
    </row>
    <row r="4" spans="1:15" s="150" customFormat="1" ht="21.75" customHeight="1" thickBot="1" x14ac:dyDescent="0.3">
      <c r="A4" s="529"/>
      <c r="B4" s="510" t="s">
        <v>340</v>
      </c>
      <c r="C4" s="511"/>
      <c r="D4" s="511"/>
      <c r="E4" s="511"/>
      <c r="F4" s="511"/>
      <c r="G4" s="511"/>
      <c r="H4" s="511"/>
      <c r="I4" s="512"/>
      <c r="J4" s="501" t="s">
        <v>609</v>
      </c>
      <c r="K4" s="502"/>
      <c r="L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759" t="s">
        <v>187</v>
      </c>
      <c r="B6" s="245" t="s">
        <v>188</v>
      </c>
      <c r="C6" s="206" t="s">
        <v>194</v>
      </c>
      <c r="D6" s="245" t="s">
        <v>189</v>
      </c>
      <c r="E6" s="207"/>
      <c r="F6" s="245" t="s">
        <v>190</v>
      </c>
      <c r="G6" s="207"/>
      <c r="H6" s="245" t="s">
        <v>191</v>
      </c>
      <c r="I6" s="208"/>
      <c r="J6" s="748" t="s">
        <v>192</v>
      </c>
      <c r="K6" s="244" t="s">
        <v>193</v>
      </c>
      <c r="L6" s="346"/>
      <c r="M6" s="765"/>
      <c r="N6" s="765"/>
      <c r="O6" s="765"/>
    </row>
    <row r="7" spans="1:15" s="150" customFormat="1" ht="21.75" customHeight="1" thickBot="1" x14ac:dyDescent="0.3">
      <c r="A7" s="759"/>
      <c r="B7" s="246" t="s">
        <v>195</v>
      </c>
      <c r="C7" s="209"/>
      <c r="D7" s="245" t="s">
        <v>196</v>
      </c>
      <c r="E7" s="210"/>
      <c r="F7" s="245" t="s">
        <v>197</v>
      </c>
      <c r="G7" s="210"/>
      <c r="H7" s="245" t="s">
        <v>198</v>
      </c>
      <c r="I7" s="208"/>
      <c r="J7" s="748"/>
      <c r="K7" s="244" t="s">
        <v>199</v>
      </c>
      <c r="L7" s="154"/>
      <c r="M7" s="765"/>
      <c r="N7" s="765"/>
      <c r="O7" s="765"/>
    </row>
    <row r="8" spans="1:15" s="150" customFormat="1" ht="21.75" customHeight="1" thickBot="1" x14ac:dyDescent="0.3">
      <c r="A8" s="759"/>
      <c r="B8" s="245" t="s">
        <v>200</v>
      </c>
      <c r="C8" s="206"/>
      <c r="D8" s="245" t="s">
        <v>201</v>
      </c>
      <c r="E8" s="210"/>
      <c r="F8" s="245" t="s">
        <v>202</v>
      </c>
      <c r="G8" s="210"/>
      <c r="H8" s="245" t="s">
        <v>203</v>
      </c>
      <c r="I8" s="208"/>
      <c r="J8" s="748"/>
      <c r="K8" s="244" t="s">
        <v>204</v>
      </c>
      <c r="L8" s="346" t="s">
        <v>194</v>
      </c>
      <c r="M8" s="765"/>
      <c r="N8" s="765"/>
      <c r="O8" s="765"/>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x14ac:dyDescent="0.25">
      <c r="A10" s="73"/>
      <c r="B10" s="74"/>
      <c r="C10" s="74"/>
      <c r="D10" s="76"/>
      <c r="E10" s="75"/>
      <c r="F10" s="75"/>
      <c r="G10" s="335"/>
      <c r="H10" s="335"/>
      <c r="I10" s="77"/>
      <c r="J10" s="77"/>
      <c r="K10" s="74"/>
      <c r="L10" s="74"/>
      <c r="M10" s="74"/>
      <c r="N10" s="74"/>
      <c r="O10" s="74"/>
    </row>
    <row r="11" spans="1:15" ht="16.5" customHeight="1" thickBot="1" x14ac:dyDescent="0.3">
      <c r="A11" s="147"/>
      <c r="B11" s="148"/>
      <c r="C11" s="148"/>
      <c r="D11" s="148"/>
      <c r="E11" s="148"/>
      <c r="F11" s="148"/>
      <c r="G11" s="148"/>
      <c r="H11" s="148"/>
      <c r="I11" s="148"/>
      <c r="J11" s="148"/>
      <c r="K11" s="148"/>
      <c r="L11" s="148"/>
      <c r="M11" s="148"/>
    </row>
    <row r="12" spans="1:15" ht="32.1" customHeight="1" thickBot="1" x14ac:dyDescent="0.3">
      <c r="A12" s="760" t="s">
        <v>341</v>
      </c>
      <c r="B12" s="761"/>
      <c r="C12" s="761"/>
      <c r="D12" s="761"/>
      <c r="E12" s="761"/>
      <c r="F12" s="761"/>
      <c r="G12" s="761"/>
      <c r="H12" s="761"/>
      <c r="I12" s="761"/>
      <c r="J12" s="761"/>
      <c r="K12" s="761"/>
      <c r="L12" s="762"/>
    </row>
    <row r="13" spans="1:15" ht="32.1" customHeight="1" thickBot="1" x14ac:dyDescent="0.3">
      <c r="A13" s="763" t="s">
        <v>342</v>
      </c>
      <c r="B13" s="751" t="s">
        <v>261</v>
      </c>
      <c r="C13" s="755" t="s">
        <v>207</v>
      </c>
      <c r="D13" s="740" t="s">
        <v>234</v>
      </c>
      <c r="E13" s="741"/>
      <c r="F13" s="742"/>
      <c r="G13" s="740" t="s">
        <v>241</v>
      </c>
      <c r="H13" s="741"/>
      <c r="I13" s="742"/>
      <c r="J13" s="513" t="s">
        <v>242</v>
      </c>
      <c r="K13" s="514"/>
      <c r="L13" s="515"/>
    </row>
    <row r="14" spans="1:15" ht="32.1" customHeight="1" thickBot="1" x14ac:dyDescent="0.3">
      <c r="A14" s="764"/>
      <c r="B14" s="752"/>
      <c r="C14" s="756"/>
      <c r="D14" s="192" t="s">
        <v>222</v>
      </c>
      <c r="E14" s="190" t="s">
        <v>223</v>
      </c>
      <c r="F14" s="191" t="s">
        <v>343</v>
      </c>
      <c r="G14" s="192" t="s">
        <v>222</v>
      </c>
      <c r="H14" s="190" t="s">
        <v>223</v>
      </c>
      <c r="I14" s="191" t="s">
        <v>343</v>
      </c>
      <c r="J14" s="192" t="s">
        <v>222</v>
      </c>
      <c r="K14" s="190" t="s">
        <v>223</v>
      </c>
      <c r="L14" s="191" t="s">
        <v>343</v>
      </c>
    </row>
    <row r="15" spans="1:15" ht="107.25" customHeight="1" x14ac:dyDescent="0.25">
      <c r="A15" s="757" t="s">
        <v>344</v>
      </c>
      <c r="B15" s="187" t="s">
        <v>345</v>
      </c>
      <c r="C15" s="753" t="s">
        <v>346</v>
      </c>
      <c r="D15" s="890">
        <v>4258050180</v>
      </c>
      <c r="E15" s="890">
        <v>0</v>
      </c>
      <c r="F15" s="892">
        <v>44</v>
      </c>
      <c r="G15" s="193"/>
      <c r="H15" s="188"/>
      <c r="I15" s="189"/>
      <c r="J15" s="193"/>
      <c r="K15" s="188"/>
      <c r="L15" s="189"/>
    </row>
    <row r="16" spans="1:15" ht="84.75" customHeight="1" thickBot="1" x14ac:dyDescent="0.3">
      <c r="A16" s="767"/>
      <c r="B16" s="897" t="s">
        <v>262</v>
      </c>
      <c r="C16" s="777"/>
      <c r="D16" s="898">
        <v>949245000</v>
      </c>
      <c r="E16" s="898"/>
      <c r="F16" s="778"/>
      <c r="G16" s="899"/>
      <c r="H16" s="900"/>
      <c r="I16" s="901"/>
      <c r="J16" s="899"/>
      <c r="K16" s="900"/>
      <c r="L16" s="901"/>
    </row>
    <row r="17" spans="1:13" ht="99.75" x14ac:dyDescent="0.25">
      <c r="A17" s="757" t="s">
        <v>347</v>
      </c>
      <c r="B17" s="895" t="s">
        <v>614</v>
      </c>
      <c r="C17" s="753" t="s">
        <v>348</v>
      </c>
      <c r="D17" s="902">
        <v>16326884449</v>
      </c>
      <c r="E17" s="902"/>
      <c r="F17" s="892">
        <v>3386</v>
      </c>
      <c r="G17" s="896"/>
      <c r="H17" s="88"/>
      <c r="I17" s="89"/>
      <c r="J17" s="896"/>
      <c r="K17" s="88"/>
      <c r="L17" s="89"/>
    </row>
    <row r="18" spans="1:13" ht="99.75" x14ac:dyDescent="0.25">
      <c r="A18" s="767"/>
      <c r="B18" s="187" t="s">
        <v>274</v>
      </c>
      <c r="C18" s="777"/>
      <c r="D18" s="453">
        <v>1617117667</v>
      </c>
      <c r="E18" s="453"/>
      <c r="F18" s="778"/>
      <c r="G18" s="193"/>
      <c r="H18" s="188"/>
      <c r="I18" s="189"/>
      <c r="J18" s="193"/>
      <c r="K18" s="188"/>
      <c r="L18" s="189"/>
    </row>
    <row r="19" spans="1:13" ht="71.25" x14ac:dyDescent="0.25">
      <c r="A19" s="767"/>
      <c r="B19" s="187" t="s">
        <v>349</v>
      </c>
      <c r="C19" s="777"/>
      <c r="D19" s="453">
        <v>604341000</v>
      </c>
      <c r="E19" s="453"/>
      <c r="F19" s="778"/>
      <c r="G19" s="193"/>
      <c r="H19" s="188"/>
      <c r="I19" s="189"/>
      <c r="J19" s="193"/>
      <c r="K19" s="188"/>
      <c r="L19" s="189"/>
    </row>
    <row r="20" spans="1:13" ht="85.5" x14ac:dyDescent="0.25">
      <c r="A20" s="767"/>
      <c r="B20" s="187" t="s">
        <v>616</v>
      </c>
      <c r="C20" s="777"/>
      <c r="D20" s="453">
        <v>624771000</v>
      </c>
      <c r="E20" s="453">
        <v>0</v>
      </c>
      <c r="F20" s="778"/>
      <c r="G20" s="193"/>
      <c r="H20" s="188"/>
      <c r="I20" s="189"/>
      <c r="J20" s="193"/>
      <c r="K20" s="188"/>
      <c r="L20" s="189"/>
    </row>
    <row r="21" spans="1:13" ht="71.25" x14ac:dyDescent="0.25">
      <c r="A21" s="767"/>
      <c r="B21" s="187" t="s">
        <v>617</v>
      </c>
      <c r="C21" s="777"/>
      <c r="D21" s="453">
        <v>558000000</v>
      </c>
      <c r="E21" s="453">
        <v>0</v>
      </c>
      <c r="F21" s="778"/>
      <c r="G21" s="193"/>
      <c r="H21" s="188"/>
      <c r="I21" s="189"/>
      <c r="J21" s="193"/>
      <c r="K21" s="188"/>
      <c r="L21" s="189"/>
    </row>
    <row r="22" spans="1:13" ht="100.5" thickBot="1" x14ac:dyDescent="0.3">
      <c r="A22" s="903"/>
      <c r="B22" s="289" t="s">
        <v>620</v>
      </c>
      <c r="C22" s="769"/>
      <c r="D22" s="891">
        <v>1221723000</v>
      </c>
      <c r="E22" s="891">
        <v>0</v>
      </c>
      <c r="F22" s="893"/>
      <c r="G22" s="195"/>
      <c r="H22" s="94"/>
      <c r="I22" s="97"/>
      <c r="J22" s="195"/>
      <c r="K22" s="94"/>
      <c r="L22" s="97"/>
    </row>
    <row r="23" spans="1:13" ht="71.25" x14ac:dyDescent="0.25">
      <c r="A23" s="894" t="s">
        <v>351</v>
      </c>
      <c r="B23" s="895" t="s">
        <v>294</v>
      </c>
      <c r="C23" s="753" t="s">
        <v>295</v>
      </c>
      <c r="D23" s="890">
        <v>1342329000</v>
      </c>
      <c r="E23" s="890">
        <v>0</v>
      </c>
      <c r="F23" s="892">
        <v>20</v>
      </c>
      <c r="G23" s="896"/>
      <c r="H23" s="88"/>
      <c r="I23" s="89"/>
      <c r="J23" s="896"/>
      <c r="K23" s="88"/>
      <c r="L23" s="89"/>
    </row>
    <row r="24" spans="1:13" ht="57.75" thickBot="1" x14ac:dyDescent="0.3">
      <c r="A24" s="771"/>
      <c r="B24" s="289" t="s">
        <v>352</v>
      </c>
      <c r="C24" s="769"/>
      <c r="D24" s="891">
        <v>1204050000</v>
      </c>
      <c r="E24" s="891">
        <v>0</v>
      </c>
      <c r="F24" s="893"/>
      <c r="G24" s="195"/>
      <c r="H24" s="94"/>
      <c r="I24" s="97"/>
      <c r="J24" s="195"/>
      <c r="K24" s="94"/>
      <c r="L24" s="97"/>
    </row>
    <row r="25" spans="1:13" s="95" customFormat="1" ht="16.5" customHeight="1" x14ac:dyDescent="0.2">
      <c r="M25" s="68"/>
    </row>
    <row r="26" spans="1:13" ht="15" thickBot="1" x14ac:dyDescent="0.3"/>
    <row r="27" spans="1:13" ht="35.1" customHeight="1" thickBot="1" x14ac:dyDescent="0.3">
      <c r="A27" s="774" t="s">
        <v>353</v>
      </c>
      <c r="B27" s="775"/>
      <c r="C27" s="775"/>
      <c r="D27" s="775"/>
      <c r="E27" s="775"/>
      <c r="F27" s="775"/>
      <c r="G27" s="775"/>
      <c r="H27" s="775"/>
      <c r="I27" s="775"/>
      <c r="J27" s="775"/>
      <c r="K27" s="775"/>
      <c r="L27" s="776"/>
    </row>
    <row r="28" spans="1:13" ht="35.1" customHeight="1" x14ac:dyDescent="0.25">
      <c r="A28" s="772" t="s">
        <v>342</v>
      </c>
      <c r="B28" s="746" t="s">
        <v>261</v>
      </c>
      <c r="C28" s="749" t="s">
        <v>207</v>
      </c>
      <c r="D28" s="743" t="s">
        <v>243</v>
      </c>
      <c r="E28" s="744"/>
      <c r="F28" s="745"/>
      <c r="G28" s="743" t="s">
        <v>244</v>
      </c>
      <c r="H28" s="744"/>
      <c r="I28" s="745"/>
      <c r="J28" s="743" t="s">
        <v>245</v>
      </c>
      <c r="K28" s="744"/>
      <c r="L28" s="745"/>
    </row>
    <row r="29" spans="1:13" ht="35.1" customHeight="1" thickBot="1" x14ac:dyDescent="0.3">
      <c r="A29" s="773"/>
      <c r="B29" s="747"/>
      <c r="C29" s="750"/>
      <c r="D29" s="348" t="s">
        <v>222</v>
      </c>
      <c r="E29" s="349" t="s">
        <v>223</v>
      </c>
      <c r="F29" s="350" t="s">
        <v>343</v>
      </c>
      <c r="G29" s="348" t="s">
        <v>222</v>
      </c>
      <c r="H29" s="349" t="s">
        <v>223</v>
      </c>
      <c r="I29" s="350" t="s">
        <v>343</v>
      </c>
      <c r="J29" s="348" t="s">
        <v>222</v>
      </c>
      <c r="K29" s="349" t="s">
        <v>223</v>
      </c>
      <c r="L29" s="350" t="s">
        <v>343</v>
      </c>
    </row>
    <row r="30" spans="1:13" ht="99.75" x14ac:dyDescent="0.25">
      <c r="A30" s="757" t="s">
        <v>344</v>
      </c>
      <c r="B30" s="187" t="s">
        <v>345</v>
      </c>
      <c r="C30" s="753" t="s">
        <v>346</v>
      </c>
      <c r="D30" s="193"/>
      <c r="E30" s="188"/>
      <c r="F30" s="189"/>
      <c r="G30" s="193"/>
      <c r="H30" s="188"/>
      <c r="I30" s="189"/>
      <c r="J30" s="193"/>
      <c r="K30" s="188"/>
      <c r="L30" s="189"/>
    </row>
    <row r="31" spans="1:13" ht="71.25" x14ac:dyDescent="0.25">
      <c r="A31" s="758"/>
      <c r="B31" s="187" t="s">
        <v>262</v>
      </c>
      <c r="C31" s="754"/>
      <c r="D31" s="193"/>
      <c r="E31" s="188"/>
      <c r="F31" s="189"/>
      <c r="G31" s="193"/>
      <c r="H31" s="188"/>
      <c r="I31" s="189"/>
      <c r="J31" s="193"/>
      <c r="K31" s="188"/>
      <c r="L31" s="189"/>
    </row>
    <row r="32" spans="1:13" ht="99.75" x14ac:dyDescent="0.25">
      <c r="A32" s="766" t="s">
        <v>347</v>
      </c>
      <c r="B32" s="187" t="s">
        <v>266</v>
      </c>
      <c r="C32" s="768" t="s">
        <v>348</v>
      </c>
      <c r="D32" s="193"/>
      <c r="E32" s="188"/>
      <c r="F32" s="189"/>
      <c r="G32" s="193"/>
      <c r="H32" s="188"/>
      <c r="I32" s="189"/>
      <c r="J32" s="193"/>
      <c r="K32" s="188"/>
      <c r="L32" s="189"/>
    </row>
    <row r="33" spans="1:12" ht="99.75" x14ac:dyDescent="0.25">
      <c r="A33" s="767"/>
      <c r="B33" s="187" t="s">
        <v>274</v>
      </c>
      <c r="C33" s="777"/>
      <c r="D33" s="193"/>
      <c r="E33" s="188"/>
      <c r="F33" s="189"/>
      <c r="G33" s="193"/>
      <c r="H33" s="188"/>
      <c r="I33" s="189"/>
      <c r="J33" s="193"/>
      <c r="K33" s="188"/>
      <c r="L33" s="189"/>
    </row>
    <row r="34" spans="1:12" ht="71.25" x14ac:dyDescent="0.25">
      <c r="A34" s="767"/>
      <c r="B34" s="187" t="s">
        <v>349</v>
      </c>
      <c r="C34" s="777"/>
      <c r="D34" s="193"/>
      <c r="E34" s="188"/>
      <c r="F34" s="189"/>
      <c r="G34" s="193"/>
      <c r="H34" s="188"/>
      <c r="I34" s="189"/>
      <c r="J34" s="193"/>
      <c r="K34" s="188"/>
      <c r="L34" s="189"/>
    </row>
    <row r="35" spans="1:12" ht="85.5" x14ac:dyDescent="0.25">
      <c r="A35" s="767"/>
      <c r="B35" s="187" t="s">
        <v>283</v>
      </c>
      <c r="C35" s="777"/>
      <c r="D35" s="193"/>
      <c r="E35" s="188"/>
      <c r="F35" s="189"/>
      <c r="G35" s="193"/>
      <c r="H35" s="188"/>
      <c r="I35" s="189"/>
      <c r="J35" s="193"/>
      <c r="K35" s="188"/>
      <c r="L35" s="189"/>
    </row>
    <row r="36" spans="1:12" ht="71.25" x14ac:dyDescent="0.25">
      <c r="A36" s="767"/>
      <c r="B36" s="187" t="s">
        <v>287</v>
      </c>
      <c r="C36" s="777"/>
      <c r="D36" s="193"/>
      <c r="E36" s="188"/>
      <c r="F36" s="189"/>
      <c r="G36" s="193"/>
      <c r="H36" s="188"/>
      <c r="I36" s="189"/>
      <c r="J36" s="193"/>
      <c r="K36" s="188"/>
      <c r="L36" s="189"/>
    </row>
    <row r="37" spans="1:12" ht="99.75" x14ac:dyDescent="0.25">
      <c r="A37" s="758"/>
      <c r="B37" s="288" t="s">
        <v>350</v>
      </c>
      <c r="C37" s="754"/>
      <c r="D37" s="193"/>
      <c r="E37" s="188"/>
      <c r="F37" s="189"/>
      <c r="G37" s="193"/>
      <c r="H37" s="188"/>
      <c r="I37" s="189"/>
      <c r="J37" s="193"/>
      <c r="K37" s="188"/>
      <c r="L37" s="189"/>
    </row>
    <row r="38" spans="1:12" ht="71.25" x14ac:dyDescent="0.25">
      <c r="A38" s="770" t="s">
        <v>351</v>
      </c>
      <c r="B38" s="288" t="s">
        <v>294</v>
      </c>
      <c r="C38" s="768" t="s">
        <v>295</v>
      </c>
      <c r="D38" s="193"/>
      <c r="E38" s="188"/>
      <c r="F38" s="189"/>
      <c r="G38" s="193"/>
      <c r="H38" s="188"/>
      <c r="I38" s="189"/>
      <c r="J38" s="193"/>
      <c r="K38" s="188"/>
      <c r="L38" s="189"/>
    </row>
    <row r="39" spans="1:12" ht="57" x14ac:dyDescent="0.25">
      <c r="A39" s="771"/>
      <c r="B39" s="289" t="s">
        <v>352</v>
      </c>
      <c r="C39" s="769"/>
      <c r="D39" s="193"/>
      <c r="E39" s="188"/>
      <c r="F39" s="189"/>
      <c r="G39" s="193"/>
      <c r="H39" s="188"/>
      <c r="I39" s="189"/>
      <c r="J39" s="193"/>
      <c r="K39" s="188"/>
      <c r="L39" s="189"/>
    </row>
    <row r="41" spans="1:12" ht="15" thickBot="1" x14ac:dyDescent="0.3"/>
    <row r="42" spans="1:12" ht="35.1" customHeight="1" thickBot="1" x14ac:dyDescent="0.3">
      <c r="A42" s="779" t="s">
        <v>354</v>
      </c>
      <c r="B42" s="780"/>
      <c r="C42" s="780"/>
      <c r="D42" s="780"/>
      <c r="E42" s="780"/>
      <c r="F42" s="780"/>
      <c r="G42" s="780"/>
      <c r="H42" s="780"/>
      <c r="I42" s="780"/>
      <c r="J42" s="780"/>
      <c r="K42" s="780"/>
      <c r="L42" s="781"/>
    </row>
    <row r="43" spans="1:12" ht="35.1" customHeight="1" x14ac:dyDescent="0.25">
      <c r="A43" s="772" t="s">
        <v>342</v>
      </c>
      <c r="B43" s="746" t="s">
        <v>261</v>
      </c>
      <c r="C43" s="749" t="s">
        <v>207</v>
      </c>
      <c r="D43" s="743" t="s">
        <v>246</v>
      </c>
      <c r="E43" s="744"/>
      <c r="F43" s="745"/>
      <c r="G43" s="743" t="s">
        <v>247</v>
      </c>
      <c r="H43" s="744"/>
      <c r="I43" s="745"/>
      <c r="J43" s="743" t="s">
        <v>248</v>
      </c>
      <c r="K43" s="744"/>
      <c r="L43" s="745"/>
    </row>
    <row r="44" spans="1:12" ht="35.1" customHeight="1" thickBot="1" x14ac:dyDescent="0.3">
      <c r="A44" s="773"/>
      <c r="B44" s="747"/>
      <c r="C44" s="750"/>
      <c r="D44" s="348" t="s">
        <v>222</v>
      </c>
      <c r="E44" s="349" t="s">
        <v>223</v>
      </c>
      <c r="F44" s="350" t="s">
        <v>343</v>
      </c>
      <c r="G44" s="348" t="s">
        <v>222</v>
      </c>
      <c r="H44" s="349" t="s">
        <v>223</v>
      </c>
      <c r="I44" s="350" t="s">
        <v>343</v>
      </c>
      <c r="J44" s="348" t="s">
        <v>222</v>
      </c>
      <c r="K44" s="349" t="s">
        <v>223</v>
      </c>
      <c r="L44" s="350" t="s">
        <v>343</v>
      </c>
    </row>
    <row r="45" spans="1:12" ht="99.75" x14ac:dyDescent="0.25">
      <c r="A45" s="757" t="s">
        <v>344</v>
      </c>
      <c r="B45" s="187" t="s">
        <v>345</v>
      </c>
      <c r="C45" s="753" t="s">
        <v>346</v>
      </c>
      <c r="D45" s="193"/>
      <c r="E45" s="188"/>
      <c r="F45" s="189"/>
      <c r="G45" s="193"/>
      <c r="H45" s="188"/>
      <c r="I45" s="189"/>
      <c r="J45" s="193"/>
      <c r="K45" s="188"/>
      <c r="L45" s="189"/>
    </row>
    <row r="46" spans="1:12" ht="71.25" x14ac:dyDescent="0.25">
      <c r="A46" s="758"/>
      <c r="B46" s="187" t="s">
        <v>262</v>
      </c>
      <c r="C46" s="754"/>
      <c r="D46" s="193"/>
      <c r="E46" s="188"/>
      <c r="F46" s="189"/>
      <c r="G46" s="193"/>
      <c r="H46" s="188"/>
      <c r="I46" s="189"/>
      <c r="J46" s="193"/>
      <c r="K46" s="188"/>
      <c r="L46" s="189"/>
    </row>
    <row r="47" spans="1:12" ht="99.75" x14ac:dyDescent="0.25">
      <c r="A47" s="766" t="s">
        <v>347</v>
      </c>
      <c r="B47" s="187" t="s">
        <v>266</v>
      </c>
      <c r="C47" s="768" t="s">
        <v>348</v>
      </c>
      <c r="D47" s="193"/>
      <c r="E47" s="188"/>
      <c r="F47" s="189"/>
      <c r="G47" s="193"/>
      <c r="H47" s="188"/>
      <c r="I47" s="189"/>
      <c r="J47" s="193"/>
      <c r="K47" s="188"/>
      <c r="L47" s="189"/>
    </row>
    <row r="48" spans="1:12" ht="99.75" x14ac:dyDescent="0.25">
      <c r="A48" s="767"/>
      <c r="B48" s="187" t="s">
        <v>274</v>
      </c>
      <c r="C48" s="777"/>
      <c r="D48" s="193"/>
      <c r="E48" s="188"/>
      <c r="F48" s="189"/>
      <c r="G48" s="193"/>
      <c r="H48" s="188"/>
      <c r="I48" s="189"/>
      <c r="J48" s="193"/>
      <c r="K48" s="188"/>
      <c r="L48" s="189"/>
    </row>
    <row r="49" spans="1:12" ht="71.25" x14ac:dyDescent="0.25">
      <c r="A49" s="767"/>
      <c r="B49" s="187" t="s">
        <v>349</v>
      </c>
      <c r="C49" s="777"/>
      <c r="D49" s="193"/>
      <c r="E49" s="188"/>
      <c r="F49" s="189"/>
      <c r="G49" s="193"/>
      <c r="H49" s="188"/>
      <c r="I49" s="189"/>
      <c r="J49" s="193"/>
      <c r="K49" s="188"/>
      <c r="L49" s="189"/>
    </row>
    <row r="50" spans="1:12" ht="85.5" x14ac:dyDescent="0.25">
      <c r="A50" s="767"/>
      <c r="B50" s="187" t="s">
        <v>283</v>
      </c>
      <c r="C50" s="777"/>
      <c r="D50" s="193"/>
      <c r="E50" s="188"/>
      <c r="F50" s="189"/>
      <c r="G50" s="193"/>
      <c r="H50" s="188"/>
      <c r="I50" s="189"/>
      <c r="J50" s="193"/>
      <c r="K50" s="188"/>
      <c r="L50" s="189"/>
    </row>
    <row r="51" spans="1:12" ht="71.25" x14ac:dyDescent="0.25">
      <c r="A51" s="767"/>
      <c r="B51" s="187" t="s">
        <v>287</v>
      </c>
      <c r="C51" s="777"/>
      <c r="D51" s="193"/>
      <c r="E51" s="188"/>
      <c r="F51" s="189"/>
      <c r="G51" s="193"/>
      <c r="H51" s="188"/>
      <c r="I51" s="189"/>
      <c r="J51" s="193"/>
      <c r="K51" s="188"/>
      <c r="L51" s="189"/>
    </row>
    <row r="52" spans="1:12" ht="99.75" x14ac:dyDescent="0.25">
      <c r="A52" s="758"/>
      <c r="B52" s="288" t="s">
        <v>350</v>
      </c>
      <c r="C52" s="754"/>
      <c r="D52" s="193"/>
      <c r="E52" s="188"/>
      <c r="F52" s="189"/>
      <c r="G52" s="193"/>
      <c r="H52" s="188"/>
      <c r="I52" s="189"/>
      <c r="J52" s="193"/>
      <c r="K52" s="188"/>
      <c r="L52" s="189"/>
    </row>
    <row r="53" spans="1:12" ht="71.25" x14ac:dyDescent="0.25">
      <c r="A53" s="770" t="s">
        <v>351</v>
      </c>
      <c r="B53" s="288" t="s">
        <v>294</v>
      </c>
      <c r="C53" s="768" t="s">
        <v>295</v>
      </c>
      <c r="D53" s="193"/>
      <c r="E53" s="188"/>
      <c r="F53" s="189"/>
      <c r="G53" s="193"/>
      <c r="H53" s="188"/>
      <c r="I53" s="189"/>
      <c r="J53" s="193"/>
      <c r="K53" s="188"/>
      <c r="L53" s="189"/>
    </row>
    <row r="54" spans="1:12" ht="57" x14ac:dyDescent="0.25">
      <c r="A54" s="771"/>
      <c r="B54" s="289" t="s">
        <v>352</v>
      </c>
      <c r="C54" s="769"/>
      <c r="D54" s="193"/>
      <c r="E54" s="188"/>
      <c r="F54" s="189"/>
      <c r="G54" s="193"/>
      <c r="H54" s="188"/>
      <c r="I54" s="189"/>
      <c r="J54" s="193"/>
      <c r="K54" s="188"/>
      <c r="L54" s="189"/>
    </row>
    <row r="56" spans="1:12" ht="15" thickBot="1" x14ac:dyDescent="0.3"/>
    <row r="57" spans="1:12" ht="35.1" customHeight="1" thickBot="1" x14ac:dyDescent="0.3">
      <c r="A57" s="782" t="s">
        <v>355</v>
      </c>
      <c r="B57" s="783"/>
      <c r="C57" s="783"/>
      <c r="D57" s="783"/>
      <c r="E57" s="783"/>
      <c r="F57" s="783"/>
      <c r="G57" s="783"/>
      <c r="H57" s="783"/>
      <c r="I57" s="783"/>
      <c r="J57" s="783"/>
      <c r="K57" s="783"/>
      <c r="L57" s="784"/>
    </row>
    <row r="58" spans="1:12" ht="35.1" customHeight="1" x14ac:dyDescent="0.25">
      <c r="A58" s="763" t="s">
        <v>342</v>
      </c>
      <c r="B58" s="751" t="s">
        <v>261</v>
      </c>
      <c r="C58" s="755" t="s">
        <v>207</v>
      </c>
      <c r="D58" s="740" t="s">
        <v>249</v>
      </c>
      <c r="E58" s="741"/>
      <c r="F58" s="742"/>
      <c r="G58" s="740" t="s">
        <v>356</v>
      </c>
      <c r="H58" s="741"/>
      <c r="I58" s="742"/>
      <c r="J58" s="740" t="s">
        <v>251</v>
      </c>
      <c r="K58" s="741"/>
      <c r="L58" s="742"/>
    </row>
    <row r="59" spans="1:12" ht="35.1" customHeight="1" thickBot="1" x14ac:dyDescent="0.3">
      <c r="A59" s="764"/>
      <c r="B59" s="752"/>
      <c r="C59" s="756"/>
      <c r="D59" s="192" t="s">
        <v>222</v>
      </c>
      <c r="E59" s="190" t="s">
        <v>223</v>
      </c>
      <c r="F59" s="191" t="s">
        <v>343</v>
      </c>
      <c r="G59" s="192" t="s">
        <v>222</v>
      </c>
      <c r="H59" s="190" t="s">
        <v>223</v>
      </c>
      <c r="I59" s="191" t="s">
        <v>343</v>
      </c>
      <c r="J59" s="192" t="s">
        <v>222</v>
      </c>
      <c r="K59" s="190" t="s">
        <v>223</v>
      </c>
      <c r="L59" s="191" t="s">
        <v>343</v>
      </c>
    </row>
    <row r="60" spans="1:12" ht="99.75" x14ac:dyDescent="0.25">
      <c r="A60" s="757" t="s">
        <v>344</v>
      </c>
      <c r="B60" s="187" t="s">
        <v>345</v>
      </c>
      <c r="C60" s="753" t="s">
        <v>346</v>
      </c>
      <c r="D60" s="193"/>
      <c r="E60" s="188"/>
      <c r="F60" s="189"/>
      <c r="G60" s="193"/>
      <c r="H60" s="188"/>
      <c r="I60" s="189"/>
      <c r="J60" s="193"/>
      <c r="K60" s="188"/>
      <c r="L60" s="189"/>
    </row>
    <row r="61" spans="1:12" ht="71.25" x14ac:dyDescent="0.25">
      <c r="A61" s="758"/>
      <c r="B61" s="187" t="s">
        <v>262</v>
      </c>
      <c r="C61" s="754"/>
      <c r="D61" s="193"/>
      <c r="E61" s="188"/>
      <c r="F61" s="189"/>
      <c r="G61" s="193"/>
      <c r="H61" s="188"/>
      <c r="I61" s="189"/>
      <c r="J61" s="193"/>
      <c r="K61" s="188"/>
      <c r="L61" s="189"/>
    </row>
    <row r="62" spans="1:12" ht="99.75" x14ac:dyDescent="0.25">
      <c r="A62" s="766" t="s">
        <v>347</v>
      </c>
      <c r="B62" s="187" t="s">
        <v>266</v>
      </c>
      <c r="C62" s="768" t="s">
        <v>348</v>
      </c>
      <c r="D62" s="193"/>
      <c r="E62" s="188"/>
      <c r="F62" s="189"/>
      <c r="G62" s="193"/>
      <c r="H62" s="188"/>
      <c r="I62" s="189"/>
      <c r="J62" s="193"/>
      <c r="K62" s="188"/>
      <c r="L62" s="189"/>
    </row>
    <row r="63" spans="1:12" ht="99.75" x14ac:dyDescent="0.25">
      <c r="A63" s="767"/>
      <c r="B63" s="187" t="s">
        <v>274</v>
      </c>
      <c r="C63" s="777"/>
      <c r="D63" s="193"/>
      <c r="E63" s="188"/>
      <c r="F63" s="189"/>
      <c r="G63" s="193"/>
      <c r="H63" s="188"/>
      <c r="I63" s="189"/>
      <c r="J63" s="193"/>
      <c r="K63" s="188"/>
      <c r="L63" s="189"/>
    </row>
    <row r="64" spans="1:12" ht="71.25" x14ac:dyDescent="0.25">
      <c r="A64" s="767"/>
      <c r="B64" s="187" t="s">
        <v>349</v>
      </c>
      <c r="C64" s="777"/>
      <c r="D64" s="193"/>
      <c r="E64" s="188"/>
      <c r="F64" s="189"/>
      <c r="G64" s="193"/>
      <c r="H64" s="188"/>
      <c r="I64" s="189"/>
      <c r="J64" s="193"/>
      <c r="K64" s="188"/>
      <c r="L64" s="189"/>
    </row>
    <row r="65" spans="1:12" ht="85.5" x14ac:dyDescent="0.25">
      <c r="A65" s="767"/>
      <c r="B65" s="187" t="s">
        <v>283</v>
      </c>
      <c r="C65" s="777"/>
      <c r="D65" s="193"/>
      <c r="E65" s="188"/>
      <c r="F65" s="189"/>
      <c r="G65" s="193"/>
      <c r="H65" s="188"/>
      <c r="I65" s="189"/>
      <c r="J65" s="193"/>
      <c r="K65" s="188"/>
      <c r="L65" s="189"/>
    </row>
    <row r="66" spans="1:12" ht="71.25" x14ac:dyDescent="0.25">
      <c r="A66" s="767"/>
      <c r="B66" s="187" t="s">
        <v>287</v>
      </c>
      <c r="C66" s="777"/>
      <c r="D66" s="193"/>
      <c r="E66" s="188"/>
      <c r="F66" s="189"/>
      <c r="G66" s="193"/>
      <c r="H66" s="188"/>
      <c r="I66" s="189"/>
      <c r="J66" s="193"/>
      <c r="K66" s="188"/>
      <c r="L66" s="189"/>
    </row>
    <row r="67" spans="1:12" ht="99.75" x14ac:dyDescent="0.25">
      <c r="A67" s="758"/>
      <c r="B67" s="288" t="s">
        <v>350</v>
      </c>
      <c r="C67" s="754"/>
      <c r="D67" s="193"/>
      <c r="E67" s="188"/>
      <c r="F67" s="189"/>
      <c r="G67" s="193"/>
      <c r="H67" s="188"/>
      <c r="I67" s="189"/>
      <c r="J67" s="193"/>
      <c r="K67" s="188"/>
      <c r="L67" s="189"/>
    </row>
    <row r="68" spans="1:12" ht="71.25" x14ac:dyDescent="0.25">
      <c r="A68" s="770" t="s">
        <v>351</v>
      </c>
      <c r="B68" s="288" t="s">
        <v>294</v>
      </c>
      <c r="C68" s="768" t="s">
        <v>295</v>
      </c>
      <c r="D68" s="193"/>
      <c r="E68" s="188"/>
      <c r="F68" s="189"/>
      <c r="G68" s="193"/>
      <c r="H68" s="188"/>
      <c r="I68" s="189"/>
      <c r="J68" s="193"/>
      <c r="K68" s="188"/>
      <c r="L68" s="189"/>
    </row>
    <row r="69" spans="1:12" ht="57" x14ac:dyDescent="0.25">
      <c r="A69" s="771"/>
      <c r="B69" s="289" t="s">
        <v>352</v>
      </c>
      <c r="C69" s="769"/>
      <c r="D69" s="194"/>
      <c r="E69" s="91"/>
      <c r="F69" s="92"/>
      <c r="G69" s="194"/>
      <c r="H69" s="91"/>
      <c r="I69" s="92"/>
      <c r="J69" s="194"/>
      <c r="K69" s="91"/>
      <c r="L69" s="92"/>
    </row>
  </sheetData>
  <mergeCells count="69">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 ref="A32:A37"/>
    <mergeCell ref="C32:C37"/>
    <mergeCell ref="A38:A39"/>
    <mergeCell ref="C38:C39"/>
    <mergeCell ref="A45:A46"/>
    <mergeCell ref="C45:C46"/>
    <mergeCell ref="A43:A44"/>
    <mergeCell ref="A42:L42"/>
    <mergeCell ref="J43:L43"/>
    <mergeCell ref="A17:A22"/>
    <mergeCell ref="C23:C24"/>
    <mergeCell ref="A23:A24"/>
    <mergeCell ref="A30:A31"/>
    <mergeCell ref="C30:C31"/>
    <mergeCell ref="A28:A29"/>
    <mergeCell ref="A27:L27"/>
    <mergeCell ref="J28:L28"/>
    <mergeCell ref="B28:B29"/>
    <mergeCell ref="C28:C29"/>
    <mergeCell ref="D28:F28"/>
    <mergeCell ref="C17:C22"/>
    <mergeCell ref="F17:F22"/>
    <mergeCell ref="F23:F24"/>
    <mergeCell ref="A15:A16"/>
    <mergeCell ref="A6:A8"/>
    <mergeCell ref="A12:L12"/>
    <mergeCell ref="A13:A14"/>
    <mergeCell ref="M6:O6"/>
    <mergeCell ref="M7:O7"/>
    <mergeCell ref="M8:O8"/>
    <mergeCell ref="D13:F13"/>
    <mergeCell ref="G13:I13"/>
    <mergeCell ref="J13:L13"/>
    <mergeCell ref="F15:F16"/>
    <mergeCell ref="A1:A4"/>
    <mergeCell ref="J1:L1"/>
    <mergeCell ref="J2:L2"/>
    <mergeCell ref="J3:L3"/>
    <mergeCell ref="J4:L4"/>
    <mergeCell ref="B1:I1"/>
    <mergeCell ref="B2:I2"/>
    <mergeCell ref="B3:I3"/>
    <mergeCell ref="B4:I4"/>
    <mergeCell ref="J58:L58"/>
    <mergeCell ref="G28:I28"/>
    <mergeCell ref="B43:B44"/>
    <mergeCell ref="J6:J8"/>
    <mergeCell ref="C43:C44"/>
    <mergeCell ref="D43:F43"/>
    <mergeCell ref="G43:I43"/>
    <mergeCell ref="B13:B14"/>
    <mergeCell ref="C15:C16"/>
    <mergeCell ref="C13:C14"/>
  </mergeCells>
  <pageMargins left="0.25" right="0.25" top="0.75" bottom="0.75" header="0.3" footer="0.3"/>
  <pageSetup scale="2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96"/>
  <sheetViews>
    <sheetView topLeftCell="A22" zoomScale="60" zoomScaleNormal="60" workbookViewId="0">
      <selection activeCell="N45" sqref="N45"/>
    </sheetView>
  </sheetViews>
  <sheetFormatPr baseColWidth="10" defaultColWidth="10.85546875" defaultRowHeight="14.25" x14ac:dyDescent="0.25"/>
  <cols>
    <col min="1" max="1" width="25.42578125" style="148" customWidth="1"/>
    <col min="2" max="2" width="29.85546875" style="148" customWidth="1"/>
    <col min="3" max="3" width="21.42578125" style="148" customWidth="1"/>
    <col min="4" max="4" width="30.42578125" style="148" customWidth="1"/>
    <col min="5" max="5" width="20.85546875" style="148" bestFit="1" customWidth="1"/>
    <col min="6" max="6" width="21.85546875" style="148" customWidth="1"/>
    <col min="7" max="7" width="20.85546875" style="148" bestFit="1" customWidth="1"/>
    <col min="8" max="8" width="21.42578125" style="148" customWidth="1"/>
    <col min="9" max="9" width="20.85546875" style="148" bestFit="1" customWidth="1"/>
    <col min="10" max="10" width="22.140625" style="148" customWidth="1"/>
    <col min="11" max="11" width="20.85546875" style="148" bestFit="1" customWidth="1"/>
    <col min="12" max="12" width="23" style="148" customWidth="1"/>
    <col min="13" max="13" width="20.85546875" style="148" bestFit="1" customWidth="1"/>
    <col min="14" max="14" width="22.140625" style="148" customWidth="1"/>
    <col min="15" max="15" width="20.85546875" style="148" bestFit="1" customWidth="1"/>
    <col min="16" max="16" width="23.7109375" style="148" customWidth="1"/>
    <col min="17" max="17" width="20.42578125" style="148" customWidth="1"/>
    <col min="18" max="18" width="17.140625" style="148" bestFit="1" customWidth="1"/>
    <col min="19" max="19" width="20.85546875" style="148" bestFit="1" customWidth="1"/>
    <col min="20" max="20" width="21.140625" style="148" customWidth="1"/>
    <col min="21" max="21" width="20.85546875" style="148" bestFit="1" customWidth="1"/>
    <col min="22" max="22" width="19.85546875" style="148" bestFit="1" customWidth="1"/>
    <col min="23" max="23" width="21.85546875" style="148" customWidth="1"/>
    <col min="24" max="24" width="17.140625" style="148" bestFit="1" customWidth="1"/>
    <col min="25" max="25" width="20.85546875" style="148" bestFit="1" customWidth="1"/>
    <col min="26" max="26" width="20.42578125" style="148" customWidth="1"/>
    <col min="27" max="27" width="17.42578125" style="148" customWidth="1"/>
    <col min="28" max="28" width="19.85546875" style="148" bestFit="1" customWidth="1"/>
    <col min="29" max="29" width="22.85546875" style="148" customWidth="1"/>
    <col min="30" max="30" width="17" style="148" customWidth="1"/>
    <col min="31" max="31" width="19.85546875" style="148" bestFit="1" customWidth="1"/>
    <col min="32" max="32" width="22" style="148" customWidth="1"/>
    <col min="33" max="36" width="20.42578125" style="148" bestFit="1" customWidth="1"/>
    <col min="37" max="16384" width="10.85546875" style="148"/>
  </cols>
  <sheetData>
    <row r="1" spans="1:62" s="68" customFormat="1" ht="20.25" customHeight="1" x14ac:dyDescent="0.25">
      <c r="A1" s="702"/>
      <c r="B1" s="795" t="s">
        <v>357</v>
      </c>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7"/>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row>
    <row r="2" spans="1:62" s="68" customFormat="1" ht="18.75" customHeight="1" x14ac:dyDescent="0.25">
      <c r="A2" s="703"/>
      <c r="B2" s="798"/>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800"/>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row>
    <row r="3" spans="1:62" s="68" customFormat="1" ht="14.25" customHeight="1" x14ac:dyDescent="0.25">
      <c r="A3" s="703"/>
      <c r="B3" s="798"/>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800"/>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row>
    <row r="4" spans="1:62" s="68" customFormat="1" ht="33" customHeight="1" thickBot="1" x14ac:dyDescent="0.3">
      <c r="A4" s="704"/>
      <c r="B4" s="801"/>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3"/>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row>
    <row r="5" spans="1:62" s="68" customFormat="1" ht="15" x14ac:dyDescent="0.25">
      <c r="B5" s="167"/>
      <c r="C5" s="167"/>
      <c r="D5" s="167"/>
      <c r="E5" s="167"/>
      <c r="F5" s="167"/>
      <c r="G5" s="167"/>
      <c r="H5" s="167"/>
      <c r="I5" s="167"/>
      <c r="J5" s="167"/>
      <c r="K5" s="166"/>
      <c r="L5" s="166"/>
      <c r="M5" s="166"/>
      <c r="N5" s="166"/>
      <c r="O5" s="166"/>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row>
    <row r="6" spans="1:62" s="68" customFormat="1" ht="9" customHeight="1" x14ac:dyDescent="0.25">
      <c r="A6" s="72"/>
      <c r="B6" s="167"/>
      <c r="C6" s="167"/>
      <c r="D6" s="167"/>
      <c r="E6" s="167"/>
      <c r="F6" s="167"/>
      <c r="G6" s="167"/>
      <c r="H6" s="167"/>
      <c r="I6" s="167"/>
      <c r="J6" s="167"/>
      <c r="K6" s="167"/>
      <c r="L6" s="167"/>
      <c r="M6" s="167"/>
      <c r="N6" s="167"/>
      <c r="O6" s="167"/>
      <c r="P6" s="69"/>
      <c r="Q6" s="69"/>
      <c r="R6" s="70"/>
      <c r="S6" s="70"/>
      <c r="T6" s="69"/>
      <c r="U6" s="69"/>
      <c r="V6" s="69"/>
      <c r="W6" s="148"/>
      <c r="X6" s="71"/>
      <c r="Y6" s="71"/>
      <c r="Z6" s="71"/>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row>
    <row r="7" spans="1:62" s="68" customFormat="1" ht="15" customHeight="1" thickBot="1" x14ac:dyDescent="0.3">
      <c r="A7" s="73"/>
      <c r="B7" s="167"/>
      <c r="C7" s="167"/>
      <c r="D7" s="167"/>
      <c r="E7" s="167"/>
      <c r="F7" s="167"/>
      <c r="G7" s="167"/>
      <c r="H7" s="167"/>
      <c r="I7" s="167"/>
      <c r="J7" s="167"/>
      <c r="K7" s="167"/>
      <c r="L7" s="167"/>
      <c r="M7" s="167"/>
      <c r="N7" s="167"/>
      <c r="O7" s="167"/>
      <c r="P7" s="69"/>
      <c r="Q7" s="69"/>
      <c r="R7" s="70"/>
      <c r="S7" s="70"/>
      <c r="T7" s="69"/>
      <c r="U7" s="69"/>
      <c r="V7" s="69"/>
      <c r="W7" s="148"/>
      <c r="X7" s="71"/>
      <c r="Y7" s="71"/>
      <c r="Z7" s="204"/>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row>
    <row r="8" spans="1:62" s="68" customFormat="1" ht="15" customHeight="1" thickBot="1" x14ac:dyDescent="0.3">
      <c r="A8" s="706" t="s">
        <v>307</v>
      </c>
      <c r="B8" s="804" t="s">
        <v>308</v>
      </c>
      <c r="C8" s="805"/>
      <c r="D8" s="805"/>
      <c r="E8" s="805"/>
      <c r="F8" s="805"/>
      <c r="G8" s="805"/>
      <c r="H8" s="805"/>
      <c r="I8" s="805"/>
      <c r="J8" s="805"/>
      <c r="K8" s="805"/>
      <c r="L8" s="805"/>
      <c r="M8" s="805"/>
      <c r="N8" s="805"/>
      <c r="O8" s="805"/>
      <c r="P8" s="805"/>
      <c r="Q8" s="805"/>
      <c r="R8" s="805"/>
      <c r="S8" s="805"/>
      <c r="T8" s="805"/>
      <c r="U8" s="805"/>
      <c r="V8" s="805"/>
      <c r="W8" s="805"/>
      <c r="X8" s="805"/>
      <c r="Y8" s="805"/>
      <c r="Z8" s="805"/>
      <c r="AA8" s="806"/>
      <c r="AB8" s="257"/>
      <c r="AC8" s="501" t="s">
        <v>606</v>
      </c>
      <c r="AD8" s="502"/>
      <c r="AE8" s="502"/>
      <c r="AF8" s="503"/>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row>
    <row r="9" spans="1:62" s="68" customFormat="1" ht="15" customHeight="1" thickBot="1" x14ac:dyDescent="0.3">
      <c r="A9" s="707"/>
      <c r="B9" s="807"/>
      <c r="C9" s="808"/>
      <c r="D9" s="808"/>
      <c r="E9" s="808"/>
      <c r="F9" s="808"/>
      <c r="G9" s="808"/>
      <c r="H9" s="808"/>
      <c r="I9" s="808"/>
      <c r="J9" s="808"/>
      <c r="K9" s="808"/>
      <c r="L9" s="808"/>
      <c r="M9" s="808"/>
      <c r="N9" s="808"/>
      <c r="O9" s="808"/>
      <c r="P9" s="808"/>
      <c r="Q9" s="808"/>
      <c r="R9" s="808"/>
      <c r="S9" s="808"/>
      <c r="T9" s="808"/>
      <c r="U9" s="808"/>
      <c r="V9" s="808"/>
      <c r="W9" s="808"/>
      <c r="X9" s="808"/>
      <c r="Y9" s="808"/>
      <c r="Z9" s="808"/>
      <c r="AA9" s="809"/>
      <c r="AB9" s="263"/>
      <c r="AC9" s="501" t="s">
        <v>607</v>
      </c>
      <c r="AD9" s="502"/>
      <c r="AE9" s="502"/>
      <c r="AF9" s="503"/>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row>
    <row r="10" spans="1:62" s="68" customFormat="1" ht="15" customHeight="1" thickBot="1" x14ac:dyDescent="0.3">
      <c r="A10" s="707"/>
      <c r="B10" s="807"/>
      <c r="C10" s="808"/>
      <c r="D10" s="808"/>
      <c r="E10" s="808"/>
      <c r="F10" s="808"/>
      <c r="G10" s="808"/>
      <c r="H10" s="808"/>
      <c r="I10" s="808"/>
      <c r="J10" s="808"/>
      <c r="K10" s="808"/>
      <c r="L10" s="808"/>
      <c r="M10" s="808"/>
      <c r="N10" s="808"/>
      <c r="O10" s="808"/>
      <c r="P10" s="808"/>
      <c r="Q10" s="808"/>
      <c r="R10" s="808"/>
      <c r="S10" s="808"/>
      <c r="T10" s="808"/>
      <c r="U10" s="808"/>
      <c r="V10" s="808"/>
      <c r="W10" s="808"/>
      <c r="X10" s="808"/>
      <c r="Y10" s="808"/>
      <c r="Z10" s="808"/>
      <c r="AA10" s="809"/>
      <c r="AB10" s="263"/>
      <c r="AC10" s="501" t="s">
        <v>608</v>
      </c>
      <c r="AD10" s="502"/>
      <c r="AE10" s="502"/>
      <c r="AF10" s="503"/>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row>
    <row r="11" spans="1:62" s="68" customFormat="1" ht="15" customHeight="1" thickBot="1" x14ac:dyDescent="0.3">
      <c r="A11" s="708"/>
      <c r="B11" s="810"/>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1"/>
      <c r="AA11" s="812"/>
      <c r="AB11" s="258"/>
      <c r="AC11" s="501" t="s">
        <v>609</v>
      </c>
      <c r="AD11" s="502"/>
      <c r="AE11" s="502"/>
      <c r="AF11" s="503"/>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row>
    <row r="12" spans="1:62" s="68" customFormat="1" ht="9" customHeight="1" x14ac:dyDescent="0.25">
      <c r="A12" s="81"/>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row>
    <row r="13" spans="1:62" s="95" customFormat="1" ht="16.5" customHeight="1" thickBot="1" x14ac:dyDescent="0.25">
      <c r="C13" s="169"/>
      <c r="D13" s="169"/>
      <c r="E13" s="169"/>
      <c r="F13" s="169"/>
      <c r="G13" s="169"/>
      <c r="H13" s="169"/>
      <c r="I13" s="169"/>
      <c r="J13" s="169"/>
      <c r="K13" s="168"/>
      <c r="L13" s="168"/>
      <c r="M13" s="168"/>
      <c r="N13" s="168"/>
      <c r="O13" s="168"/>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row>
    <row r="14" spans="1:62" s="150" customFormat="1" ht="21.75" customHeight="1" thickBot="1" x14ac:dyDescent="0.3">
      <c r="A14" s="531" t="s">
        <v>187</v>
      </c>
      <c r="B14" s="245" t="s">
        <v>188</v>
      </c>
      <c r="C14" s="206" t="s">
        <v>194</v>
      </c>
      <c r="D14" s="245" t="s">
        <v>189</v>
      </c>
      <c r="E14" s="207"/>
      <c r="F14" s="245" t="s">
        <v>190</v>
      </c>
      <c r="G14" s="207"/>
      <c r="H14" s="245" t="s">
        <v>191</v>
      </c>
      <c r="I14" s="208"/>
      <c r="J14" s="170"/>
      <c r="K14" s="530" t="s">
        <v>192</v>
      </c>
      <c r="L14" s="530"/>
      <c r="M14" s="820" t="s">
        <v>193</v>
      </c>
      <c r="N14" s="820"/>
      <c r="O14" s="820"/>
      <c r="P14" s="346"/>
      <c r="Q14" s="264"/>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row>
    <row r="15" spans="1:62" s="150" customFormat="1" ht="21.75" customHeight="1" thickBot="1" x14ac:dyDescent="0.3">
      <c r="A15" s="531"/>
      <c r="B15" s="246" t="s">
        <v>195</v>
      </c>
      <c r="C15" s="209"/>
      <c r="D15" s="245" t="s">
        <v>196</v>
      </c>
      <c r="E15" s="210"/>
      <c r="F15" s="245" t="s">
        <v>197</v>
      </c>
      <c r="G15" s="210"/>
      <c r="H15" s="245" t="s">
        <v>198</v>
      </c>
      <c r="I15" s="208"/>
      <c r="J15" s="170"/>
      <c r="K15" s="530"/>
      <c r="L15" s="530"/>
      <c r="M15" s="820" t="s">
        <v>199</v>
      </c>
      <c r="N15" s="820"/>
      <c r="O15" s="820"/>
      <c r="P15" s="211"/>
      <c r="Q15" s="264"/>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row>
    <row r="16" spans="1:62" s="150" customFormat="1" ht="21.75" customHeight="1" thickBot="1" x14ac:dyDescent="0.3">
      <c r="A16" s="531"/>
      <c r="B16" s="245" t="s">
        <v>200</v>
      </c>
      <c r="C16" s="206"/>
      <c r="D16" s="245" t="s">
        <v>201</v>
      </c>
      <c r="E16" s="210"/>
      <c r="F16" s="245" t="s">
        <v>202</v>
      </c>
      <c r="G16" s="210"/>
      <c r="H16" s="245" t="s">
        <v>203</v>
      </c>
      <c r="I16" s="208"/>
      <c r="K16" s="530"/>
      <c r="L16" s="530"/>
      <c r="M16" s="820" t="s">
        <v>204</v>
      </c>
      <c r="N16" s="820"/>
      <c r="O16" s="820"/>
      <c r="P16" s="346" t="s">
        <v>194</v>
      </c>
      <c r="Q16" s="264"/>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row>
    <row r="17" spans="1:62" s="150" customFormat="1" ht="21.75" customHeight="1" x14ac:dyDescent="0.25">
      <c r="A17" s="68"/>
      <c r="B17" s="68"/>
      <c r="C17" s="68"/>
      <c r="D17" s="68"/>
      <c r="E17" s="68"/>
      <c r="F17" s="68"/>
      <c r="G17" s="170"/>
      <c r="H17" s="170"/>
      <c r="I17" s="170"/>
      <c r="J17" s="170"/>
      <c r="K17" s="171"/>
      <c r="L17" s="171"/>
      <c r="M17" s="169"/>
      <c r="N17" s="169"/>
      <c r="O17" s="169"/>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row>
    <row r="18" spans="1:62" s="95" customFormat="1" ht="17.25" customHeight="1" thickBot="1" x14ac:dyDescent="0.25">
      <c r="E18" s="170"/>
      <c r="G18" s="170"/>
      <c r="H18" s="170"/>
      <c r="I18" s="170"/>
      <c r="J18" s="170"/>
      <c r="K18" s="168"/>
      <c r="L18" s="168"/>
      <c r="M18" s="168"/>
      <c r="N18" s="168"/>
      <c r="O18" s="168"/>
      <c r="AG18" s="197"/>
      <c r="AH18" s="197"/>
      <c r="AI18" s="197"/>
      <c r="AJ18" s="197"/>
      <c r="AK18" s="197"/>
      <c r="AL18" s="197"/>
      <c r="AM18" s="197"/>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row>
    <row r="19" spans="1:62" s="68" customFormat="1" ht="48" customHeight="1" thickBot="1" x14ac:dyDescent="0.3">
      <c r="A19" s="482" t="s">
        <v>358</v>
      </c>
      <c r="B19" s="483"/>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4"/>
      <c r="AG19" s="197"/>
      <c r="AH19" s="197"/>
      <c r="AI19" s="197"/>
      <c r="AJ19" s="197"/>
      <c r="AK19" s="197"/>
      <c r="AL19" s="197"/>
      <c r="AM19" s="197"/>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row>
    <row r="20" spans="1:62" s="68" customFormat="1" ht="50.25" customHeight="1" thickBot="1" x14ac:dyDescent="0.3">
      <c r="A20" s="464" t="s">
        <v>359</v>
      </c>
      <c r="B20" s="465"/>
      <c r="C20" s="821" t="s">
        <v>300</v>
      </c>
      <c r="D20" s="821"/>
      <c r="E20" s="821"/>
      <c r="F20" s="821"/>
      <c r="G20" s="821"/>
      <c r="H20" s="821"/>
      <c r="I20" s="821"/>
      <c r="J20" s="821"/>
      <c r="K20" s="821"/>
      <c r="L20" s="821"/>
      <c r="M20" s="821"/>
      <c r="N20" s="821"/>
      <c r="O20" s="821"/>
      <c r="P20" s="821"/>
      <c r="Q20" s="821"/>
      <c r="R20" s="821"/>
      <c r="S20" s="821"/>
      <c r="T20" s="821"/>
      <c r="U20" s="821"/>
      <c r="V20" s="821"/>
      <c r="W20" s="821"/>
      <c r="X20" s="821"/>
      <c r="Y20" s="821"/>
      <c r="Z20" s="821"/>
      <c r="AA20" s="821"/>
      <c r="AB20" s="821"/>
      <c r="AC20" s="821"/>
      <c r="AD20" s="821"/>
      <c r="AE20" s="821"/>
      <c r="AF20" s="822"/>
      <c r="AG20" s="197"/>
      <c r="AH20" s="197"/>
      <c r="AI20" s="197"/>
      <c r="AJ20" s="197"/>
      <c r="AK20" s="197"/>
      <c r="AL20" s="197"/>
      <c r="AM20" s="197"/>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row>
    <row r="21" spans="1:62" s="99" customFormat="1" ht="21.75" customHeight="1" thickBot="1" x14ac:dyDescent="0.3">
      <c r="A21" s="476" t="s">
        <v>360</v>
      </c>
      <c r="B21" s="793" t="s">
        <v>361</v>
      </c>
      <c r="C21" s="695" t="s">
        <v>99</v>
      </c>
      <c r="D21" s="794"/>
      <c r="E21" s="794"/>
      <c r="F21" s="794"/>
      <c r="G21" s="794"/>
      <c r="H21" s="794"/>
      <c r="I21" s="794"/>
      <c r="J21" s="794"/>
      <c r="K21" s="794"/>
      <c r="L21" s="794"/>
      <c r="M21" s="794"/>
      <c r="N21" s="696"/>
      <c r="O21" s="785" t="s">
        <v>236</v>
      </c>
      <c r="P21" s="786"/>
      <c r="Q21" s="786"/>
      <c r="R21" s="786"/>
      <c r="S21" s="786"/>
      <c r="T21" s="786"/>
      <c r="U21" s="786"/>
      <c r="V21" s="786"/>
      <c r="W21" s="786"/>
      <c r="X21" s="786"/>
      <c r="Y21" s="786"/>
      <c r="Z21" s="786"/>
      <c r="AA21" s="786"/>
      <c r="AB21" s="786"/>
      <c r="AC21" s="786"/>
      <c r="AD21" s="786"/>
      <c r="AE21" s="786"/>
      <c r="AF21" s="787"/>
      <c r="AG21" s="197"/>
      <c r="AH21" s="197"/>
      <c r="AI21" s="197"/>
      <c r="AJ21" s="197"/>
      <c r="AK21" s="197"/>
      <c r="AL21" s="197"/>
      <c r="AM21" s="197"/>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row>
    <row r="22" spans="1:62" s="99" customFormat="1" ht="21.75" customHeight="1" thickBot="1" x14ac:dyDescent="0.3">
      <c r="A22" s="790"/>
      <c r="B22" s="793"/>
      <c r="C22" s="788" t="s">
        <v>234</v>
      </c>
      <c r="D22" s="789"/>
      <c r="E22" s="788" t="s">
        <v>241</v>
      </c>
      <c r="F22" s="789"/>
      <c r="G22" s="788" t="s">
        <v>242</v>
      </c>
      <c r="H22" s="789"/>
      <c r="I22" s="788" t="s">
        <v>243</v>
      </c>
      <c r="J22" s="789"/>
      <c r="K22" s="788" t="s">
        <v>244</v>
      </c>
      <c r="L22" s="789"/>
      <c r="M22" s="788" t="s">
        <v>245</v>
      </c>
      <c r="N22" s="789"/>
      <c r="O22" s="785" t="s">
        <v>234</v>
      </c>
      <c r="P22" s="912"/>
      <c r="Q22" s="787"/>
      <c r="R22" s="813" t="s">
        <v>241</v>
      </c>
      <c r="S22" s="814"/>
      <c r="T22" s="815"/>
      <c r="U22" s="813" t="s">
        <v>242</v>
      </c>
      <c r="V22" s="814"/>
      <c r="W22" s="815"/>
      <c r="X22" s="813" t="s">
        <v>243</v>
      </c>
      <c r="Y22" s="814"/>
      <c r="Z22" s="815"/>
      <c r="AA22" s="813" t="s">
        <v>244</v>
      </c>
      <c r="AB22" s="814"/>
      <c r="AC22" s="815"/>
      <c r="AD22" s="813" t="s">
        <v>245</v>
      </c>
      <c r="AE22" s="814"/>
      <c r="AF22" s="815"/>
      <c r="AG22" s="197"/>
      <c r="AH22" s="197"/>
      <c r="AI22" s="197"/>
      <c r="AJ22" s="197"/>
      <c r="AK22" s="197"/>
      <c r="AL22" s="197"/>
      <c r="AM22" s="197"/>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row>
    <row r="23" spans="1:62" s="99" customFormat="1" ht="28.5" customHeight="1" thickBot="1" x14ac:dyDescent="0.3">
      <c r="A23" s="790"/>
      <c r="B23" s="476"/>
      <c r="C23" s="202" t="s">
        <v>100</v>
      </c>
      <c r="D23" s="347" t="s">
        <v>362</v>
      </c>
      <c r="E23" s="202" t="s">
        <v>100</v>
      </c>
      <c r="F23" s="347" t="s">
        <v>362</v>
      </c>
      <c r="G23" s="202" t="s">
        <v>100</v>
      </c>
      <c r="H23" s="347" t="s">
        <v>362</v>
      </c>
      <c r="I23" s="202" t="s">
        <v>100</v>
      </c>
      <c r="J23" s="347" t="s">
        <v>362</v>
      </c>
      <c r="K23" s="202" t="s">
        <v>100</v>
      </c>
      <c r="L23" s="347" t="s">
        <v>362</v>
      </c>
      <c r="M23" s="202" t="s">
        <v>100</v>
      </c>
      <c r="N23" s="347" t="s">
        <v>362</v>
      </c>
      <c r="O23" s="904" t="s">
        <v>100</v>
      </c>
      <c r="P23" s="203" t="s">
        <v>363</v>
      </c>
      <c r="Q23" s="908" t="s">
        <v>223</v>
      </c>
      <c r="R23" s="203" t="s">
        <v>100</v>
      </c>
      <c r="S23" s="203" t="s">
        <v>363</v>
      </c>
      <c r="T23" s="203" t="s">
        <v>223</v>
      </c>
      <c r="U23" s="203" t="s">
        <v>100</v>
      </c>
      <c r="V23" s="203" t="s">
        <v>363</v>
      </c>
      <c r="W23" s="203" t="s">
        <v>223</v>
      </c>
      <c r="X23" s="203" t="s">
        <v>100</v>
      </c>
      <c r="Y23" s="203" t="s">
        <v>363</v>
      </c>
      <c r="Z23" s="203" t="s">
        <v>223</v>
      </c>
      <c r="AA23" s="203" t="s">
        <v>100</v>
      </c>
      <c r="AB23" s="203" t="s">
        <v>363</v>
      </c>
      <c r="AC23" s="203" t="s">
        <v>223</v>
      </c>
      <c r="AD23" s="203" t="s">
        <v>100</v>
      </c>
      <c r="AE23" s="203" t="s">
        <v>363</v>
      </c>
      <c r="AF23" s="203" t="s">
        <v>223</v>
      </c>
      <c r="AG23" s="197"/>
      <c r="AH23" s="197"/>
      <c r="AI23" s="197"/>
      <c r="AJ23" s="197"/>
      <c r="AK23" s="197"/>
      <c r="AL23" s="197"/>
      <c r="AM23" s="197"/>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row>
    <row r="24" spans="1:62" s="99" customFormat="1" ht="15.75" customHeight="1" x14ac:dyDescent="0.25">
      <c r="A24" s="791"/>
      <c r="B24" s="361" t="s">
        <v>364</v>
      </c>
      <c r="C24" s="376">
        <v>0</v>
      </c>
      <c r="D24" s="372">
        <f>D44/20</f>
        <v>60202500</v>
      </c>
      <c r="E24" s="365">
        <v>1</v>
      </c>
      <c r="F24" s="372"/>
      <c r="G24" s="357">
        <v>1</v>
      </c>
      <c r="H24" s="372"/>
      <c r="I24" s="357">
        <v>1</v>
      </c>
      <c r="J24" s="372"/>
      <c r="K24" s="357">
        <v>1</v>
      </c>
      <c r="L24" s="372"/>
      <c r="M24" s="369">
        <v>1</v>
      </c>
      <c r="N24" s="446"/>
      <c r="O24" s="905">
        <v>1</v>
      </c>
      <c r="P24" s="914">
        <v>60225</v>
      </c>
      <c r="Q24" s="909">
        <v>0</v>
      </c>
      <c r="R24" s="449"/>
      <c r="S24" s="352"/>
      <c r="T24" s="352"/>
      <c r="U24" s="351"/>
      <c r="V24" s="352"/>
      <c r="W24" s="352"/>
      <c r="X24" s="351"/>
      <c r="Y24" s="352"/>
      <c r="Z24" s="352"/>
      <c r="AA24" s="351"/>
      <c r="AB24" s="352"/>
      <c r="AC24" s="352"/>
      <c r="AD24" s="351"/>
      <c r="AE24" s="353"/>
      <c r="AF24" s="354"/>
      <c r="AG24" s="197"/>
      <c r="AH24" s="197"/>
      <c r="AI24" s="197"/>
      <c r="AJ24" s="197"/>
      <c r="AK24" s="197"/>
      <c r="AL24" s="197"/>
      <c r="AM24" s="197"/>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row>
    <row r="25" spans="1:62" s="99" customFormat="1" ht="15.75" customHeight="1" x14ac:dyDescent="0.25">
      <c r="A25" s="791"/>
      <c r="B25" s="362" t="s">
        <v>365</v>
      </c>
      <c r="C25" s="377">
        <v>0</v>
      </c>
      <c r="D25" s="373">
        <v>60202500</v>
      </c>
      <c r="E25" s="366">
        <v>1</v>
      </c>
      <c r="F25" s="373"/>
      <c r="G25" s="356">
        <v>1</v>
      </c>
      <c r="H25" s="373"/>
      <c r="I25" s="356">
        <v>1</v>
      </c>
      <c r="J25" s="373"/>
      <c r="K25" s="356">
        <v>1</v>
      </c>
      <c r="L25" s="373"/>
      <c r="M25" s="368">
        <v>1</v>
      </c>
      <c r="N25" s="447"/>
      <c r="O25" s="906">
        <v>1</v>
      </c>
      <c r="P25" s="913">
        <v>60225</v>
      </c>
      <c r="Q25" s="910">
        <v>0</v>
      </c>
      <c r="R25" s="352"/>
      <c r="S25" s="352"/>
      <c r="T25" s="352"/>
      <c r="U25" s="355"/>
      <c r="V25" s="352"/>
      <c r="W25" s="352"/>
      <c r="X25" s="355"/>
      <c r="Y25" s="352"/>
      <c r="Z25" s="352"/>
      <c r="AA25" s="355"/>
      <c r="AB25" s="352"/>
      <c r="AC25" s="352"/>
      <c r="AD25" s="355"/>
      <c r="AE25" s="353"/>
      <c r="AF25" s="354"/>
      <c r="AG25" s="197"/>
      <c r="AH25" s="197"/>
      <c r="AI25" s="197"/>
      <c r="AJ25" s="197"/>
      <c r="AK25" s="197"/>
      <c r="AL25" s="197"/>
      <c r="AM25" s="197"/>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row>
    <row r="26" spans="1:62" s="99" customFormat="1" ht="15.75" customHeight="1" x14ac:dyDescent="0.25">
      <c r="A26" s="791"/>
      <c r="B26" s="362" t="s">
        <v>366</v>
      </c>
      <c r="C26" s="377">
        <v>0</v>
      </c>
      <c r="D26" s="373">
        <v>60202500</v>
      </c>
      <c r="E26" s="366">
        <v>1</v>
      </c>
      <c r="F26" s="373"/>
      <c r="G26" s="356">
        <v>1</v>
      </c>
      <c r="H26" s="373"/>
      <c r="I26" s="356">
        <v>1</v>
      </c>
      <c r="J26" s="373"/>
      <c r="K26" s="356">
        <v>1</v>
      </c>
      <c r="L26" s="373"/>
      <c r="M26" s="368">
        <v>1</v>
      </c>
      <c r="N26" s="447"/>
      <c r="O26" s="906">
        <v>1</v>
      </c>
      <c r="P26" s="913">
        <v>60225</v>
      </c>
      <c r="Q26" s="910">
        <v>0</v>
      </c>
      <c r="R26" s="352"/>
      <c r="S26" s="352"/>
      <c r="T26" s="352"/>
      <c r="U26" s="355"/>
      <c r="V26" s="352"/>
      <c r="W26" s="352"/>
      <c r="X26" s="355"/>
      <c r="Y26" s="352"/>
      <c r="Z26" s="352"/>
      <c r="AA26" s="355"/>
      <c r="AB26" s="352"/>
      <c r="AC26" s="352"/>
      <c r="AD26" s="355"/>
      <c r="AE26" s="353"/>
      <c r="AF26" s="354"/>
      <c r="AG26" s="197"/>
      <c r="AH26" s="197"/>
      <c r="AI26" s="197"/>
      <c r="AJ26" s="197"/>
      <c r="AK26" s="197"/>
      <c r="AL26" s="197"/>
      <c r="AM26" s="197"/>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row>
    <row r="27" spans="1:62" s="99" customFormat="1" ht="15.75" customHeight="1" x14ac:dyDescent="0.25">
      <c r="A27" s="791"/>
      <c r="B27" s="362" t="s">
        <v>367</v>
      </c>
      <c r="C27" s="377">
        <v>0</v>
      </c>
      <c r="D27" s="373">
        <v>60202500</v>
      </c>
      <c r="E27" s="366">
        <v>1</v>
      </c>
      <c r="F27" s="373"/>
      <c r="G27" s="356">
        <v>1</v>
      </c>
      <c r="H27" s="373"/>
      <c r="I27" s="356">
        <v>1</v>
      </c>
      <c r="J27" s="373"/>
      <c r="K27" s="356">
        <v>1</v>
      </c>
      <c r="L27" s="373"/>
      <c r="M27" s="368">
        <v>1</v>
      </c>
      <c r="N27" s="447"/>
      <c r="O27" s="906">
        <v>1</v>
      </c>
      <c r="P27" s="913">
        <v>60225</v>
      </c>
      <c r="Q27" s="910">
        <v>0</v>
      </c>
      <c r="R27" s="352"/>
      <c r="S27" s="352"/>
      <c r="T27" s="352"/>
      <c r="U27" s="355"/>
      <c r="V27" s="352"/>
      <c r="W27" s="352"/>
      <c r="X27" s="355"/>
      <c r="Y27" s="352"/>
      <c r="Z27" s="352"/>
      <c r="AA27" s="355"/>
      <c r="AB27" s="352"/>
      <c r="AC27" s="352"/>
      <c r="AD27" s="355"/>
      <c r="AE27" s="353"/>
      <c r="AF27" s="354"/>
      <c r="AG27" s="197"/>
      <c r="AH27" s="197"/>
      <c r="AI27" s="197"/>
      <c r="AJ27" s="197"/>
      <c r="AK27" s="197"/>
      <c r="AL27" s="197"/>
      <c r="AM27" s="197"/>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row>
    <row r="28" spans="1:62" s="99" customFormat="1" ht="15.75" customHeight="1" x14ac:dyDescent="0.25">
      <c r="A28" s="791"/>
      <c r="B28" s="362" t="s">
        <v>368</v>
      </c>
      <c r="C28" s="377">
        <v>0</v>
      </c>
      <c r="D28" s="373">
        <v>60202500</v>
      </c>
      <c r="E28" s="366">
        <v>1</v>
      </c>
      <c r="F28" s="373"/>
      <c r="G28" s="356">
        <v>1</v>
      </c>
      <c r="H28" s="373"/>
      <c r="I28" s="356">
        <v>1</v>
      </c>
      <c r="J28" s="373"/>
      <c r="K28" s="356">
        <v>1</v>
      </c>
      <c r="L28" s="373"/>
      <c r="M28" s="368">
        <v>1</v>
      </c>
      <c r="N28" s="447"/>
      <c r="O28" s="906">
        <v>1</v>
      </c>
      <c r="P28" s="913">
        <v>60225</v>
      </c>
      <c r="Q28" s="910">
        <v>0</v>
      </c>
      <c r="R28" s="352"/>
      <c r="S28" s="352"/>
      <c r="T28" s="352"/>
      <c r="U28" s="355"/>
      <c r="V28" s="352"/>
      <c r="W28" s="352"/>
      <c r="X28" s="355"/>
      <c r="Y28" s="352"/>
      <c r="Z28" s="352"/>
      <c r="AA28" s="355"/>
      <c r="AB28" s="352"/>
      <c r="AC28" s="352"/>
      <c r="AD28" s="355"/>
      <c r="AE28" s="353"/>
      <c r="AF28" s="354"/>
      <c r="AG28" s="197"/>
      <c r="AH28" s="197"/>
      <c r="AI28" s="197"/>
      <c r="AJ28" s="197"/>
      <c r="AK28" s="197"/>
      <c r="AL28" s="197"/>
      <c r="AM28" s="197"/>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row>
    <row r="29" spans="1:62" s="99" customFormat="1" ht="15.75" customHeight="1" x14ac:dyDescent="0.25">
      <c r="A29" s="791"/>
      <c r="B29" s="362" t="s">
        <v>369</v>
      </c>
      <c r="C29" s="377">
        <v>0</v>
      </c>
      <c r="D29" s="373">
        <v>60202500</v>
      </c>
      <c r="E29" s="366">
        <v>1</v>
      </c>
      <c r="F29" s="373"/>
      <c r="G29" s="356">
        <v>1</v>
      </c>
      <c r="H29" s="373"/>
      <c r="I29" s="356">
        <v>1</v>
      </c>
      <c r="J29" s="373"/>
      <c r="K29" s="356">
        <v>1</v>
      </c>
      <c r="L29" s="373"/>
      <c r="M29" s="368">
        <v>1</v>
      </c>
      <c r="N29" s="447"/>
      <c r="O29" s="906">
        <v>1</v>
      </c>
      <c r="P29" s="913">
        <v>60225</v>
      </c>
      <c r="Q29" s="910">
        <v>0</v>
      </c>
      <c r="R29" s="352"/>
      <c r="S29" s="352"/>
      <c r="T29" s="352"/>
      <c r="U29" s="355"/>
      <c r="V29" s="352"/>
      <c r="W29" s="352"/>
      <c r="X29" s="355"/>
      <c r="Y29" s="352"/>
      <c r="Z29" s="352"/>
      <c r="AA29" s="355"/>
      <c r="AB29" s="352"/>
      <c r="AC29" s="352"/>
      <c r="AD29" s="355"/>
      <c r="AE29" s="353"/>
      <c r="AF29" s="354"/>
      <c r="AG29" s="197"/>
      <c r="AH29" s="197"/>
      <c r="AI29" s="197"/>
      <c r="AJ29" s="197"/>
      <c r="AK29" s="197"/>
      <c r="AL29" s="197"/>
      <c r="AM29" s="197"/>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row>
    <row r="30" spans="1:62" s="99" customFormat="1" ht="15.75" customHeight="1" x14ac:dyDescent="0.25">
      <c r="A30" s="791"/>
      <c r="B30" s="362" t="s">
        <v>370</v>
      </c>
      <c r="C30" s="377">
        <v>0</v>
      </c>
      <c r="D30" s="373">
        <v>60202500</v>
      </c>
      <c r="E30" s="366">
        <v>1</v>
      </c>
      <c r="F30" s="373"/>
      <c r="G30" s="356">
        <v>1</v>
      </c>
      <c r="H30" s="373"/>
      <c r="I30" s="356">
        <v>1</v>
      </c>
      <c r="J30" s="373"/>
      <c r="K30" s="356">
        <v>1</v>
      </c>
      <c r="L30" s="373"/>
      <c r="M30" s="368">
        <v>1</v>
      </c>
      <c r="N30" s="447"/>
      <c r="O30" s="906">
        <v>1</v>
      </c>
      <c r="P30" s="913">
        <v>60225</v>
      </c>
      <c r="Q30" s="910">
        <v>0</v>
      </c>
      <c r="R30" s="352"/>
      <c r="S30" s="352"/>
      <c r="T30" s="352"/>
      <c r="U30" s="355"/>
      <c r="V30" s="352"/>
      <c r="W30" s="352"/>
      <c r="X30" s="355"/>
      <c r="Y30" s="352"/>
      <c r="Z30" s="352"/>
      <c r="AA30" s="355"/>
      <c r="AB30" s="352"/>
      <c r="AC30" s="352"/>
      <c r="AD30" s="355"/>
      <c r="AE30" s="353"/>
      <c r="AF30" s="354"/>
      <c r="AG30" s="197"/>
      <c r="AH30" s="197"/>
      <c r="AI30" s="197"/>
      <c r="AJ30" s="197"/>
      <c r="AK30" s="197"/>
      <c r="AL30" s="197"/>
      <c r="AM30" s="197"/>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row>
    <row r="31" spans="1:62" s="99" customFormat="1" ht="15.75" customHeight="1" x14ac:dyDescent="0.25">
      <c r="A31" s="791"/>
      <c r="B31" s="362" t="s">
        <v>371</v>
      </c>
      <c r="C31" s="377">
        <v>0</v>
      </c>
      <c r="D31" s="373">
        <v>60202500</v>
      </c>
      <c r="E31" s="366">
        <v>1</v>
      </c>
      <c r="F31" s="373"/>
      <c r="G31" s="356">
        <v>1</v>
      </c>
      <c r="H31" s="373"/>
      <c r="I31" s="356">
        <v>1</v>
      </c>
      <c r="J31" s="373"/>
      <c r="K31" s="356">
        <v>1</v>
      </c>
      <c r="L31" s="373"/>
      <c r="M31" s="368">
        <v>1</v>
      </c>
      <c r="N31" s="447"/>
      <c r="O31" s="906">
        <v>1</v>
      </c>
      <c r="P31" s="913">
        <v>60225</v>
      </c>
      <c r="Q31" s="910">
        <v>0</v>
      </c>
      <c r="R31" s="352"/>
      <c r="S31" s="352"/>
      <c r="T31" s="352"/>
      <c r="U31" s="355"/>
      <c r="V31" s="352"/>
      <c r="W31" s="352"/>
      <c r="X31" s="355"/>
      <c r="Y31" s="352"/>
      <c r="Z31" s="352"/>
      <c r="AA31" s="355"/>
      <c r="AB31" s="352"/>
      <c r="AC31" s="352"/>
      <c r="AD31" s="355"/>
      <c r="AE31" s="353"/>
      <c r="AF31" s="354"/>
      <c r="AG31" s="197"/>
      <c r="AH31" s="197"/>
      <c r="AI31" s="197"/>
      <c r="AJ31" s="197"/>
      <c r="AK31" s="197"/>
      <c r="AL31" s="197"/>
      <c r="AM31" s="197"/>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row>
    <row r="32" spans="1:62" s="99" customFormat="1" ht="15.75" customHeight="1" x14ac:dyDescent="0.25">
      <c r="A32" s="791"/>
      <c r="B32" s="362" t="s">
        <v>372</v>
      </c>
      <c r="C32" s="377">
        <v>0</v>
      </c>
      <c r="D32" s="373">
        <v>60202500</v>
      </c>
      <c r="E32" s="366">
        <v>1</v>
      </c>
      <c r="F32" s="373"/>
      <c r="G32" s="356">
        <v>1</v>
      </c>
      <c r="H32" s="373"/>
      <c r="I32" s="356">
        <v>1</v>
      </c>
      <c r="J32" s="373"/>
      <c r="K32" s="356">
        <v>1</v>
      </c>
      <c r="L32" s="373"/>
      <c r="M32" s="368">
        <v>1</v>
      </c>
      <c r="N32" s="447"/>
      <c r="O32" s="906">
        <v>1</v>
      </c>
      <c r="P32" s="913">
        <v>60225</v>
      </c>
      <c r="Q32" s="910">
        <v>0</v>
      </c>
      <c r="R32" s="352"/>
      <c r="S32" s="352"/>
      <c r="T32" s="352"/>
      <c r="U32" s="355"/>
      <c r="V32" s="352"/>
      <c r="W32" s="352"/>
      <c r="X32" s="355"/>
      <c r="Y32" s="352"/>
      <c r="Z32" s="352"/>
      <c r="AA32" s="355"/>
      <c r="AB32" s="352"/>
      <c r="AC32" s="352"/>
      <c r="AD32" s="355"/>
      <c r="AE32" s="353"/>
      <c r="AF32" s="354"/>
      <c r="AG32" s="197"/>
      <c r="AH32" s="197"/>
      <c r="AI32" s="197"/>
      <c r="AJ32" s="197"/>
      <c r="AK32" s="197"/>
      <c r="AL32" s="197"/>
      <c r="AM32" s="197"/>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row>
    <row r="33" spans="1:62" s="99" customFormat="1" ht="15.75" customHeight="1" x14ac:dyDescent="0.25">
      <c r="A33" s="791"/>
      <c r="B33" s="362" t="s">
        <v>373</v>
      </c>
      <c r="C33" s="377">
        <v>0</v>
      </c>
      <c r="D33" s="373">
        <v>60202500</v>
      </c>
      <c r="E33" s="366">
        <v>1</v>
      </c>
      <c r="F33" s="373"/>
      <c r="G33" s="356">
        <v>1</v>
      </c>
      <c r="H33" s="373"/>
      <c r="I33" s="356">
        <v>1</v>
      </c>
      <c r="J33" s="373"/>
      <c r="K33" s="356">
        <v>1</v>
      </c>
      <c r="L33" s="373"/>
      <c r="M33" s="368">
        <v>1</v>
      </c>
      <c r="N33" s="447"/>
      <c r="O33" s="906">
        <v>1</v>
      </c>
      <c r="P33" s="913">
        <v>60225</v>
      </c>
      <c r="Q33" s="910">
        <v>0</v>
      </c>
      <c r="R33" s="352"/>
      <c r="S33" s="352"/>
      <c r="T33" s="352"/>
      <c r="U33" s="355"/>
      <c r="V33" s="352"/>
      <c r="W33" s="352"/>
      <c r="X33" s="355"/>
      <c r="Y33" s="352"/>
      <c r="Z33" s="352"/>
      <c r="AA33" s="355"/>
      <c r="AB33" s="352"/>
      <c r="AC33" s="352"/>
      <c r="AD33" s="355"/>
      <c r="AE33" s="353"/>
      <c r="AF33" s="354"/>
      <c r="AG33" s="197"/>
      <c r="AH33" s="197"/>
      <c r="AI33" s="197"/>
      <c r="AJ33" s="197"/>
      <c r="AK33" s="197"/>
      <c r="AL33" s="197"/>
      <c r="AM33" s="197"/>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row>
    <row r="34" spans="1:62" s="99" customFormat="1" ht="15.75" customHeight="1" x14ac:dyDescent="0.25">
      <c r="A34" s="791"/>
      <c r="B34" s="362" t="s">
        <v>374</v>
      </c>
      <c r="C34" s="377">
        <v>0</v>
      </c>
      <c r="D34" s="373">
        <v>60202500</v>
      </c>
      <c r="E34" s="366">
        <v>1</v>
      </c>
      <c r="F34" s="373"/>
      <c r="G34" s="356">
        <v>1</v>
      </c>
      <c r="H34" s="373"/>
      <c r="I34" s="356">
        <v>1</v>
      </c>
      <c r="J34" s="373"/>
      <c r="K34" s="356">
        <v>1</v>
      </c>
      <c r="L34" s="373"/>
      <c r="M34" s="368">
        <v>1</v>
      </c>
      <c r="N34" s="447"/>
      <c r="O34" s="906">
        <v>1</v>
      </c>
      <c r="P34" s="913">
        <v>60225</v>
      </c>
      <c r="Q34" s="910">
        <v>0</v>
      </c>
      <c r="R34" s="352"/>
      <c r="S34" s="352"/>
      <c r="T34" s="352"/>
      <c r="U34" s="355"/>
      <c r="V34" s="352"/>
      <c r="W34" s="352"/>
      <c r="X34" s="355"/>
      <c r="Y34" s="352"/>
      <c r="Z34" s="352"/>
      <c r="AA34" s="355"/>
      <c r="AB34" s="352"/>
      <c r="AC34" s="352"/>
      <c r="AD34" s="355"/>
      <c r="AE34" s="353"/>
      <c r="AF34" s="354"/>
      <c r="AG34" s="197"/>
      <c r="AH34" s="197"/>
      <c r="AI34" s="197"/>
      <c r="AJ34" s="197"/>
      <c r="AK34" s="197"/>
      <c r="AL34" s="197"/>
      <c r="AM34" s="197"/>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row>
    <row r="35" spans="1:62" s="99" customFormat="1" ht="15.75" customHeight="1" x14ac:dyDescent="0.25">
      <c r="A35" s="791"/>
      <c r="B35" s="362" t="s">
        <v>375</v>
      </c>
      <c r="C35" s="377">
        <v>0</v>
      </c>
      <c r="D35" s="373">
        <v>60202500</v>
      </c>
      <c r="E35" s="366">
        <v>1</v>
      </c>
      <c r="F35" s="373"/>
      <c r="G35" s="356">
        <v>1</v>
      </c>
      <c r="H35" s="373"/>
      <c r="I35" s="356">
        <v>1</v>
      </c>
      <c r="J35" s="373"/>
      <c r="K35" s="356">
        <v>1</v>
      </c>
      <c r="L35" s="373"/>
      <c r="M35" s="368">
        <v>1</v>
      </c>
      <c r="N35" s="447"/>
      <c r="O35" s="906">
        <v>1</v>
      </c>
      <c r="P35" s="913">
        <v>60225</v>
      </c>
      <c r="Q35" s="910">
        <v>0</v>
      </c>
      <c r="R35" s="352"/>
      <c r="S35" s="352"/>
      <c r="T35" s="352"/>
      <c r="U35" s="355"/>
      <c r="V35" s="352"/>
      <c r="W35" s="352"/>
      <c r="X35" s="355"/>
      <c r="Y35" s="352"/>
      <c r="Z35" s="352"/>
      <c r="AA35" s="355"/>
      <c r="AB35" s="352"/>
      <c r="AC35" s="352"/>
      <c r="AD35" s="355"/>
      <c r="AE35" s="353"/>
      <c r="AF35" s="354"/>
      <c r="AG35" s="197"/>
      <c r="AH35" s="197"/>
      <c r="AI35" s="197"/>
      <c r="AJ35" s="197"/>
      <c r="AK35" s="197"/>
      <c r="AL35" s="197"/>
      <c r="AM35" s="197"/>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row>
    <row r="36" spans="1:62" s="99" customFormat="1" ht="15.75" customHeight="1" x14ac:dyDescent="0.25">
      <c r="A36" s="791"/>
      <c r="B36" s="362" t="s">
        <v>376</v>
      </c>
      <c r="C36" s="377">
        <v>0</v>
      </c>
      <c r="D36" s="373">
        <v>60202500</v>
      </c>
      <c r="E36" s="366">
        <v>1</v>
      </c>
      <c r="F36" s="373"/>
      <c r="G36" s="356">
        <v>1</v>
      </c>
      <c r="H36" s="373"/>
      <c r="I36" s="356">
        <v>1</v>
      </c>
      <c r="J36" s="373"/>
      <c r="K36" s="356">
        <v>1</v>
      </c>
      <c r="L36" s="373"/>
      <c r="M36" s="368">
        <v>1</v>
      </c>
      <c r="N36" s="447"/>
      <c r="O36" s="906">
        <v>1</v>
      </c>
      <c r="P36" s="913">
        <v>60225</v>
      </c>
      <c r="Q36" s="910">
        <v>0</v>
      </c>
      <c r="R36" s="352"/>
      <c r="S36" s="352"/>
      <c r="T36" s="352"/>
      <c r="U36" s="355"/>
      <c r="V36" s="352"/>
      <c r="W36" s="352"/>
      <c r="X36" s="355"/>
      <c r="Y36" s="352"/>
      <c r="Z36" s="352"/>
      <c r="AA36" s="355"/>
      <c r="AB36" s="352"/>
      <c r="AC36" s="352"/>
      <c r="AD36" s="355"/>
      <c r="AE36" s="353"/>
      <c r="AF36" s="354"/>
      <c r="AG36" s="197"/>
      <c r="AH36" s="197"/>
      <c r="AI36" s="197"/>
      <c r="AJ36" s="197"/>
      <c r="AK36" s="197"/>
      <c r="AL36" s="197"/>
      <c r="AM36" s="197"/>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row>
    <row r="37" spans="1:62" s="99" customFormat="1" ht="15.75" customHeight="1" x14ac:dyDescent="0.25">
      <c r="A37" s="791"/>
      <c r="B37" s="362" t="s">
        <v>377</v>
      </c>
      <c r="C37" s="377">
        <v>0</v>
      </c>
      <c r="D37" s="373">
        <v>60202500</v>
      </c>
      <c r="E37" s="366">
        <v>1</v>
      </c>
      <c r="F37" s="373"/>
      <c r="G37" s="356">
        <v>1</v>
      </c>
      <c r="H37" s="373"/>
      <c r="I37" s="356">
        <v>1</v>
      </c>
      <c r="J37" s="373"/>
      <c r="K37" s="356">
        <v>1</v>
      </c>
      <c r="L37" s="373"/>
      <c r="M37" s="368">
        <v>1</v>
      </c>
      <c r="N37" s="447"/>
      <c r="O37" s="906">
        <v>1</v>
      </c>
      <c r="P37" s="913">
        <v>60225</v>
      </c>
      <c r="Q37" s="910">
        <v>0</v>
      </c>
      <c r="R37" s="352"/>
      <c r="S37" s="352"/>
      <c r="T37" s="352"/>
      <c r="U37" s="355"/>
      <c r="V37" s="352"/>
      <c r="W37" s="352"/>
      <c r="X37" s="355"/>
      <c r="Y37" s="352"/>
      <c r="Z37" s="352"/>
      <c r="AA37" s="355"/>
      <c r="AB37" s="352"/>
      <c r="AC37" s="352"/>
      <c r="AD37" s="355"/>
      <c r="AE37" s="353"/>
      <c r="AF37" s="354"/>
      <c r="AG37" s="197"/>
      <c r="AH37" s="197"/>
      <c r="AI37" s="197"/>
      <c r="AJ37" s="197"/>
      <c r="AK37" s="197"/>
      <c r="AL37" s="197"/>
      <c r="AM37" s="197"/>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row>
    <row r="38" spans="1:62" s="99" customFormat="1" ht="15.75" customHeight="1" x14ac:dyDescent="0.25">
      <c r="A38" s="791"/>
      <c r="B38" s="362" t="s">
        <v>378</v>
      </c>
      <c r="C38" s="377">
        <v>0</v>
      </c>
      <c r="D38" s="373">
        <v>60202500</v>
      </c>
      <c r="E38" s="366">
        <v>1</v>
      </c>
      <c r="F38" s="373"/>
      <c r="G38" s="356">
        <v>1</v>
      </c>
      <c r="H38" s="373"/>
      <c r="I38" s="356">
        <v>1</v>
      </c>
      <c r="J38" s="373"/>
      <c r="K38" s="356">
        <v>1</v>
      </c>
      <c r="L38" s="373"/>
      <c r="M38" s="368">
        <v>1</v>
      </c>
      <c r="N38" s="447"/>
      <c r="O38" s="906">
        <v>1</v>
      </c>
      <c r="P38" s="913">
        <v>60225</v>
      </c>
      <c r="Q38" s="910">
        <v>0</v>
      </c>
      <c r="R38" s="352"/>
      <c r="S38" s="352"/>
      <c r="T38" s="352"/>
      <c r="U38" s="355"/>
      <c r="V38" s="352"/>
      <c r="W38" s="352"/>
      <c r="X38" s="355"/>
      <c r="Y38" s="352"/>
      <c r="Z38" s="352"/>
      <c r="AA38" s="355"/>
      <c r="AB38" s="352"/>
      <c r="AC38" s="352"/>
      <c r="AD38" s="355"/>
      <c r="AE38" s="353"/>
      <c r="AF38" s="354"/>
      <c r="AG38" s="197"/>
      <c r="AH38" s="197"/>
      <c r="AI38" s="197"/>
      <c r="AJ38" s="197"/>
      <c r="AK38" s="197"/>
      <c r="AL38" s="197"/>
      <c r="AM38" s="197"/>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row>
    <row r="39" spans="1:62" s="99" customFormat="1" ht="15.75" customHeight="1" x14ac:dyDescent="0.25">
      <c r="A39" s="791"/>
      <c r="B39" s="362" t="s">
        <v>379</v>
      </c>
      <c r="C39" s="377">
        <v>0</v>
      </c>
      <c r="D39" s="373">
        <v>60202500</v>
      </c>
      <c r="E39" s="366">
        <v>1</v>
      </c>
      <c r="F39" s="373"/>
      <c r="G39" s="356">
        <v>1</v>
      </c>
      <c r="H39" s="373"/>
      <c r="I39" s="356">
        <v>1</v>
      </c>
      <c r="J39" s="373"/>
      <c r="K39" s="356">
        <v>1</v>
      </c>
      <c r="L39" s="373"/>
      <c r="M39" s="368">
        <v>1</v>
      </c>
      <c r="N39" s="447"/>
      <c r="O39" s="906">
        <v>1</v>
      </c>
      <c r="P39" s="913">
        <v>60225</v>
      </c>
      <c r="Q39" s="910">
        <v>0</v>
      </c>
      <c r="R39" s="352"/>
      <c r="S39" s="352"/>
      <c r="T39" s="352"/>
      <c r="U39" s="355"/>
      <c r="V39" s="352"/>
      <c r="W39" s="352"/>
      <c r="X39" s="355"/>
      <c r="Y39" s="352"/>
      <c r="Z39" s="352"/>
      <c r="AA39" s="355"/>
      <c r="AB39" s="352"/>
      <c r="AC39" s="352"/>
      <c r="AD39" s="355"/>
      <c r="AE39" s="353"/>
      <c r="AF39" s="354"/>
      <c r="AG39" s="197"/>
      <c r="AH39" s="197"/>
      <c r="AI39" s="197"/>
      <c r="AJ39" s="197"/>
      <c r="AK39" s="197"/>
      <c r="AL39" s="197"/>
      <c r="AM39" s="197"/>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row>
    <row r="40" spans="1:62" s="99" customFormat="1" ht="15.75" customHeight="1" x14ac:dyDescent="0.25">
      <c r="A40" s="791"/>
      <c r="B40" s="362" t="s">
        <v>380</v>
      </c>
      <c r="C40" s="377">
        <v>0</v>
      </c>
      <c r="D40" s="373">
        <v>60202500</v>
      </c>
      <c r="E40" s="366">
        <v>1</v>
      </c>
      <c r="F40" s="373"/>
      <c r="G40" s="356">
        <v>1</v>
      </c>
      <c r="H40" s="373"/>
      <c r="I40" s="356">
        <v>1</v>
      </c>
      <c r="J40" s="373"/>
      <c r="K40" s="356">
        <v>1</v>
      </c>
      <c r="L40" s="373"/>
      <c r="M40" s="368">
        <v>1</v>
      </c>
      <c r="N40" s="447"/>
      <c r="O40" s="906">
        <v>1</v>
      </c>
      <c r="P40" s="913">
        <v>60225</v>
      </c>
      <c r="Q40" s="910">
        <v>0</v>
      </c>
      <c r="R40" s="352"/>
      <c r="S40" s="352"/>
      <c r="T40" s="352"/>
      <c r="U40" s="355"/>
      <c r="V40" s="352"/>
      <c r="W40" s="352"/>
      <c r="X40" s="355"/>
      <c r="Y40" s="352"/>
      <c r="Z40" s="352"/>
      <c r="AA40" s="355"/>
      <c r="AB40" s="352"/>
      <c r="AC40" s="352"/>
      <c r="AD40" s="355"/>
      <c r="AE40" s="353"/>
      <c r="AF40" s="354"/>
      <c r="AG40" s="197"/>
      <c r="AH40" s="197"/>
      <c r="AI40" s="197"/>
      <c r="AJ40" s="197"/>
      <c r="AK40" s="197"/>
      <c r="AL40" s="197"/>
      <c r="AM40" s="197"/>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row>
    <row r="41" spans="1:62" s="99" customFormat="1" ht="15.75" customHeight="1" x14ac:dyDescent="0.25">
      <c r="A41" s="791"/>
      <c r="B41" s="362" t="s">
        <v>381</v>
      </c>
      <c r="C41" s="377">
        <v>0</v>
      </c>
      <c r="D41" s="373">
        <v>60202500</v>
      </c>
      <c r="E41" s="366">
        <v>1</v>
      </c>
      <c r="F41" s="373"/>
      <c r="G41" s="356">
        <v>1</v>
      </c>
      <c r="H41" s="373"/>
      <c r="I41" s="356">
        <v>1</v>
      </c>
      <c r="J41" s="373"/>
      <c r="K41" s="356">
        <v>1</v>
      </c>
      <c r="L41" s="373"/>
      <c r="M41" s="368">
        <v>1</v>
      </c>
      <c r="N41" s="447"/>
      <c r="O41" s="906">
        <v>1</v>
      </c>
      <c r="P41" s="913">
        <v>60225</v>
      </c>
      <c r="Q41" s="910">
        <v>0</v>
      </c>
      <c r="R41" s="352"/>
      <c r="S41" s="352"/>
      <c r="T41" s="352"/>
      <c r="U41" s="355"/>
      <c r="V41" s="352"/>
      <c r="W41" s="352"/>
      <c r="X41" s="355"/>
      <c r="Y41" s="352"/>
      <c r="Z41" s="352"/>
      <c r="AA41" s="355"/>
      <c r="AB41" s="352"/>
      <c r="AC41" s="352"/>
      <c r="AD41" s="355"/>
      <c r="AE41" s="353"/>
      <c r="AF41" s="354"/>
      <c r="AG41" s="197"/>
      <c r="AH41" s="197"/>
      <c r="AI41" s="197"/>
      <c r="AJ41" s="197"/>
      <c r="AK41" s="197"/>
      <c r="AL41" s="197"/>
      <c r="AM41" s="197"/>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row>
    <row r="42" spans="1:62" s="99" customFormat="1" ht="15.75" customHeight="1" x14ac:dyDescent="0.25">
      <c r="A42" s="791"/>
      <c r="B42" s="362" t="s">
        <v>382</v>
      </c>
      <c r="C42" s="377">
        <v>0</v>
      </c>
      <c r="D42" s="373">
        <v>60202500</v>
      </c>
      <c r="E42" s="366">
        <v>1</v>
      </c>
      <c r="F42" s="373"/>
      <c r="G42" s="356">
        <v>1</v>
      </c>
      <c r="H42" s="373"/>
      <c r="I42" s="356">
        <v>1</v>
      </c>
      <c r="J42" s="373"/>
      <c r="K42" s="356">
        <v>1</v>
      </c>
      <c r="L42" s="373"/>
      <c r="M42" s="368">
        <v>1</v>
      </c>
      <c r="N42" s="447"/>
      <c r="O42" s="906">
        <v>1</v>
      </c>
      <c r="P42" s="913">
        <v>60225</v>
      </c>
      <c r="Q42" s="910">
        <v>0</v>
      </c>
      <c r="R42" s="352"/>
      <c r="S42" s="352"/>
      <c r="T42" s="352"/>
      <c r="U42" s="355"/>
      <c r="V42" s="352"/>
      <c r="W42" s="352"/>
      <c r="X42" s="355"/>
      <c r="Y42" s="352"/>
      <c r="Z42" s="352"/>
      <c r="AA42" s="355"/>
      <c r="AB42" s="352"/>
      <c r="AC42" s="352"/>
      <c r="AD42" s="355"/>
      <c r="AE42" s="353"/>
      <c r="AF42" s="354"/>
      <c r="AG42" s="197"/>
      <c r="AH42" s="197"/>
      <c r="AI42" s="197"/>
      <c r="AJ42" s="197"/>
      <c r="AK42" s="197"/>
      <c r="AL42" s="197"/>
      <c r="AM42" s="197"/>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row>
    <row r="43" spans="1:62" s="99" customFormat="1" ht="15.75" customHeight="1" thickBot="1" x14ac:dyDescent="0.3">
      <c r="A43" s="791"/>
      <c r="B43" s="363" t="s">
        <v>383</v>
      </c>
      <c r="C43" s="378">
        <v>0</v>
      </c>
      <c r="D43" s="374">
        <v>60202500</v>
      </c>
      <c r="E43" s="367">
        <v>1</v>
      </c>
      <c r="F43" s="374"/>
      <c r="G43" s="360">
        <v>1</v>
      </c>
      <c r="H43" s="374"/>
      <c r="I43" s="360">
        <v>1</v>
      </c>
      <c r="J43" s="374"/>
      <c r="K43" s="360">
        <v>1</v>
      </c>
      <c r="L43" s="374"/>
      <c r="M43" s="370">
        <v>1</v>
      </c>
      <c r="N43" s="448"/>
      <c r="O43" s="907">
        <v>1</v>
      </c>
      <c r="P43" s="915">
        <v>60225</v>
      </c>
      <c r="Q43" s="911">
        <v>0</v>
      </c>
      <c r="R43" s="352"/>
      <c r="S43" s="352"/>
      <c r="T43" s="352"/>
      <c r="U43" s="355"/>
      <c r="V43" s="352"/>
      <c r="W43" s="352"/>
      <c r="X43" s="355"/>
      <c r="Y43" s="352"/>
      <c r="Z43" s="352"/>
      <c r="AA43" s="355"/>
      <c r="AB43" s="352"/>
      <c r="AC43" s="352"/>
      <c r="AD43" s="355"/>
      <c r="AE43" s="353"/>
      <c r="AF43" s="354"/>
      <c r="AG43" s="197"/>
      <c r="AH43" s="197"/>
      <c r="AI43" s="197"/>
      <c r="AJ43" s="197"/>
      <c r="AK43" s="197"/>
      <c r="AL43" s="197"/>
      <c r="AM43" s="197"/>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row>
    <row r="44" spans="1:62" s="99" customFormat="1" ht="29.25" customHeight="1" thickBot="1" x14ac:dyDescent="0.3">
      <c r="A44" s="792"/>
      <c r="B44" s="364" t="s">
        <v>93</v>
      </c>
      <c r="C44" s="379">
        <f>SUM(C24:C43)</f>
        <v>0</v>
      </c>
      <c r="D44" s="375">
        <v>1204050000</v>
      </c>
      <c r="E44" s="359">
        <f>SUM(E24:E43)</f>
        <v>20</v>
      </c>
      <c r="F44" s="375"/>
      <c r="G44" s="358">
        <f>SUM(G24:G43)</f>
        <v>20</v>
      </c>
      <c r="H44" s="375"/>
      <c r="I44" s="358">
        <f>SUM(I24:I43)</f>
        <v>20</v>
      </c>
      <c r="J44" s="375"/>
      <c r="K44" s="358">
        <f>SUM(K24:K43)</f>
        <v>20</v>
      </c>
      <c r="L44" s="375"/>
      <c r="M44" s="371">
        <f>SUM(M24:M43)</f>
        <v>20</v>
      </c>
      <c r="N44" s="450"/>
      <c r="O44" s="451">
        <f>SUM(O24:O43)</f>
        <v>20</v>
      </c>
      <c r="P44" s="916">
        <f>SUM(P24:P43)</f>
        <v>1204500</v>
      </c>
      <c r="Q44" s="452">
        <f>SUM(Q24:Q43)</f>
        <v>0</v>
      </c>
      <c r="R44" s="214"/>
      <c r="S44" s="214"/>
      <c r="T44" s="214"/>
      <c r="U44" s="212"/>
      <c r="V44" s="214"/>
      <c r="W44" s="214"/>
      <c r="X44" s="212"/>
      <c r="Y44" s="214"/>
      <c r="Z44" s="214"/>
      <c r="AA44" s="212"/>
      <c r="AB44" s="214"/>
      <c r="AC44" s="214"/>
      <c r="AD44" s="212"/>
      <c r="AE44" s="266"/>
      <c r="AF44" s="216"/>
      <c r="AG44" s="197"/>
      <c r="AH44" s="197"/>
      <c r="AI44" s="197"/>
      <c r="AJ44" s="197"/>
      <c r="AK44" s="197"/>
      <c r="AL44" s="197"/>
      <c r="AM44" s="197"/>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row>
    <row r="45" spans="1:62" s="68" customFormat="1" ht="24" customHeight="1" thickBot="1" x14ac:dyDescent="0.3">
      <c r="K45" s="166"/>
      <c r="L45" s="166"/>
      <c r="M45" s="166"/>
      <c r="N45" s="166"/>
      <c r="O45" s="166"/>
      <c r="AG45" s="197"/>
      <c r="AH45" s="197"/>
      <c r="AI45" s="197"/>
      <c r="AJ45" s="197"/>
      <c r="AK45" s="197"/>
      <c r="AL45" s="197"/>
      <c r="AM45" s="197"/>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row>
    <row r="46" spans="1:62" s="68" customFormat="1" ht="24" customHeight="1" thickBot="1" x14ac:dyDescent="0.3">
      <c r="A46" s="476" t="s">
        <v>384</v>
      </c>
      <c r="B46" s="826" t="s">
        <v>361</v>
      </c>
      <c r="C46" s="695" t="s">
        <v>99</v>
      </c>
      <c r="D46" s="794"/>
      <c r="E46" s="794"/>
      <c r="F46" s="794"/>
      <c r="G46" s="794"/>
      <c r="H46" s="794"/>
      <c r="I46" s="794"/>
      <c r="J46" s="794"/>
      <c r="K46" s="794"/>
      <c r="L46" s="794"/>
      <c r="M46" s="794"/>
      <c r="N46" s="696"/>
      <c r="O46" s="785" t="s">
        <v>236</v>
      </c>
      <c r="P46" s="786"/>
      <c r="Q46" s="786"/>
      <c r="R46" s="786"/>
      <c r="S46" s="786"/>
      <c r="T46" s="786"/>
      <c r="U46" s="786"/>
      <c r="V46" s="786"/>
      <c r="W46" s="786"/>
      <c r="X46" s="786"/>
      <c r="Y46" s="786"/>
      <c r="Z46" s="786"/>
      <c r="AA46" s="786"/>
      <c r="AB46" s="786"/>
      <c r="AC46" s="786"/>
      <c r="AD46" s="786"/>
      <c r="AE46" s="786"/>
      <c r="AF46" s="787"/>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row>
    <row r="47" spans="1:62" s="68" customFormat="1" ht="24" customHeight="1" thickBot="1" x14ac:dyDescent="0.3">
      <c r="A47" s="790"/>
      <c r="B47" s="827"/>
      <c r="C47" s="695" t="s">
        <v>246</v>
      </c>
      <c r="D47" s="696"/>
      <c r="E47" s="695" t="s">
        <v>247</v>
      </c>
      <c r="F47" s="696"/>
      <c r="G47" s="695" t="s">
        <v>248</v>
      </c>
      <c r="H47" s="696"/>
      <c r="I47" s="695" t="s">
        <v>249</v>
      </c>
      <c r="J47" s="696"/>
      <c r="K47" s="695" t="s">
        <v>356</v>
      </c>
      <c r="L47" s="696"/>
      <c r="M47" s="695" t="s">
        <v>251</v>
      </c>
      <c r="N47" s="696"/>
      <c r="O47" s="785" t="s">
        <v>246</v>
      </c>
      <c r="P47" s="786"/>
      <c r="Q47" s="787"/>
      <c r="R47" s="785" t="s">
        <v>247</v>
      </c>
      <c r="S47" s="786"/>
      <c r="T47" s="787"/>
      <c r="U47" s="785" t="s">
        <v>248</v>
      </c>
      <c r="V47" s="786"/>
      <c r="W47" s="787"/>
      <c r="X47" s="785" t="s">
        <v>249</v>
      </c>
      <c r="Y47" s="786"/>
      <c r="Z47" s="787"/>
      <c r="AA47" s="785" t="s">
        <v>356</v>
      </c>
      <c r="AB47" s="786"/>
      <c r="AC47" s="787"/>
      <c r="AD47" s="785" t="s">
        <v>251</v>
      </c>
      <c r="AE47" s="786"/>
      <c r="AF47" s="787"/>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row>
    <row r="48" spans="1:62" s="68" customFormat="1" ht="29.25" customHeight="1" x14ac:dyDescent="0.25">
      <c r="A48" s="790"/>
      <c r="B48" s="828"/>
      <c r="C48" s="217" t="s">
        <v>100</v>
      </c>
      <c r="D48" s="200" t="s">
        <v>362</v>
      </c>
      <c r="E48" s="217" t="s">
        <v>100</v>
      </c>
      <c r="F48" s="200" t="s">
        <v>362</v>
      </c>
      <c r="G48" s="217" t="s">
        <v>100</v>
      </c>
      <c r="H48" s="200" t="s">
        <v>362</v>
      </c>
      <c r="I48" s="217" t="s">
        <v>100</v>
      </c>
      <c r="J48" s="200" t="s">
        <v>362</v>
      </c>
      <c r="K48" s="217" t="s">
        <v>100</v>
      </c>
      <c r="L48" s="200" t="s">
        <v>362</v>
      </c>
      <c r="M48" s="217" t="s">
        <v>100</v>
      </c>
      <c r="N48" s="200" t="s">
        <v>362</v>
      </c>
      <c r="O48" s="203" t="s">
        <v>100</v>
      </c>
      <c r="P48" s="203" t="s">
        <v>363</v>
      </c>
      <c r="Q48" s="203" t="s">
        <v>223</v>
      </c>
      <c r="R48" s="203" t="s">
        <v>100</v>
      </c>
      <c r="S48" s="203" t="s">
        <v>363</v>
      </c>
      <c r="T48" s="203" t="s">
        <v>223</v>
      </c>
      <c r="U48" s="203" t="s">
        <v>100</v>
      </c>
      <c r="V48" s="203" t="s">
        <v>363</v>
      </c>
      <c r="W48" s="203" t="s">
        <v>223</v>
      </c>
      <c r="X48" s="203" t="s">
        <v>100</v>
      </c>
      <c r="Y48" s="203" t="s">
        <v>363</v>
      </c>
      <c r="Z48" s="203" t="s">
        <v>223</v>
      </c>
      <c r="AA48" s="203" t="s">
        <v>100</v>
      </c>
      <c r="AB48" s="203" t="s">
        <v>363</v>
      </c>
      <c r="AC48" s="203" t="s">
        <v>223</v>
      </c>
      <c r="AD48" s="203" t="s">
        <v>100</v>
      </c>
      <c r="AE48" s="203" t="s">
        <v>363</v>
      </c>
      <c r="AF48" s="203" t="s">
        <v>223</v>
      </c>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row>
    <row r="49" spans="1:62" s="68" customFormat="1" ht="16.5" x14ac:dyDescent="0.25">
      <c r="A49" s="790"/>
      <c r="B49" s="361" t="s">
        <v>364</v>
      </c>
      <c r="C49" s="376">
        <v>1</v>
      </c>
      <c r="D49" s="372"/>
      <c r="E49" s="365">
        <v>1</v>
      </c>
      <c r="F49" s="372"/>
      <c r="G49" s="357">
        <v>1</v>
      </c>
      <c r="H49" s="372"/>
      <c r="I49" s="357">
        <v>1</v>
      </c>
      <c r="J49" s="372"/>
      <c r="K49" s="357">
        <v>1</v>
      </c>
      <c r="L49" s="372"/>
      <c r="M49" s="369">
        <v>1</v>
      </c>
      <c r="N49" s="372"/>
      <c r="O49" s="146"/>
      <c r="P49" s="213"/>
      <c r="Q49" s="215"/>
      <c r="R49" s="146"/>
      <c r="S49" s="213"/>
      <c r="T49" s="215"/>
      <c r="U49" s="146"/>
      <c r="V49" s="213"/>
      <c r="W49" s="215"/>
      <c r="X49" s="146"/>
      <c r="Y49" s="213"/>
      <c r="Z49" s="215"/>
      <c r="AA49" s="146"/>
      <c r="AB49" s="213"/>
      <c r="AC49" s="215"/>
      <c r="AD49" s="146"/>
      <c r="AE49" s="265"/>
      <c r="AF49" s="215"/>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row>
    <row r="50" spans="1:62" s="68" customFormat="1" ht="16.5" x14ac:dyDescent="0.25">
      <c r="A50" s="790"/>
      <c r="B50" s="362" t="s">
        <v>365</v>
      </c>
      <c r="C50" s="377">
        <v>1</v>
      </c>
      <c r="D50" s="373"/>
      <c r="E50" s="366">
        <v>1</v>
      </c>
      <c r="F50" s="373"/>
      <c r="G50" s="356">
        <v>1</v>
      </c>
      <c r="H50" s="373"/>
      <c r="I50" s="356">
        <v>1</v>
      </c>
      <c r="J50" s="373"/>
      <c r="K50" s="356">
        <v>1</v>
      </c>
      <c r="L50" s="373"/>
      <c r="M50" s="368">
        <v>1</v>
      </c>
      <c r="N50" s="373"/>
      <c r="O50" s="146"/>
      <c r="P50" s="213"/>
      <c r="Q50" s="215"/>
      <c r="R50" s="146"/>
      <c r="S50" s="213"/>
      <c r="T50" s="215"/>
      <c r="U50" s="146"/>
      <c r="V50" s="213"/>
      <c r="W50" s="215"/>
      <c r="X50" s="146"/>
      <c r="Y50" s="213"/>
      <c r="Z50" s="215"/>
      <c r="AA50" s="146"/>
      <c r="AB50" s="213"/>
      <c r="AC50" s="215"/>
      <c r="AD50" s="146"/>
      <c r="AE50" s="265"/>
      <c r="AF50" s="215"/>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row>
    <row r="51" spans="1:62" s="68" customFormat="1" ht="16.5" x14ac:dyDescent="0.25">
      <c r="A51" s="790"/>
      <c r="B51" s="362" t="s">
        <v>366</v>
      </c>
      <c r="C51" s="377">
        <v>1</v>
      </c>
      <c r="D51" s="373"/>
      <c r="E51" s="366">
        <v>1</v>
      </c>
      <c r="F51" s="373"/>
      <c r="G51" s="356">
        <v>1</v>
      </c>
      <c r="H51" s="373"/>
      <c r="I51" s="356">
        <v>1</v>
      </c>
      <c r="J51" s="373"/>
      <c r="K51" s="356">
        <v>1</v>
      </c>
      <c r="L51" s="373"/>
      <c r="M51" s="368">
        <v>1</v>
      </c>
      <c r="N51" s="373"/>
      <c r="O51" s="146"/>
      <c r="P51" s="213"/>
      <c r="Q51" s="215"/>
      <c r="R51" s="146"/>
      <c r="S51" s="213"/>
      <c r="T51" s="215"/>
      <c r="U51" s="146"/>
      <c r="V51" s="213"/>
      <c r="W51" s="215"/>
      <c r="X51" s="146"/>
      <c r="Y51" s="213"/>
      <c r="Z51" s="215"/>
      <c r="AA51" s="146"/>
      <c r="AB51" s="213"/>
      <c r="AC51" s="215"/>
      <c r="AD51" s="146"/>
      <c r="AE51" s="265"/>
      <c r="AF51" s="215"/>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row>
    <row r="52" spans="1:62" s="68" customFormat="1" ht="16.5" x14ac:dyDescent="0.25">
      <c r="A52" s="790"/>
      <c r="B52" s="362" t="s">
        <v>367</v>
      </c>
      <c r="C52" s="377">
        <v>1</v>
      </c>
      <c r="D52" s="373"/>
      <c r="E52" s="366">
        <v>1</v>
      </c>
      <c r="F52" s="373"/>
      <c r="G52" s="356">
        <v>1</v>
      </c>
      <c r="H52" s="373"/>
      <c r="I52" s="356">
        <v>1</v>
      </c>
      <c r="J52" s="373"/>
      <c r="K52" s="356">
        <v>1</v>
      </c>
      <c r="L52" s="373"/>
      <c r="M52" s="368">
        <v>1</v>
      </c>
      <c r="N52" s="373"/>
      <c r="O52" s="146"/>
      <c r="P52" s="213"/>
      <c r="Q52" s="215"/>
      <c r="R52" s="146"/>
      <c r="S52" s="213"/>
      <c r="T52" s="215"/>
      <c r="U52" s="146"/>
      <c r="V52" s="213"/>
      <c r="W52" s="215"/>
      <c r="X52" s="146"/>
      <c r="Y52" s="213"/>
      <c r="Z52" s="215"/>
      <c r="AA52" s="146"/>
      <c r="AB52" s="213"/>
      <c r="AC52" s="215"/>
      <c r="AD52" s="146"/>
      <c r="AE52" s="265"/>
      <c r="AF52" s="215"/>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row>
    <row r="53" spans="1:62" s="68" customFormat="1" ht="16.5" x14ac:dyDescent="0.25">
      <c r="A53" s="790"/>
      <c r="B53" s="362" t="s">
        <v>368</v>
      </c>
      <c r="C53" s="377">
        <v>1</v>
      </c>
      <c r="D53" s="373"/>
      <c r="E53" s="366">
        <v>1</v>
      </c>
      <c r="F53" s="373"/>
      <c r="G53" s="356">
        <v>1</v>
      </c>
      <c r="H53" s="373"/>
      <c r="I53" s="356">
        <v>1</v>
      </c>
      <c r="J53" s="373"/>
      <c r="K53" s="356">
        <v>1</v>
      </c>
      <c r="L53" s="373"/>
      <c r="M53" s="368">
        <v>1</v>
      </c>
      <c r="N53" s="373"/>
      <c r="O53" s="146"/>
      <c r="P53" s="213"/>
      <c r="Q53" s="215"/>
      <c r="R53" s="146"/>
      <c r="S53" s="213"/>
      <c r="T53" s="215"/>
      <c r="U53" s="146"/>
      <c r="V53" s="213"/>
      <c r="W53" s="215"/>
      <c r="X53" s="146"/>
      <c r="Y53" s="213"/>
      <c r="Z53" s="215"/>
      <c r="AA53" s="146"/>
      <c r="AB53" s="213"/>
      <c r="AC53" s="215"/>
      <c r="AD53" s="146"/>
      <c r="AE53" s="265"/>
      <c r="AF53" s="215"/>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row>
    <row r="54" spans="1:62" s="68" customFormat="1" ht="16.5" x14ac:dyDescent="0.25">
      <c r="A54" s="790"/>
      <c r="B54" s="362" t="s">
        <v>369</v>
      </c>
      <c r="C54" s="377">
        <v>1</v>
      </c>
      <c r="D54" s="373"/>
      <c r="E54" s="366">
        <v>1</v>
      </c>
      <c r="F54" s="373"/>
      <c r="G54" s="356">
        <v>1</v>
      </c>
      <c r="H54" s="373"/>
      <c r="I54" s="356">
        <v>1</v>
      </c>
      <c r="J54" s="373"/>
      <c r="K54" s="356">
        <v>1</v>
      </c>
      <c r="L54" s="373"/>
      <c r="M54" s="368">
        <v>1</v>
      </c>
      <c r="N54" s="373"/>
      <c r="O54" s="146"/>
      <c r="P54" s="213"/>
      <c r="Q54" s="215"/>
      <c r="R54" s="146"/>
      <c r="S54" s="213"/>
      <c r="T54" s="215"/>
      <c r="U54" s="146"/>
      <c r="V54" s="213"/>
      <c r="W54" s="215"/>
      <c r="X54" s="146"/>
      <c r="Y54" s="213"/>
      <c r="Z54" s="215"/>
      <c r="AA54" s="146"/>
      <c r="AB54" s="213"/>
      <c r="AC54" s="215"/>
      <c r="AD54" s="146"/>
      <c r="AE54" s="265"/>
      <c r="AF54" s="215"/>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row>
    <row r="55" spans="1:62" s="68" customFormat="1" ht="16.5" x14ac:dyDescent="0.25">
      <c r="A55" s="790"/>
      <c r="B55" s="362" t="s">
        <v>370</v>
      </c>
      <c r="C55" s="377">
        <v>1</v>
      </c>
      <c r="D55" s="373"/>
      <c r="E55" s="366">
        <v>1</v>
      </c>
      <c r="F55" s="373"/>
      <c r="G55" s="356">
        <v>1</v>
      </c>
      <c r="H55" s="373"/>
      <c r="I55" s="356">
        <v>1</v>
      </c>
      <c r="J55" s="373"/>
      <c r="K55" s="356">
        <v>1</v>
      </c>
      <c r="L55" s="373"/>
      <c r="M55" s="368">
        <v>1</v>
      </c>
      <c r="N55" s="373"/>
      <c r="O55" s="146"/>
      <c r="P55" s="213"/>
      <c r="Q55" s="215"/>
      <c r="R55" s="146"/>
      <c r="S55" s="213"/>
      <c r="T55" s="215"/>
      <c r="U55" s="146"/>
      <c r="V55" s="213"/>
      <c r="W55" s="215"/>
      <c r="X55" s="146"/>
      <c r="Y55" s="213"/>
      <c r="Z55" s="215"/>
      <c r="AA55" s="146"/>
      <c r="AB55" s="213"/>
      <c r="AC55" s="215"/>
      <c r="AD55" s="146"/>
      <c r="AE55" s="265"/>
      <c r="AF55" s="215"/>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row>
    <row r="56" spans="1:62" s="68" customFormat="1" ht="16.5" x14ac:dyDescent="0.25">
      <c r="A56" s="790"/>
      <c r="B56" s="362" t="s">
        <v>371</v>
      </c>
      <c r="C56" s="377">
        <v>1</v>
      </c>
      <c r="D56" s="373"/>
      <c r="E56" s="366">
        <v>1</v>
      </c>
      <c r="F56" s="373"/>
      <c r="G56" s="356">
        <v>1</v>
      </c>
      <c r="H56" s="373"/>
      <c r="I56" s="356">
        <v>1</v>
      </c>
      <c r="J56" s="373"/>
      <c r="K56" s="356">
        <v>1</v>
      </c>
      <c r="L56" s="373"/>
      <c r="M56" s="368">
        <v>1</v>
      </c>
      <c r="N56" s="373"/>
      <c r="O56" s="146"/>
      <c r="P56" s="213"/>
      <c r="Q56" s="215"/>
      <c r="R56" s="146"/>
      <c r="S56" s="213"/>
      <c r="T56" s="215"/>
      <c r="U56" s="146"/>
      <c r="V56" s="213"/>
      <c r="W56" s="215"/>
      <c r="X56" s="146"/>
      <c r="Y56" s="213"/>
      <c r="Z56" s="215"/>
      <c r="AA56" s="146"/>
      <c r="AB56" s="213"/>
      <c r="AC56" s="215"/>
      <c r="AD56" s="146"/>
      <c r="AE56" s="265"/>
      <c r="AF56" s="215"/>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row>
    <row r="57" spans="1:62" s="68" customFormat="1" ht="16.5" x14ac:dyDescent="0.25">
      <c r="A57" s="790"/>
      <c r="B57" s="362" t="s">
        <v>372</v>
      </c>
      <c r="C57" s="377">
        <v>1</v>
      </c>
      <c r="D57" s="373"/>
      <c r="E57" s="366">
        <v>1</v>
      </c>
      <c r="F57" s="373"/>
      <c r="G57" s="356">
        <v>1</v>
      </c>
      <c r="H57" s="373"/>
      <c r="I57" s="356">
        <v>1</v>
      </c>
      <c r="J57" s="373"/>
      <c r="K57" s="356">
        <v>1</v>
      </c>
      <c r="L57" s="373"/>
      <c r="M57" s="368">
        <v>1</v>
      </c>
      <c r="N57" s="373"/>
      <c r="O57" s="146"/>
      <c r="P57" s="213"/>
      <c r="Q57" s="215"/>
      <c r="R57" s="146"/>
      <c r="S57" s="213"/>
      <c r="T57" s="215"/>
      <c r="U57" s="146"/>
      <c r="V57" s="213"/>
      <c r="W57" s="215"/>
      <c r="X57" s="146"/>
      <c r="Y57" s="213"/>
      <c r="Z57" s="215"/>
      <c r="AA57" s="146"/>
      <c r="AB57" s="213"/>
      <c r="AC57" s="215"/>
      <c r="AD57" s="146"/>
      <c r="AE57" s="265"/>
      <c r="AF57" s="215"/>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row>
    <row r="58" spans="1:62" s="68" customFormat="1" ht="16.5" x14ac:dyDescent="0.25">
      <c r="A58" s="790"/>
      <c r="B58" s="362" t="s">
        <v>373</v>
      </c>
      <c r="C58" s="377">
        <v>1</v>
      </c>
      <c r="D58" s="373"/>
      <c r="E58" s="366">
        <v>1</v>
      </c>
      <c r="F58" s="373"/>
      <c r="G58" s="356">
        <v>1</v>
      </c>
      <c r="H58" s="373"/>
      <c r="I58" s="356">
        <v>1</v>
      </c>
      <c r="J58" s="373"/>
      <c r="K58" s="356">
        <v>1</v>
      </c>
      <c r="L58" s="373"/>
      <c r="M58" s="368">
        <v>1</v>
      </c>
      <c r="N58" s="373"/>
      <c r="O58" s="146"/>
      <c r="P58" s="213"/>
      <c r="Q58" s="215"/>
      <c r="R58" s="146"/>
      <c r="S58" s="213"/>
      <c r="T58" s="215"/>
      <c r="U58" s="146"/>
      <c r="V58" s="213"/>
      <c r="W58" s="215"/>
      <c r="X58" s="146"/>
      <c r="Y58" s="213"/>
      <c r="Z58" s="215"/>
      <c r="AA58" s="146"/>
      <c r="AB58" s="213"/>
      <c r="AC58" s="215"/>
      <c r="AD58" s="146"/>
      <c r="AE58" s="265"/>
      <c r="AF58" s="215"/>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row>
    <row r="59" spans="1:62" s="68" customFormat="1" ht="16.5" x14ac:dyDescent="0.25">
      <c r="A59" s="790"/>
      <c r="B59" s="362" t="s">
        <v>374</v>
      </c>
      <c r="C59" s="377">
        <v>1</v>
      </c>
      <c r="D59" s="373"/>
      <c r="E59" s="366">
        <v>1</v>
      </c>
      <c r="F59" s="373"/>
      <c r="G59" s="356">
        <v>1</v>
      </c>
      <c r="H59" s="373"/>
      <c r="I59" s="356">
        <v>1</v>
      </c>
      <c r="J59" s="373"/>
      <c r="K59" s="356">
        <v>1</v>
      </c>
      <c r="L59" s="373"/>
      <c r="M59" s="368">
        <v>1</v>
      </c>
      <c r="N59" s="373"/>
      <c r="O59" s="146"/>
      <c r="P59" s="213"/>
      <c r="Q59" s="215"/>
      <c r="R59" s="146"/>
      <c r="S59" s="213"/>
      <c r="T59" s="215"/>
      <c r="U59" s="146"/>
      <c r="V59" s="213"/>
      <c r="W59" s="215"/>
      <c r="X59" s="146"/>
      <c r="Y59" s="213"/>
      <c r="Z59" s="215"/>
      <c r="AA59" s="146"/>
      <c r="AB59" s="213"/>
      <c r="AC59" s="215"/>
      <c r="AD59" s="146"/>
      <c r="AE59" s="265"/>
      <c r="AF59" s="215"/>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row>
    <row r="60" spans="1:62" s="68" customFormat="1" ht="16.5" x14ac:dyDescent="0.25">
      <c r="A60" s="790"/>
      <c r="B60" s="362" t="s">
        <v>375</v>
      </c>
      <c r="C60" s="377">
        <v>1</v>
      </c>
      <c r="D60" s="373"/>
      <c r="E60" s="366">
        <v>1</v>
      </c>
      <c r="F60" s="373"/>
      <c r="G60" s="356">
        <v>1</v>
      </c>
      <c r="H60" s="373"/>
      <c r="I60" s="356">
        <v>1</v>
      </c>
      <c r="J60" s="373"/>
      <c r="K60" s="356">
        <v>1</v>
      </c>
      <c r="L60" s="373"/>
      <c r="M60" s="368">
        <v>1</v>
      </c>
      <c r="N60" s="373"/>
      <c r="O60" s="146"/>
      <c r="P60" s="213"/>
      <c r="Q60" s="215"/>
      <c r="R60" s="146"/>
      <c r="S60" s="213"/>
      <c r="T60" s="215"/>
      <c r="U60" s="146"/>
      <c r="V60" s="213"/>
      <c r="W60" s="215"/>
      <c r="X60" s="146"/>
      <c r="Y60" s="213"/>
      <c r="Z60" s="215"/>
      <c r="AA60" s="146"/>
      <c r="AB60" s="213"/>
      <c r="AC60" s="215"/>
      <c r="AD60" s="146"/>
      <c r="AE60" s="265"/>
      <c r="AF60" s="215"/>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row>
    <row r="61" spans="1:62" s="68" customFormat="1" ht="16.5" x14ac:dyDescent="0.25">
      <c r="A61" s="790"/>
      <c r="B61" s="362" t="s">
        <v>376</v>
      </c>
      <c r="C61" s="377">
        <v>1</v>
      </c>
      <c r="D61" s="373"/>
      <c r="E61" s="366">
        <v>1</v>
      </c>
      <c r="F61" s="373"/>
      <c r="G61" s="356">
        <v>1</v>
      </c>
      <c r="H61" s="373"/>
      <c r="I61" s="356">
        <v>1</v>
      </c>
      <c r="J61" s="373"/>
      <c r="K61" s="356">
        <v>1</v>
      </c>
      <c r="L61" s="373"/>
      <c r="M61" s="368">
        <v>1</v>
      </c>
      <c r="N61" s="373"/>
      <c r="O61" s="146"/>
      <c r="P61" s="213"/>
      <c r="Q61" s="215"/>
      <c r="R61" s="146"/>
      <c r="S61" s="213"/>
      <c r="T61" s="215"/>
      <c r="U61" s="146"/>
      <c r="V61" s="213"/>
      <c r="W61" s="215"/>
      <c r="X61" s="146"/>
      <c r="Y61" s="213"/>
      <c r="Z61" s="215"/>
      <c r="AA61" s="146"/>
      <c r="AB61" s="213"/>
      <c r="AC61" s="215"/>
      <c r="AD61" s="146"/>
      <c r="AE61" s="265"/>
      <c r="AF61" s="215"/>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row>
    <row r="62" spans="1:62" s="68" customFormat="1" ht="16.5" x14ac:dyDescent="0.25">
      <c r="A62" s="790"/>
      <c r="B62" s="362" t="s">
        <v>377</v>
      </c>
      <c r="C62" s="377">
        <v>1</v>
      </c>
      <c r="D62" s="373"/>
      <c r="E62" s="366">
        <v>1</v>
      </c>
      <c r="F62" s="373"/>
      <c r="G62" s="356">
        <v>1</v>
      </c>
      <c r="H62" s="373"/>
      <c r="I62" s="356">
        <v>1</v>
      </c>
      <c r="J62" s="373"/>
      <c r="K62" s="356">
        <v>1</v>
      </c>
      <c r="L62" s="373"/>
      <c r="M62" s="368">
        <v>1</v>
      </c>
      <c r="N62" s="373"/>
      <c r="O62" s="146"/>
      <c r="P62" s="213"/>
      <c r="Q62" s="215"/>
      <c r="R62" s="146"/>
      <c r="S62" s="213"/>
      <c r="T62" s="215"/>
      <c r="U62" s="146"/>
      <c r="V62" s="213"/>
      <c r="W62" s="215"/>
      <c r="X62" s="146"/>
      <c r="Y62" s="213"/>
      <c r="Z62" s="215"/>
      <c r="AA62" s="146"/>
      <c r="AB62" s="213"/>
      <c r="AC62" s="215"/>
      <c r="AD62" s="146"/>
      <c r="AE62" s="265"/>
      <c r="AF62" s="215"/>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row>
    <row r="63" spans="1:62" s="68" customFormat="1" ht="16.5" x14ac:dyDescent="0.25">
      <c r="A63" s="790"/>
      <c r="B63" s="362" t="s">
        <v>378</v>
      </c>
      <c r="C63" s="377">
        <v>1</v>
      </c>
      <c r="D63" s="373"/>
      <c r="E63" s="366">
        <v>1</v>
      </c>
      <c r="F63" s="373"/>
      <c r="G63" s="356">
        <v>1</v>
      </c>
      <c r="H63" s="373"/>
      <c r="I63" s="356">
        <v>1</v>
      </c>
      <c r="J63" s="373"/>
      <c r="K63" s="356">
        <v>1</v>
      </c>
      <c r="L63" s="373"/>
      <c r="M63" s="368">
        <v>1</v>
      </c>
      <c r="N63" s="373"/>
      <c r="O63" s="146"/>
      <c r="P63" s="213"/>
      <c r="Q63" s="215"/>
      <c r="R63" s="146"/>
      <c r="S63" s="213"/>
      <c r="T63" s="215"/>
      <c r="U63" s="146"/>
      <c r="V63" s="213"/>
      <c r="W63" s="215"/>
      <c r="X63" s="146"/>
      <c r="Y63" s="213"/>
      <c r="Z63" s="215"/>
      <c r="AA63" s="146"/>
      <c r="AB63" s="213"/>
      <c r="AC63" s="215"/>
      <c r="AD63" s="146"/>
      <c r="AE63" s="265"/>
      <c r="AF63" s="215"/>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row>
    <row r="64" spans="1:62" s="68" customFormat="1" ht="16.5" x14ac:dyDescent="0.25">
      <c r="A64" s="790"/>
      <c r="B64" s="362" t="s">
        <v>379</v>
      </c>
      <c r="C64" s="377">
        <v>1</v>
      </c>
      <c r="D64" s="373"/>
      <c r="E64" s="366">
        <v>1</v>
      </c>
      <c r="F64" s="373"/>
      <c r="G64" s="356">
        <v>1</v>
      </c>
      <c r="H64" s="373"/>
      <c r="I64" s="356">
        <v>1</v>
      </c>
      <c r="J64" s="373"/>
      <c r="K64" s="356">
        <v>1</v>
      </c>
      <c r="L64" s="373"/>
      <c r="M64" s="368">
        <v>1</v>
      </c>
      <c r="N64" s="373"/>
      <c r="O64" s="146"/>
      <c r="P64" s="213"/>
      <c r="Q64" s="215"/>
      <c r="R64" s="146"/>
      <c r="S64" s="213"/>
      <c r="T64" s="215"/>
      <c r="U64" s="146"/>
      <c r="V64" s="213"/>
      <c r="W64" s="215"/>
      <c r="X64" s="146"/>
      <c r="Y64" s="213"/>
      <c r="Z64" s="215"/>
      <c r="AA64" s="146"/>
      <c r="AB64" s="213"/>
      <c r="AC64" s="215"/>
      <c r="AD64" s="146"/>
      <c r="AE64" s="265"/>
      <c r="AF64" s="215"/>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row>
    <row r="65" spans="1:62" s="68" customFormat="1" ht="16.5" x14ac:dyDescent="0.25">
      <c r="A65" s="790"/>
      <c r="B65" s="362" t="s">
        <v>380</v>
      </c>
      <c r="C65" s="377">
        <v>1</v>
      </c>
      <c r="D65" s="373"/>
      <c r="E65" s="366">
        <v>1</v>
      </c>
      <c r="F65" s="373"/>
      <c r="G65" s="356">
        <v>1</v>
      </c>
      <c r="H65" s="373"/>
      <c r="I65" s="356">
        <v>1</v>
      </c>
      <c r="J65" s="373"/>
      <c r="K65" s="356">
        <v>1</v>
      </c>
      <c r="L65" s="373"/>
      <c r="M65" s="368">
        <v>1</v>
      </c>
      <c r="N65" s="373"/>
      <c r="O65" s="146"/>
      <c r="P65" s="213"/>
      <c r="Q65" s="215"/>
      <c r="R65" s="146"/>
      <c r="S65" s="213"/>
      <c r="T65" s="215"/>
      <c r="U65" s="146"/>
      <c r="V65" s="213"/>
      <c r="W65" s="215"/>
      <c r="X65" s="146"/>
      <c r="Y65" s="213"/>
      <c r="Z65" s="215"/>
      <c r="AA65" s="146"/>
      <c r="AB65" s="213"/>
      <c r="AC65" s="215"/>
      <c r="AD65" s="146"/>
      <c r="AE65" s="265"/>
      <c r="AF65" s="215"/>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row>
    <row r="66" spans="1:62" s="68" customFormat="1" ht="16.5" x14ac:dyDescent="0.25">
      <c r="A66" s="790"/>
      <c r="B66" s="362" t="s">
        <v>381</v>
      </c>
      <c r="C66" s="377">
        <v>1</v>
      </c>
      <c r="D66" s="373"/>
      <c r="E66" s="366">
        <v>1</v>
      </c>
      <c r="F66" s="373"/>
      <c r="G66" s="356">
        <v>1</v>
      </c>
      <c r="H66" s="373"/>
      <c r="I66" s="356">
        <v>1</v>
      </c>
      <c r="J66" s="373"/>
      <c r="K66" s="356">
        <v>1</v>
      </c>
      <c r="L66" s="373"/>
      <c r="M66" s="368">
        <v>1</v>
      </c>
      <c r="N66" s="373"/>
      <c r="O66" s="146"/>
      <c r="P66" s="213"/>
      <c r="Q66" s="215"/>
      <c r="R66" s="146"/>
      <c r="S66" s="213"/>
      <c r="T66" s="215"/>
      <c r="U66" s="146"/>
      <c r="V66" s="213"/>
      <c r="W66" s="215"/>
      <c r="X66" s="146"/>
      <c r="Y66" s="213"/>
      <c r="Z66" s="215"/>
      <c r="AA66" s="146"/>
      <c r="AB66" s="213"/>
      <c r="AC66" s="215"/>
      <c r="AD66" s="146"/>
      <c r="AE66" s="265"/>
      <c r="AF66" s="215"/>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row>
    <row r="67" spans="1:62" s="68" customFormat="1" ht="16.5" x14ac:dyDescent="0.25">
      <c r="A67" s="790"/>
      <c r="B67" s="362" t="s">
        <v>382</v>
      </c>
      <c r="C67" s="377">
        <v>1</v>
      </c>
      <c r="D67" s="373"/>
      <c r="E67" s="366">
        <v>1</v>
      </c>
      <c r="F67" s="373"/>
      <c r="G67" s="356">
        <v>1</v>
      </c>
      <c r="H67" s="373"/>
      <c r="I67" s="356">
        <v>1</v>
      </c>
      <c r="J67" s="373"/>
      <c r="K67" s="356">
        <v>1</v>
      </c>
      <c r="L67" s="373"/>
      <c r="M67" s="368">
        <v>1</v>
      </c>
      <c r="N67" s="373"/>
      <c r="O67" s="146"/>
      <c r="P67" s="213"/>
      <c r="Q67" s="215"/>
      <c r="R67" s="146"/>
      <c r="S67" s="213"/>
      <c r="T67" s="215"/>
      <c r="U67" s="146"/>
      <c r="V67" s="213"/>
      <c r="W67" s="215"/>
      <c r="X67" s="146"/>
      <c r="Y67" s="213"/>
      <c r="Z67" s="215"/>
      <c r="AA67" s="146"/>
      <c r="AB67" s="213"/>
      <c r="AC67" s="215"/>
      <c r="AD67" s="146"/>
      <c r="AE67" s="265"/>
      <c r="AF67" s="215"/>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row>
    <row r="68" spans="1:62" s="68" customFormat="1" ht="16.5" x14ac:dyDescent="0.25">
      <c r="A68" s="790"/>
      <c r="B68" s="363" t="s">
        <v>383</v>
      </c>
      <c r="C68" s="378">
        <v>1</v>
      </c>
      <c r="D68" s="374"/>
      <c r="E68" s="367">
        <v>1</v>
      </c>
      <c r="F68" s="374"/>
      <c r="G68" s="360">
        <v>1</v>
      </c>
      <c r="H68" s="374"/>
      <c r="I68" s="360">
        <v>1</v>
      </c>
      <c r="J68" s="374"/>
      <c r="K68" s="360">
        <v>1</v>
      </c>
      <c r="L68" s="374"/>
      <c r="M68" s="370">
        <v>1</v>
      </c>
      <c r="N68" s="374"/>
      <c r="O68" s="269"/>
      <c r="P68" s="270"/>
      <c r="Q68" s="271"/>
      <c r="R68" s="269"/>
      <c r="S68" s="270"/>
      <c r="T68" s="271"/>
      <c r="U68" s="269"/>
      <c r="V68" s="270"/>
      <c r="W68" s="271"/>
      <c r="X68" s="269"/>
      <c r="Y68" s="270"/>
      <c r="Z68" s="271"/>
      <c r="AA68" s="269"/>
      <c r="AB68" s="270"/>
      <c r="AC68" s="271"/>
      <c r="AD68" s="269"/>
      <c r="AE68" s="270"/>
      <c r="AF68" s="271"/>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row>
    <row r="69" spans="1:62" s="68" customFormat="1" ht="34.5" customHeight="1" x14ac:dyDescent="0.25">
      <c r="A69" s="477"/>
      <c r="B69" s="364" t="s">
        <v>93</v>
      </c>
      <c r="C69" s="379">
        <f>SUM(C49:C68)</f>
        <v>20</v>
      </c>
      <c r="D69" s="375"/>
      <c r="E69" s="359">
        <f>SUM(E49:E68)</f>
        <v>20</v>
      </c>
      <c r="F69" s="375"/>
      <c r="G69" s="358">
        <f>SUM(G49:G68)</f>
        <v>20</v>
      </c>
      <c r="H69" s="375"/>
      <c r="I69" s="358">
        <f>SUM(I49:I68)</f>
        <v>20</v>
      </c>
      <c r="J69" s="375"/>
      <c r="K69" s="358">
        <f>SUM(K49:K68)</f>
        <v>20</v>
      </c>
      <c r="L69" s="375"/>
      <c r="M69" s="371">
        <f>SUM(M49:M68)</f>
        <v>20</v>
      </c>
      <c r="N69" s="375"/>
      <c r="O69" s="273"/>
      <c r="P69" s="186"/>
      <c r="Q69" s="272"/>
      <c r="R69" s="185"/>
      <c r="S69" s="186"/>
      <c r="T69" s="272"/>
      <c r="U69" s="185"/>
      <c r="V69" s="186"/>
      <c r="W69" s="272"/>
      <c r="X69" s="185"/>
      <c r="Y69" s="186"/>
      <c r="Z69" s="272"/>
      <c r="AA69" s="185"/>
      <c r="AB69" s="186"/>
      <c r="AC69" s="272"/>
      <c r="AD69" s="185"/>
      <c r="AE69" s="186"/>
      <c r="AF69" s="272"/>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row>
    <row r="72" spans="1:62" ht="15" thickBot="1" x14ac:dyDescent="0.3"/>
    <row r="73" spans="1:62" s="68" customFormat="1" ht="50.25" customHeight="1" thickBot="1" x14ac:dyDescent="0.3">
      <c r="A73" s="818" t="s">
        <v>385</v>
      </c>
      <c r="B73" s="819"/>
      <c r="C73" s="823" t="s">
        <v>386</v>
      </c>
      <c r="D73" s="824"/>
      <c r="E73" s="824"/>
      <c r="F73" s="824"/>
      <c r="G73" s="824"/>
      <c r="H73" s="824"/>
      <c r="I73" s="824"/>
      <c r="J73" s="824"/>
      <c r="K73" s="824"/>
      <c r="L73" s="824"/>
      <c r="M73" s="824"/>
      <c r="N73" s="824"/>
      <c r="O73" s="824"/>
      <c r="P73" s="824"/>
      <c r="Q73" s="824"/>
      <c r="R73" s="824"/>
      <c r="S73" s="824"/>
      <c r="T73" s="824"/>
      <c r="U73" s="824"/>
      <c r="V73" s="824"/>
      <c r="W73" s="824"/>
      <c r="X73" s="824"/>
      <c r="Y73" s="824"/>
      <c r="Z73" s="825"/>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row>
    <row r="74" spans="1:62" s="68" customFormat="1" ht="24" customHeight="1" x14ac:dyDescent="0.25">
      <c r="A74" s="829" t="s">
        <v>384</v>
      </c>
      <c r="B74" s="829" t="s">
        <v>361</v>
      </c>
      <c r="C74" s="832" t="s">
        <v>234</v>
      </c>
      <c r="D74" s="832"/>
      <c r="E74" s="832" t="s">
        <v>241</v>
      </c>
      <c r="F74" s="832"/>
      <c r="G74" s="832" t="s">
        <v>242</v>
      </c>
      <c r="H74" s="832"/>
      <c r="I74" s="832" t="s">
        <v>243</v>
      </c>
      <c r="J74" s="832"/>
      <c r="K74" s="832" t="s">
        <v>244</v>
      </c>
      <c r="L74" s="832"/>
      <c r="M74" s="832" t="s">
        <v>245</v>
      </c>
      <c r="N74" s="832"/>
      <c r="O74" s="816" t="s">
        <v>246</v>
      </c>
      <c r="P74" s="817"/>
      <c r="Q74" s="816" t="s">
        <v>247</v>
      </c>
      <c r="R74" s="817"/>
      <c r="S74" s="816" t="s">
        <v>248</v>
      </c>
      <c r="T74" s="817"/>
      <c r="U74" s="816" t="s">
        <v>249</v>
      </c>
      <c r="V74" s="817"/>
      <c r="W74" s="816" t="s">
        <v>356</v>
      </c>
      <c r="X74" s="817"/>
      <c r="Y74" s="816" t="s">
        <v>251</v>
      </c>
      <c r="Z74" s="817"/>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row>
    <row r="75" spans="1:62" s="68" customFormat="1" ht="29.25" customHeight="1" x14ac:dyDescent="0.25">
      <c r="A75" s="831"/>
      <c r="B75" s="830"/>
      <c r="C75" s="275" t="s">
        <v>387</v>
      </c>
      <c r="D75" s="275" t="s">
        <v>388</v>
      </c>
      <c r="E75" s="275" t="s">
        <v>387</v>
      </c>
      <c r="F75" s="275" t="s">
        <v>388</v>
      </c>
      <c r="G75" s="275" t="s">
        <v>387</v>
      </c>
      <c r="H75" s="275" t="s">
        <v>388</v>
      </c>
      <c r="I75" s="275" t="s">
        <v>387</v>
      </c>
      <c r="J75" s="275" t="s">
        <v>388</v>
      </c>
      <c r="K75" s="275" t="s">
        <v>387</v>
      </c>
      <c r="L75" s="275" t="s">
        <v>388</v>
      </c>
      <c r="M75" s="275" t="s">
        <v>387</v>
      </c>
      <c r="N75" s="275" t="s">
        <v>388</v>
      </c>
      <c r="O75" s="275" t="s">
        <v>387</v>
      </c>
      <c r="P75" s="275" t="s">
        <v>388</v>
      </c>
      <c r="Q75" s="275" t="s">
        <v>387</v>
      </c>
      <c r="R75" s="275" t="s">
        <v>388</v>
      </c>
      <c r="S75" s="275" t="s">
        <v>387</v>
      </c>
      <c r="T75" s="275" t="s">
        <v>388</v>
      </c>
      <c r="U75" s="275" t="s">
        <v>387</v>
      </c>
      <c r="V75" s="275" t="s">
        <v>388</v>
      </c>
      <c r="W75" s="275" t="s">
        <v>387</v>
      </c>
      <c r="X75" s="275" t="s">
        <v>388</v>
      </c>
      <c r="Y75" s="275" t="s">
        <v>387</v>
      </c>
      <c r="Z75" s="275" t="s">
        <v>388</v>
      </c>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row>
    <row r="76" spans="1:62" s="68" customFormat="1" ht="16.5" x14ac:dyDescent="0.25">
      <c r="A76" s="831"/>
      <c r="B76" s="274" t="s">
        <v>364</v>
      </c>
      <c r="C76" s="382">
        <v>0</v>
      </c>
      <c r="D76" s="382"/>
      <c r="E76" s="392">
        <v>206</v>
      </c>
      <c r="F76" s="382"/>
      <c r="G76" s="392">
        <v>206</v>
      </c>
      <c r="H76" s="382"/>
      <c r="I76" s="392">
        <v>206</v>
      </c>
      <c r="J76" s="382"/>
      <c r="K76" s="392">
        <v>206</v>
      </c>
      <c r="L76" s="382"/>
      <c r="M76" s="392">
        <v>206</v>
      </c>
      <c r="N76" s="382"/>
      <c r="O76" s="392">
        <v>206</v>
      </c>
      <c r="P76" s="382"/>
      <c r="Q76" s="392">
        <v>206</v>
      </c>
      <c r="R76" s="382"/>
      <c r="S76" s="392">
        <v>206</v>
      </c>
      <c r="T76" s="382"/>
      <c r="U76" s="392">
        <v>206</v>
      </c>
      <c r="V76" s="382"/>
      <c r="W76" s="392">
        <v>206</v>
      </c>
      <c r="X76" s="382"/>
      <c r="Y76" s="392">
        <v>206</v>
      </c>
      <c r="Z76" s="382"/>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row>
    <row r="77" spans="1:62" s="68" customFormat="1" ht="16.5" x14ac:dyDescent="0.25">
      <c r="A77" s="831"/>
      <c r="B77" s="274" t="s">
        <v>365</v>
      </c>
      <c r="C77" s="382">
        <v>0</v>
      </c>
      <c r="D77" s="382"/>
      <c r="E77" s="392">
        <v>182</v>
      </c>
      <c r="F77" s="382"/>
      <c r="G77" s="392">
        <v>182</v>
      </c>
      <c r="H77" s="382"/>
      <c r="I77" s="392">
        <v>182</v>
      </c>
      <c r="J77" s="382"/>
      <c r="K77" s="392">
        <v>182</v>
      </c>
      <c r="L77" s="382"/>
      <c r="M77" s="392">
        <v>182</v>
      </c>
      <c r="N77" s="382"/>
      <c r="O77" s="392">
        <v>182</v>
      </c>
      <c r="P77" s="382"/>
      <c r="Q77" s="392">
        <v>182</v>
      </c>
      <c r="R77" s="382"/>
      <c r="S77" s="392">
        <v>182</v>
      </c>
      <c r="T77" s="382"/>
      <c r="U77" s="392">
        <v>182</v>
      </c>
      <c r="V77" s="382"/>
      <c r="W77" s="392">
        <v>182</v>
      </c>
      <c r="X77" s="382"/>
      <c r="Y77" s="392">
        <v>182</v>
      </c>
      <c r="Z77" s="382"/>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row>
    <row r="78" spans="1:62" s="68" customFormat="1" ht="16.5" x14ac:dyDescent="0.25">
      <c r="A78" s="831"/>
      <c r="B78" s="274" t="s">
        <v>366</v>
      </c>
      <c r="C78" s="382">
        <v>0</v>
      </c>
      <c r="D78" s="382"/>
      <c r="E78" s="392">
        <v>225</v>
      </c>
      <c r="F78" s="382"/>
      <c r="G78" s="392">
        <v>225</v>
      </c>
      <c r="H78" s="382"/>
      <c r="I78" s="392">
        <v>225</v>
      </c>
      <c r="J78" s="382"/>
      <c r="K78" s="392">
        <v>225</v>
      </c>
      <c r="L78" s="382"/>
      <c r="M78" s="392">
        <v>225</v>
      </c>
      <c r="N78" s="382"/>
      <c r="O78" s="392">
        <v>225</v>
      </c>
      <c r="P78" s="382"/>
      <c r="Q78" s="392">
        <v>225</v>
      </c>
      <c r="R78" s="382"/>
      <c r="S78" s="392">
        <v>225</v>
      </c>
      <c r="T78" s="382"/>
      <c r="U78" s="392">
        <v>225</v>
      </c>
      <c r="V78" s="382"/>
      <c r="W78" s="392">
        <v>225</v>
      </c>
      <c r="X78" s="382"/>
      <c r="Y78" s="392">
        <v>225</v>
      </c>
      <c r="Z78" s="382"/>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row>
    <row r="79" spans="1:62" s="68" customFormat="1" ht="16.5" x14ac:dyDescent="0.25">
      <c r="A79" s="831"/>
      <c r="B79" s="274" t="s">
        <v>367</v>
      </c>
      <c r="C79" s="382">
        <v>0</v>
      </c>
      <c r="D79" s="382"/>
      <c r="E79" s="392">
        <v>120</v>
      </c>
      <c r="F79" s="382"/>
      <c r="G79" s="392">
        <v>120</v>
      </c>
      <c r="H79" s="382"/>
      <c r="I79" s="392">
        <v>120</v>
      </c>
      <c r="J79" s="382"/>
      <c r="K79" s="392">
        <v>120</v>
      </c>
      <c r="L79" s="382"/>
      <c r="M79" s="392">
        <v>120</v>
      </c>
      <c r="N79" s="382"/>
      <c r="O79" s="392">
        <v>120</v>
      </c>
      <c r="P79" s="382"/>
      <c r="Q79" s="392">
        <v>120</v>
      </c>
      <c r="R79" s="382"/>
      <c r="S79" s="392">
        <v>120</v>
      </c>
      <c r="T79" s="382"/>
      <c r="U79" s="392">
        <v>120</v>
      </c>
      <c r="V79" s="382"/>
      <c r="W79" s="392">
        <v>120</v>
      </c>
      <c r="X79" s="382"/>
      <c r="Y79" s="392">
        <v>120</v>
      </c>
      <c r="Z79" s="382"/>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row>
    <row r="80" spans="1:62" s="68" customFormat="1" ht="16.5" x14ac:dyDescent="0.25">
      <c r="A80" s="831"/>
      <c r="B80" s="274" t="s">
        <v>368</v>
      </c>
      <c r="C80" s="382">
        <v>0</v>
      </c>
      <c r="D80" s="382"/>
      <c r="E80" s="392">
        <v>184</v>
      </c>
      <c r="F80" s="382"/>
      <c r="G80" s="392">
        <v>184</v>
      </c>
      <c r="H80" s="382"/>
      <c r="I80" s="392">
        <v>184</v>
      </c>
      <c r="J80" s="382"/>
      <c r="K80" s="392">
        <v>184</v>
      </c>
      <c r="L80" s="382"/>
      <c r="M80" s="392">
        <v>184</v>
      </c>
      <c r="N80" s="382"/>
      <c r="O80" s="392">
        <v>184</v>
      </c>
      <c r="P80" s="382"/>
      <c r="Q80" s="392">
        <v>184</v>
      </c>
      <c r="R80" s="382"/>
      <c r="S80" s="392">
        <v>184</v>
      </c>
      <c r="T80" s="382"/>
      <c r="U80" s="392">
        <v>184</v>
      </c>
      <c r="V80" s="382"/>
      <c r="W80" s="392">
        <v>184</v>
      </c>
      <c r="X80" s="382"/>
      <c r="Y80" s="392">
        <v>184</v>
      </c>
      <c r="Z80" s="382"/>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row>
    <row r="81" spans="1:62" s="68" customFormat="1" ht="16.5" x14ac:dyDescent="0.25">
      <c r="A81" s="831"/>
      <c r="B81" s="274" t="s">
        <v>369</v>
      </c>
      <c r="C81" s="382">
        <v>0</v>
      </c>
      <c r="D81" s="382"/>
      <c r="E81" s="392">
        <v>117</v>
      </c>
      <c r="F81" s="382"/>
      <c r="G81" s="392">
        <v>117</v>
      </c>
      <c r="H81" s="382"/>
      <c r="I81" s="392">
        <v>117</v>
      </c>
      <c r="J81" s="382"/>
      <c r="K81" s="392">
        <v>117</v>
      </c>
      <c r="L81" s="382"/>
      <c r="M81" s="392">
        <v>117</v>
      </c>
      <c r="N81" s="382"/>
      <c r="O81" s="392">
        <v>117</v>
      </c>
      <c r="P81" s="382"/>
      <c r="Q81" s="392">
        <v>117</v>
      </c>
      <c r="R81" s="382"/>
      <c r="S81" s="392">
        <v>117</v>
      </c>
      <c r="T81" s="382"/>
      <c r="U81" s="392">
        <v>117</v>
      </c>
      <c r="V81" s="382"/>
      <c r="W81" s="392">
        <v>117</v>
      </c>
      <c r="X81" s="382"/>
      <c r="Y81" s="392">
        <v>117</v>
      </c>
      <c r="Z81" s="382"/>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row>
    <row r="82" spans="1:62" s="68" customFormat="1" ht="16.5" x14ac:dyDescent="0.25">
      <c r="A82" s="831"/>
      <c r="B82" s="274" t="s">
        <v>370</v>
      </c>
      <c r="C82" s="382">
        <v>0</v>
      </c>
      <c r="D82" s="382">
        <v>39</v>
      </c>
      <c r="E82" s="392">
        <v>216</v>
      </c>
      <c r="F82" s="382"/>
      <c r="G82" s="392">
        <v>216</v>
      </c>
      <c r="H82" s="382"/>
      <c r="I82" s="392">
        <v>216</v>
      </c>
      <c r="J82" s="382"/>
      <c r="K82" s="392">
        <v>216</v>
      </c>
      <c r="L82" s="382"/>
      <c r="M82" s="392">
        <v>216</v>
      </c>
      <c r="N82" s="382"/>
      <c r="O82" s="392">
        <v>216</v>
      </c>
      <c r="P82" s="382"/>
      <c r="Q82" s="392">
        <v>216</v>
      </c>
      <c r="R82" s="382"/>
      <c r="S82" s="392">
        <v>216</v>
      </c>
      <c r="T82" s="382"/>
      <c r="U82" s="392">
        <v>216</v>
      </c>
      <c r="V82" s="382"/>
      <c r="W82" s="392">
        <v>216</v>
      </c>
      <c r="X82" s="382"/>
      <c r="Y82" s="392">
        <v>216</v>
      </c>
      <c r="Z82" s="382"/>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row>
    <row r="83" spans="1:62" s="68" customFormat="1" ht="16.5" x14ac:dyDescent="0.25">
      <c r="A83" s="831"/>
      <c r="B83" s="274" t="s">
        <v>371</v>
      </c>
      <c r="C83" s="382">
        <v>0</v>
      </c>
      <c r="D83" s="382">
        <v>40</v>
      </c>
      <c r="E83" s="392">
        <v>315</v>
      </c>
      <c r="F83" s="382"/>
      <c r="G83" s="392">
        <v>315</v>
      </c>
      <c r="H83" s="382"/>
      <c r="I83" s="392">
        <v>315</v>
      </c>
      <c r="J83" s="382"/>
      <c r="K83" s="392">
        <v>315</v>
      </c>
      <c r="L83" s="382"/>
      <c r="M83" s="392">
        <v>315</v>
      </c>
      <c r="N83" s="382"/>
      <c r="O83" s="392">
        <v>315</v>
      </c>
      <c r="P83" s="382"/>
      <c r="Q83" s="392">
        <v>315</v>
      </c>
      <c r="R83" s="382"/>
      <c r="S83" s="392">
        <v>315</v>
      </c>
      <c r="T83" s="382"/>
      <c r="U83" s="392">
        <v>315</v>
      </c>
      <c r="V83" s="382"/>
      <c r="W83" s="392">
        <v>315</v>
      </c>
      <c r="X83" s="382"/>
      <c r="Y83" s="392">
        <v>315</v>
      </c>
      <c r="Z83" s="382"/>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row>
    <row r="84" spans="1:62" s="68" customFormat="1" ht="16.5" x14ac:dyDescent="0.25">
      <c r="A84" s="831"/>
      <c r="B84" s="274" t="s">
        <v>372</v>
      </c>
      <c r="C84" s="382">
        <v>0</v>
      </c>
      <c r="D84" s="382"/>
      <c r="E84" s="392">
        <v>91</v>
      </c>
      <c r="F84" s="382"/>
      <c r="G84" s="392">
        <v>91</v>
      </c>
      <c r="H84" s="382"/>
      <c r="I84" s="392">
        <v>91</v>
      </c>
      <c r="J84" s="382"/>
      <c r="K84" s="392">
        <v>91</v>
      </c>
      <c r="L84" s="382"/>
      <c r="M84" s="392">
        <v>91</v>
      </c>
      <c r="N84" s="382"/>
      <c r="O84" s="392">
        <v>91</v>
      </c>
      <c r="P84" s="382"/>
      <c r="Q84" s="392">
        <v>91</v>
      </c>
      <c r="R84" s="382"/>
      <c r="S84" s="392">
        <v>91</v>
      </c>
      <c r="T84" s="382"/>
      <c r="U84" s="392">
        <v>91</v>
      </c>
      <c r="V84" s="382"/>
      <c r="W84" s="392">
        <v>91</v>
      </c>
      <c r="X84" s="382"/>
      <c r="Y84" s="392">
        <v>91</v>
      </c>
      <c r="Z84" s="382"/>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row>
    <row r="85" spans="1:62" s="68" customFormat="1" ht="16.5" x14ac:dyDescent="0.25">
      <c r="A85" s="831"/>
      <c r="B85" s="274" t="s">
        <v>373</v>
      </c>
      <c r="C85" s="382">
        <v>0</v>
      </c>
      <c r="D85" s="382"/>
      <c r="E85" s="392">
        <v>221</v>
      </c>
      <c r="F85" s="382"/>
      <c r="G85" s="392">
        <v>221</v>
      </c>
      <c r="H85" s="382"/>
      <c r="I85" s="392">
        <v>221</v>
      </c>
      <c r="J85" s="382"/>
      <c r="K85" s="392">
        <v>221</v>
      </c>
      <c r="L85" s="382"/>
      <c r="M85" s="392">
        <v>221</v>
      </c>
      <c r="N85" s="382"/>
      <c r="O85" s="392">
        <v>221</v>
      </c>
      <c r="P85" s="382"/>
      <c r="Q85" s="392">
        <v>221</v>
      </c>
      <c r="R85" s="382"/>
      <c r="S85" s="392">
        <v>221</v>
      </c>
      <c r="T85" s="382"/>
      <c r="U85" s="392">
        <v>221</v>
      </c>
      <c r="V85" s="382"/>
      <c r="W85" s="392">
        <v>221</v>
      </c>
      <c r="X85" s="382"/>
      <c r="Y85" s="392">
        <v>221</v>
      </c>
      <c r="Z85" s="382"/>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row>
    <row r="86" spans="1:62" s="68" customFormat="1" ht="16.5" x14ac:dyDescent="0.25">
      <c r="A86" s="831"/>
      <c r="B86" s="274" t="s">
        <v>374</v>
      </c>
      <c r="C86" s="382">
        <v>0</v>
      </c>
      <c r="D86" s="382"/>
      <c r="E86" s="392">
        <v>77</v>
      </c>
      <c r="F86" s="382"/>
      <c r="G86" s="392">
        <v>77</v>
      </c>
      <c r="H86" s="382"/>
      <c r="I86" s="392">
        <v>77</v>
      </c>
      <c r="J86" s="382"/>
      <c r="K86" s="392">
        <v>77</v>
      </c>
      <c r="L86" s="382"/>
      <c r="M86" s="392">
        <v>77</v>
      </c>
      <c r="N86" s="382"/>
      <c r="O86" s="392">
        <v>77</v>
      </c>
      <c r="P86" s="382"/>
      <c r="Q86" s="392">
        <v>77</v>
      </c>
      <c r="R86" s="382"/>
      <c r="S86" s="392">
        <v>77</v>
      </c>
      <c r="T86" s="382"/>
      <c r="U86" s="392">
        <v>77</v>
      </c>
      <c r="V86" s="382"/>
      <c r="W86" s="392">
        <v>77</v>
      </c>
      <c r="X86" s="382"/>
      <c r="Y86" s="392">
        <v>77</v>
      </c>
      <c r="Z86" s="382"/>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row>
    <row r="87" spans="1:62" s="68" customFormat="1" ht="16.5" x14ac:dyDescent="0.25">
      <c r="A87" s="831"/>
      <c r="B87" s="274" t="s">
        <v>375</v>
      </c>
      <c r="C87" s="382">
        <v>0</v>
      </c>
      <c r="D87" s="382"/>
      <c r="E87" s="392">
        <v>220</v>
      </c>
      <c r="F87" s="382"/>
      <c r="G87" s="392">
        <v>220</v>
      </c>
      <c r="H87" s="382"/>
      <c r="I87" s="392">
        <v>220</v>
      </c>
      <c r="J87" s="382"/>
      <c r="K87" s="392">
        <v>220</v>
      </c>
      <c r="L87" s="382"/>
      <c r="M87" s="392">
        <v>220</v>
      </c>
      <c r="N87" s="382"/>
      <c r="O87" s="392">
        <v>220</v>
      </c>
      <c r="P87" s="382"/>
      <c r="Q87" s="392">
        <v>220</v>
      </c>
      <c r="R87" s="382"/>
      <c r="S87" s="392">
        <v>220</v>
      </c>
      <c r="T87" s="382"/>
      <c r="U87" s="392">
        <v>220</v>
      </c>
      <c r="V87" s="382"/>
      <c r="W87" s="392">
        <v>220</v>
      </c>
      <c r="X87" s="382"/>
      <c r="Y87" s="392">
        <v>220</v>
      </c>
      <c r="Z87" s="382"/>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row>
    <row r="88" spans="1:62" s="68" customFormat="1" ht="16.5" x14ac:dyDescent="0.25">
      <c r="A88" s="831"/>
      <c r="B88" s="274" t="s">
        <v>376</v>
      </c>
      <c r="C88" s="382">
        <v>0</v>
      </c>
      <c r="D88" s="382"/>
      <c r="E88" s="392">
        <v>220</v>
      </c>
      <c r="F88" s="382"/>
      <c r="G88" s="392">
        <v>220</v>
      </c>
      <c r="H88" s="382"/>
      <c r="I88" s="392">
        <v>220</v>
      </c>
      <c r="J88" s="382"/>
      <c r="K88" s="392">
        <v>220</v>
      </c>
      <c r="L88" s="382"/>
      <c r="M88" s="392">
        <v>220</v>
      </c>
      <c r="N88" s="382"/>
      <c r="O88" s="392">
        <v>220</v>
      </c>
      <c r="P88" s="382"/>
      <c r="Q88" s="392">
        <v>220</v>
      </c>
      <c r="R88" s="382"/>
      <c r="S88" s="392">
        <v>220</v>
      </c>
      <c r="T88" s="382"/>
      <c r="U88" s="392">
        <v>220</v>
      </c>
      <c r="V88" s="382"/>
      <c r="W88" s="392">
        <v>220</v>
      </c>
      <c r="X88" s="382"/>
      <c r="Y88" s="392">
        <v>220</v>
      </c>
      <c r="Z88" s="382"/>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row>
    <row r="89" spans="1:62" s="68" customFormat="1" ht="16.5" x14ac:dyDescent="0.25">
      <c r="A89" s="831"/>
      <c r="B89" s="274" t="s">
        <v>377</v>
      </c>
      <c r="C89" s="382">
        <v>0</v>
      </c>
      <c r="D89" s="382"/>
      <c r="E89" s="392">
        <v>275</v>
      </c>
      <c r="F89" s="382"/>
      <c r="G89" s="392">
        <v>275</v>
      </c>
      <c r="H89" s="382"/>
      <c r="I89" s="392">
        <v>275</v>
      </c>
      <c r="J89" s="382"/>
      <c r="K89" s="392">
        <v>275</v>
      </c>
      <c r="L89" s="382"/>
      <c r="M89" s="392">
        <v>275</v>
      </c>
      <c r="N89" s="382"/>
      <c r="O89" s="392">
        <v>275</v>
      </c>
      <c r="P89" s="382"/>
      <c r="Q89" s="392">
        <v>275</v>
      </c>
      <c r="R89" s="382"/>
      <c r="S89" s="392">
        <v>275</v>
      </c>
      <c r="T89" s="382"/>
      <c r="U89" s="392">
        <v>275</v>
      </c>
      <c r="V89" s="382"/>
      <c r="W89" s="392">
        <v>275</v>
      </c>
      <c r="X89" s="382"/>
      <c r="Y89" s="392">
        <v>275</v>
      </c>
      <c r="Z89" s="382"/>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row>
    <row r="90" spans="1:62" s="68" customFormat="1" ht="16.5" x14ac:dyDescent="0.25">
      <c r="A90" s="831"/>
      <c r="B90" s="274" t="s">
        <v>378</v>
      </c>
      <c r="C90" s="382">
        <v>0</v>
      </c>
      <c r="D90" s="382"/>
      <c r="E90" s="392">
        <v>118</v>
      </c>
      <c r="F90" s="382"/>
      <c r="G90" s="392">
        <v>118</v>
      </c>
      <c r="H90" s="382"/>
      <c r="I90" s="392">
        <v>118</v>
      </c>
      <c r="J90" s="382"/>
      <c r="K90" s="392">
        <v>118</v>
      </c>
      <c r="L90" s="382"/>
      <c r="M90" s="392">
        <v>118</v>
      </c>
      <c r="N90" s="382"/>
      <c r="O90" s="392">
        <v>118</v>
      </c>
      <c r="P90" s="382"/>
      <c r="Q90" s="392">
        <v>118</v>
      </c>
      <c r="R90" s="382"/>
      <c r="S90" s="392">
        <v>118</v>
      </c>
      <c r="T90" s="382"/>
      <c r="U90" s="392">
        <v>118</v>
      </c>
      <c r="V90" s="382"/>
      <c r="W90" s="392">
        <v>118</v>
      </c>
      <c r="X90" s="382"/>
      <c r="Y90" s="392">
        <v>118</v>
      </c>
      <c r="Z90" s="382"/>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row>
    <row r="91" spans="1:62" s="68" customFormat="1" ht="16.5" x14ac:dyDescent="0.25">
      <c r="A91" s="831"/>
      <c r="B91" s="274" t="s">
        <v>379</v>
      </c>
      <c r="C91" s="382">
        <v>0</v>
      </c>
      <c r="D91" s="382"/>
      <c r="E91" s="392">
        <v>146</v>
      </c>
      <c r="F91" s="382"/>
      <c r="G91" s="392">
        <v>146</v>
      </c>
      <c r="H91" s="382"/>
      <c r="I91" s="392">
        <v>146</v>
      </c>
      <c r="J91" s="382"/>
      <c r="K91" s="392">
        <v>146</v>
      </c>
      <c r="L91" s="382"/>
      <c r="M91" s="392">
        <v>146</v>
      </c>
      <c r="N91" s="382"/>
      <c r="O91" s="392">
        <v>146</v>
      </c>
      <c r="P91" s="382"/>
      <c r="Q91" s="392">
        <v>146</v>
      </c>
      <c r="R91" s="382"/>
      <c r="S91" s="392">
        <v>146</v>
      </c>
      <c r="T91" s="382"/>
      <c r="U91" s="392">
        <v>146</v>
      </c>
      <c r="V91" s="382"/>
      <c r="W91" s="392">
        <v>146</v>
      </c>
      <c r="X91" s="382"/>
      <c r="Y91" s="392">
        <v>146</v>
      </c>
      <c r="Z91" s="382"/>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row>
    <row r="92" spans="1:62" s="68" customFormat="1" ht="16.5" x14ac:dyDescent="0.25">
      <c r="A92" s="831"/>
      <c r="B92" s="274" t="s">
        <v>380</v>
      </c>
      <c r="C92" s="382">
        <v>0</v>
      </c>
      <c r="D92" s="382"/>
      <c r="E92" s="392">
        <v>110</v>
      </c>
      <c r="F92" s="382"/>
      <c r="G92" s="392">
        <v>110</v>
      </c>
      <c r="H92" s="382"/>
      <c r="I92" s="392">
        <v>110</v>
      </c>
      <c r="J92" s="382"/>
      <c r="K92" s="392">
        <v>110</v>
      </c>
      <c r="L92" s="382"/>
      <c r="M92" s="392">
        <v>110</v>
      </c>
      <c r="N92" s="382"/>
      <c r="O92" s="392">
        <v>110</v>
      </c>
      <c r="P92" s="382"/>
      <c r="Q92" s="392">
        <v>110</v>
      </c>
      <c r="R92" s="382"/>
      <c r="S92" s="392">
        <v>110</v>
      </c>
      <c r="T92" s="382"/>
      <c r="U92" s="392">
        <v>110</v>
      </c>
      <c r="V92" s="382"/>
      <c r="W92" s="392">
        <v>110</v>
      </c>
      <c r="X92" s="382"/>
      <c r="Y92" s="392">
        <v>110</v>
      </c>
      <c r="Z92" s="382"/>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row>
    <row r="93" spans="1:62" s="68" customFormat="1" ht="16.5" x14ac:dyDescent="0.25">
      <c r="A93" s="831"/>
      <c r="B93" s="274" t="s">
        <v>381</v>
      </c>
      <c r="C93" s="382">
        <v>0</v>
      </c>
      <c r="D93" s="382">
        <v>27</v>
      </c>
      <c r="E93" s="392">
        <v>158</v>
      </c>
      <c r="F93" s="382"/>
      <c r="G93" s="392">
        <v>158</v>
      </c>
      <c r="H93" s="382"/>
      <c r="I93" s="392">
        <v>158</v>
      </c>
      <c r="J93" s="382"/>
      <c r="K93" s="392">
        <v>158</v>
      </c>
      <c r="L93" s="382"/>
      <c r="M93" s="392">
        <v>158</v>
      </c>
      <c r="N93" s="382"/>
      <c r="O93" s="392">
        <v>158</v>
      </c>
      <c r="P93" s="382"/>
      <c r="Q93" s="392">
        <v>158</v>
      </c>
      <c r="R93" s="382"/>
      <c r="S93" s="392">
        <v>158</v>
      </c>
      <c r="T93" s="382"/>
      <c r="U93" s="392">
        <v>158</v>
      </c>
      <c r="V93" s="382"/>
      <c r="W93" s="392">
        <v>158</v>
      </c>
      <c r="X93" s="382"/>
      <c r="Y93" s="392">
        <v>158</v>
      </c>
      <c r="Z93" s="382"/>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row>
    <row r="94" spans="1:62" s="68" customFormat="1" ht="16.5" x14ac:dyDescent="0.25">
      <c r="A94" s="831"/>
      <c r="B94" s="274" t="s">
        <v>382</v>
      </c>
      <c r="C94" s="382">
        <v>0</v>
      </c>
      <c r="D94" s="382">
        <v>30</v>
      </c>
      <c r="E94" s="392">
        <v>375</v>
      </c>
      <c r="F94" s="382"/>
      <c r="G94" s="392">
        <v>375</v>
      </c>
      <c r="H94" s="382"/>
      <c r="I94" s="392">
        <v>375</v>
      </c>
      <c r="J94" s="382"/>
      <c r="K94" s="392">
        <v>375</v>
      </c>
      <c r="L94" s="382"/>
      <c r="M94" s="392">
        <v>375</v>
      </c>
      <c r="N94" s="382"/>
      <c r="O94" s="392">
        <v>375</v>
      </c>
      <c r="P94" s="382"/>
      <c r="Q94" s="392">
        <v>375</v>
      </c>
      <c r="R94" s="382"/>
      <c r="S94" s="392">
        <v>375</v>
      </c>
      <c r="T94" s="382"/>
      <c r="U94" s="392">
        <v>375</v>
      </c>
      <c r="V94" s="382"/>
      <c r="W94" s="392">
        <v>375</v>
      </c>
      <c r="X94" s="382"/>
      <c r="Y94" s="392">
        <v>375</v>
      </c>
      <c r="Z94" s="382"/>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row>
    <row r="95" spans="1:62" s="68" customFormat="1" ht="16.5" x14ac:dyDescent="0.25">
      <c r="A95" s="831"/>
      <c r="B95" s="274" t="s">
        <v>383</v>
      </c>
      <c r="C95" s="382">
        <v>0</v>
      </c>
      <c r="D95" s="382"/>
      <c r="E95" s="392">
        <v>60</v>
      </c>
      <c r="F95" s="382"/>
      <c r="G95" s="392">
        <v>60</v>
      </c>
      <c r="H95" s="382"/>
      <c r="I95" s="392">
        <v>60</v>
      </c>
      <c r="J95" s="382"/>
      <c r="K95" s="392">
        <v>60</v>
      </c>
      <c r="L95" s="382"/>
      <c r="M95" s="392">
        <v>60</v>
      </c>
      <c r="N95" s="382"/>
      <c r="O95" s="392">
        <v>60</v>
      </c>
      <c r="P95" s="382"/>
      <c r="Q95" s="392">
        <v>60</v>
      </c>
      <c r="R95" s="382"/>
      <c r="S95" s="392">
        <v>60</v>
      </c>
      <c r="T95" s="382"/>
      <c r="U95" s="392">
        <v>60</v>
      </c>
      <c r="V95" s="382"/>
      <c r="W95" s="392">
        <v>60</v>
      </c>
      <c r="X95" s="382"/>
      <c r="Y95" s="392">
        <v>60</v>
      </c>
      <c r="Z95" s="382"/>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row>
    <row r="96" spans="1:62" s="381" customFormat="1" ht="30.75" customHeight="1" x14ac:dyDescent="0.25">
      <c r="A96" s="830"/>
      <c r="B96" s="383" t="s">
        <v>93</v>
      </c>
      <c r="C96" s="384">
        <v>0</v>
      </c>
      <c r="D96" s="384">
        <f>SUM(D76:D95)</f>
        <v>136</v>
      </c>
      <c r="E96" s="393">
        <f>SUM(E76:E95)</f>
        <v>3636</v>
      </c>
      <c r="F96" s="384"/>
      <c r="G96" s="393">
        <f>SUM(G76:G95)</f>
        <v>3636</v>
      </c>
      <c r="H96" s="384"/>
      <c r="I96" s="393">
        <f>SUM(I76:I95)</f>
        <v>3636</v>
      </c>
      <c r="J96" s="384"/>
      <c r="K96" s="393">
        <f>SUM(K76:K95)</f>
        <v>3636</v>
      </c>
      <c r="L96" s="385"/>
      <c r="M96" s="393">
        <f>SUM(M76:M95)</f>
        <v>3636</v>
      </c>
      <c r="N96" s="385"/>
      <c r="O96" s="393">
        <f>SUM(O76:O95)</f>
        <v>3636</v>
      </c>
      <c r="P96" s="384"/>
      <c r="Q96" s="393">
        <f>SUM(Q76:Q95)</f>
        <v>3636</v>
      </c>
      <c r="R96" s="384"/>
      <c r="S96" s="393">
        <f>SUM(S76:S95)</f>
        <v>3636</v>
      </c>
      <c r="T96" s="384"/>
      <c r="U96" s="393">
        <f>SUM(U76:U95)</f>
        <v>3636</v>
      </c>
      <c r="V96" s="384"/>
      <c r="W96" s="393">
        <f>SUM(W76:W95)</f>
        <v>3636</v>
      </c>
      <c r="X96" s="384"/>
      <c r="Y96" s="393">
        <f>SUM(Y76:Y95)</f>
        <v>3636</v>
      </c>
      <c r="Z96" s="384"/>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380"/>
      <c r="AW96" s="380"/>
      <c r="AX96" s="380"/>
      <c r="AY96" s="380"/>
      <c r="AZ96" s="380"/>
      <c r="BA96" s="380"/>
      <c r="BB96" s="380"/>
      <c r="BC96" s="380"/>
      <c r="BD96" s="380"/>
      <c r="BE96" s="380"/>
      <c r="BF96" s="380"/>
      <c r="BG96" s="380"/>
      <c r="BH96" s="380"/>
      <c r="BI96" s="380"/>
      <c r="BJ96" s="380"/>
    </row>
  </sheetData>
  <mergeCells count="64">
    <mergeCell ref="W74:X74"/>
    <mergeCell ref="Y74:Z74"/>
    <mergeCell ref="C73:Z73"/>
    <mergeCell ref="A46:A69"/>
    <mergeCell ref="B46:B48"/>
    <mergeCell ref="B74:B75"/>
    <mergeCell ref="A74:A96"/>
    <mergeCell ref="O74:P74"/>
    <mergeCell ref="C74:D74"/>
    <mergeCell ref="E74:F74"/>
    <mergeCell ref="G74:H74"/>
    <mergeCell ref="I74:J74"/>
    <mergeCell ref="K74:L74"/>
    <mergeCell ref="M74:N74"/>
    <mergeCell ref="Q74:R74"/>
    <mergeCell ref="S74:T74"/>
    <mergeCell ref="U74:V74"/>
    <mergeCell ref="A73:B73"/>
    <mergeCell ref="M14:O14"/>
    <mergeCell ref="M15:O15"/>
    <mergeCell ref="M16:O16"/>
    <mergeCell ref="A14:A16"/>
    <mergeCell ref="U22:W22"/>
    <mergeCell ref="O21:AF21"/>
    <mergeCell ref="A20:B20"/>
    <mergeCell ref="C20:AF20"/>
    <mergeCell ref="I47:J47"/>
    <mergeCell ref="G47:H47"/>
    <mergeCell ref="E47:F47"/>
    <mergeCell ref="C47:D47"/>
    <mergeCell ref="O22:Q22"/>
    <mergeCell ref="O47:Q47"/>
    <mergeCell ref="K14:L16"/>
    <mergeCell ref="X22:Z22"/>
    <mergeCell ref="AA22:AC22"/>
    <mergeCell ref="AD22:AF22"/>
    <mergeCell ref="K22:L22"/>
    <mergeCell ref="M22:N22"/>
    <mergeCell ref="C21:N21"/>
    <mergeCell ref="R22:T22"/>
    <mergeCell ref="A1:A4"/>
    <mergeCell ref="B1:AF4"/>
    <mergeCell ref="A8:A11"/>
    <mergeCell ref="AC8:AF8"/>
    <mergeCell ref="AC9:AF9"/>
    <mergeCell ref="AC10:AF10"/>
    <mergeCell ref="AC11:AF11"/>
    <mergeCell ref="B8:AA11"/>
    <mergeCell ref="R47:T47"/>
    <mergeCell ref="U47:W47"/>
    <mergeCell ref="A19:AF19"/>
    <mergeCell ref="I22:J22"/>
    <mergeCell ref="A21:A44"/>
    <mergeCell ref="B21:B23"/>
    <mergeCell ref="E22:F22"/>
    <mergeCell ref="C22:D22"/>
    <mergeCell ref="G22:H22"/>
    <mergeCell ref="C46:N46"/>
    <mergeCell ref="O46:AF46"/>
    <mergeCell ref="X47:Z47"/>
    <mergeCell ref="AA47:AC47"/>
    <mergeCell ref="AD47:AF47"/>
    <mergeCell ref="M47:N47"/>
    <mergeCell ref="K47:L47"/>
  </mergeCells>
  <phoneticPr fontId="4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8"/>
  <sheetViews>
    <sheetView tabSelected="1" topLeftCell="D10" zoomScale="80" zoomScaleNormal="80" workbookViewId="0">
      <selection activeCell="N13" sqref="N13"/>
    </sheetView>
  </sheetViews>
  <sheetFormatPr baseColWidth="10" defaultColWidth="11.42578125" defaultRowHeight="15" x14ac:dyDescent="0.25"/>
  <cols>
    <col min="1" max="1" width="9.140625" style="173" customWidth="1"/>
    <col min="2" max="2" width="35.42578125" style="173" customWidth="1"/>
    <col min="3" max="3" width="27.85546875" style="173" customWidth="1"/>
    <col min="4" max="4" width="12" style="173" customWidth="1"/>
    <col min="5" max="5" width="35" style="173" customWidth="1"/>
    <col min="6" max="6" width="17.140625" style="173" customWidth="1"/>
    <col min="7" max="7" width="13.85546875" style="173" customWidth="1"/>
    <col min="8" max="8" width="13.42578125" style="173" customWidth="1"/>
    <col min="9" max="9" width="13.85546875" style="174" customWidth="1"/>
    <col min="10" max="10" width="11.42578125" style="174" customWidth="1"/>
    <col min="11" max="11" width="11.42578125" style="174"/>
    <col min="12" max="12" width="10.140625" style="174" customWidth="1"/>
    <col min="13" max="13" width="10.140625" style="173" customWidth="1"/>
    <col min="14" max="14" width="40.85546875" style="173" customWidth="1"/>
    <col min="15" max="16" width="10.140625" style="173" customWidth="1"/>
    <col min="17" max="17" width="30" style="173" customWidth="1"/>
    <col min="18" max="19" width="10.140625" style="173" customWidth="1"/>
    <col min="20" max="20" width="12.85546875" style="173" customWidth="1"/>
    <col min="21" max="22" width="10.140625" style="173" customWidth="1"/>
    <col min="23" max="23" width="12.85546875" style="173" customWidth="1"/>
    <col min="24" max="25" width="10.140625" style="173" customWidth="1"/>
    <col min="26" max="26" width="12.85546875" style="173" customWidth="1"/>
    <col min="27" max="28" width="10.140625" style="173" customWidth="1"/>
    <col min="29" max="29" width="12.85546875" style="173" customWidth="1"/>
    <col min="30" max="31" width="10.140625" style="173" customWidth="1"/>
    <col min="32" max="32" width="13.42578125" style="173" customWidth="1"/>
    <col min="33" max="34" width="10.140625" style="173" customWidth="1"/>
    <col min="35" max="35" width="13.42578125" style="173" customWidth="1"/>
    <col min="36" max="37" width="10.140625" style="173" customWidth="1"/>
    <col min="38" max="38" width="13.42578125" style="173" customWidth="1"/>
    <col min="39" max="40" width="10.140625" style="173" customWidth="1"/>
    <col min="41" max="41" width="13.42578125" style="173" customWidth="1"/>
    <col min="42" max="43" width="10.140625" style="173" customWidth="1"/>
    <col min="44" max="44" width="12" style="173" customWidth="1"/>
    <col min="45" max="46" width="10.140625" style="173" customWidth="1"/>
    <col min="47" max="47" width="12.42578125" style="173" customWidth="1"/>
    <col min="48" max="48" width="14" style="173" customWidth="1"/>
    <col min="49" max="50" width="12" style="173" customWidth="1"/>
    <col min="51" max="91" width="11.42578125" style="182"/>
    <col min="92" max="16384" width="11.42578125" style="173"/>
  </cols>
  <sheetData>
    <row r="1" spans="1:91" s="150" customFormat="1" ht="25.5" customHeight="1" thickBot="1" x14ac:dyDescent="0.3">
      <c r="A1" s="528"/>
      <c r="B1" s="833"/>
      <c r="C1" s="838" t="s">
        <v>182</v>
      </c>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c r="AR1" s="838"/>
      <c r="AS1" s="838"/>
      <c r="AT1" s="838"/>
      <c r="AU1" s="838"/>
      <c r="AV1" s="501" t="s">
        <v>606</v>
      </c>
      <c r="AW1" s="502"/>
      <c r="AX1" s="503"/>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169"/>
      <c r="CB1" s="169"/>
      <c r="CC1" s="169"/>
      <c r="CD1" s="169"/>
      <c r="CE1" s="169"/>
      <c r="CF1" s="169"/>
      <c r="CG1" s="169"/>
      <c r="CH1" s="169"/>
      <c r="CI1" s="169"/>
      <c r="CJ1" s="169"/>
      <c r="CK1" s="169"/>
      <c r="CL1" s="169"/>
      <c r="CM1" s="169"/>
    </row>
    <row r="2" spans="1:91" s="150" customFormat="1" ht="25.5" customHeight="1" thickBot="1" x14ac:dyDescent="0.3">
      <c r="A2" s="528"/>
      <c r="B2" s="833"/>
      <c r="C2" s="839" t="s">
        <v>183</v>
      </c>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501" t="s">
        <v>607</v>
      </c>
      <c r="AW2" s="502"/>
      <c r="AX2" s="503"/>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169"/>
      <c r="CB2" s="169"/>
      <c r="CC2" s="169"/>
      <c r="CD2" s="169"/>
      <c r="CE2" s="169"/>
      <c r="CF2" s="169"/>
      <c r="CG2" s="169"/>
      <c r="CH2" s="169"/>
      <c r="CI2" s="169"/>
      <c r="CJ2" s="169"/>
      <c r="CK2" s="169"/>
      <c r="CL2" s="169"/>
      <c r="CM2" s="169"/>
    </row>
    <row r="3" spans="1:91" s="150" customFormat="1" ht="25.5" customHeight="1" thickBot="1" x14ac:dyDescent="0.3">
      <c r="A3" s="528"/>
      <c r="B3" s="833"/>
      <c r="C3" s="839" t="s">
        <v>184</v>
      </c>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501" t="s">
        <v>608</v>
      </c>
      <c r="AW3" s="502"/>
      <c r="AX3" s="503"/>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169"/>
      <c r="CB3" s="169"/>
      <c r="CC3" s="169"/>
      <c r="CD3" s="169"/>
      <c r="CE3" s="169"/>
      <c r="CF3" s="169"/>
      <c r="CG3" s="169"/>
      <c r="CH3" s="169"/>
      <c r="CI3" s="169"/>
      <c r="CJ3" s="169"/>
      <c r="CK3" s="169"/>
      <c r="CL3" s="169"/>
      <c r="CM3" s="169"/>
    </row>
    <row r="4" spans="1:91" s="150" customFormat="1" ht="25.5" customHeight="1" thickBot="1" x14ac:dyDescent="0.3">
      <c r="A4" s="529"/>
      <c r="B4" s="834"/>
      <c r="C4" s="835" t="s">
        <v>389</v>
      </c>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7"/>
      <c r="AV4" s="501" t="s">
        <v>609</v>
      </c>
      <c r="AW4" s="502"/>
      <c r="AX4" s="503"/>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169"/>
      <c r="CB4" s="169"/>
      <c r="CC4" s="169"/>
      <c r="CD4" s="169"/>
      <c r="CE4" s="169"/>
      <c r="CF4" s="169"/>
      <c r="CG4" s="169"/>
      <c r="CH4" s="169"/>
      <c r="CI4" s="169"/>
      <c r="CJ4" s="169"/>
      <c r="CK4" s="169"/>
      <c r="CL4" s="169"/>
      <c r="CM4" s="169"/>
    </row>
    <row r="5" spans="1:91" s="169" customFormat="1" ht="21.75" customHeight="1" thickBot="1" x14ac:dyDescent="0.3">
      <c r="A5" s="183"/>
      <c r="B5" s="172"/>
      <c r="C5" s="172"/>
      <c r="D5" s="172"/>
      <c r="E5" s="172"/>
      <c r="F5" s="172"/>
      <c r="G5" s="172"/>
      <c r="H5" s="172"/>
      <c r="I5" s="172"/>
      <c r="J5" s="172"/>
      <c r="K5" s="172"/>
      <c r="L5" s="172"/>
      <c r="M5" s="184"/>
      <c r="N5" s="184"/>
      <c r="O5" s="184"/>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row>
    <row r="6" spans="1:91" s="150" customFormat="1" ht="21.75" customHeight="1" thickBot="1" x14ac:dyDescent="0.25">
      <c r="A6" s="759" t="s">
        <v>187</v>
      </c>
      <c r="B6" s="759"/>
      <c r="C6" s="225" t="s">
        <v>188</v>
      </c>
      <c r="D6" s="219" t="s">
        <v>194</v>
      </c>
      <c r="E6" s="225" t="s">
        <v>189</v>
      </c>
      <c r="F6" s="219"/>
      <c r="G6" s="225" t="s">
        <v>190</v>
      </c>
      <c r="H6" s="219"/>
      <c r="I6" s="251" t="s">
        <v>191</v>
      </c>
      <c r="J6" s="226"/>
      <c r="K6" s="252"/>
      <c r="L6" s="253"/>
      <c r="M6" s="229"/>
      <c r="N6" s="842" t="s">
        <v>192</v>
      </c>
      <c r="O6" s="843"/>
      <c r="P6" s="844"/>
      <c r="Q6" s="820" t="s">
        <v>193</v>
      </c>
      <c r="R6" s="820"/>
      <c r="S6" s="820"/>
      <c r="T6" s="840"/>
      <c r="U6" s="841"/>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169"/>
      <c r="CB6" s="169"/>
      <c r="CC6" s="169"/>
      <c r="CD6" s="169"/>
      <c r="CE6" s="169"/>
      <c r="CF6" s="169"/>
      <c r="CG6" s="169"/>
      <c r="CH6" s="169"/>
      <c r="CI6" s="169"/>
      <c r="CJ6" s="169"/>
      <c r="CK6" s="169"/>
      <c r="CL6" s="169"/>
      <c r="CM6" s="169"/>
    </row>
    <row r="7" spans="1:91" s="150" customFormat="1" ht="21.75" customHeight="1" thickBot="1" x14ac:dyDescent="0.25">
      <c r="A7" s="759"/>
      <c r="B7" s="759"/>
      <c r="C7" s="227" t="s">
        <v>195</v>
      </c>
      <c r="D7" s="228"/>
      <c r="E7" s="225" t="s">
        <v>196</v>
      </c>
      <c r="F7" s="219"/>
      <c r="G7" s="225" t="s">
        <v>197</v>
      </c>
      <c r="H7" s="228"/>
      <c r="I7" s="251" t="s">
        <v>198</v>
      </c>
      <c r="J7" s="226"/>
      <c r="K7" s="252"/>
      <c r="L7" s="253"/>
      <c r="M7" s="229"/>
      <c r="N7" s="845"/>
      <c r="O7" s="846"/>
      <c r="P7" s="847"/>
      <c r="Q7" s="820" t="s">
        <v>199</v>
      </c>
      <c r="R7" s="820"/>
      <c r="S7" s="820"/>
      <c r="T7" s="840"/>
      <c r="U7" s="841"/>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169"/>
      <c r="CB7" s="169"/>
      <c r="CC7" s="169"/>
      <c r="CD7" s="169"/>
      <c r="CE7" s="169"/>
      <c r="CF7" s="169"/>
      <c r="CG7" s="169"/>
      <c r="CH7" s="169"/>
      <c r="CI7" s="169"/>
      <c r="CJ7" s="169"/>
      <c r="CK7" s="169"/>
      <c r="CL7" s="169"/>
      <c r="CM7" s="169"/>
    </row>
    <row r="8" spans="1:91" s="150" customFormat="1" ht="21.75" customHeight="1" thickBot="1" x14ac:dyDescent="0.25">
      <c r="A8" s="759"/>
      <c r="B8" s="759"/>
      <c r="C8" s="225" t="s">
        <v>200</v>
      </c>
      <c r="D8" s="219"/>
      <c r="E8" s="225" t="s">
        <v>201</v>
      </c>
      <c r="F8" s="219"/>
      <c r="G8" s="225" t="s">
        <v>202</v>
      </c>
      <c r="H8" s="228"/>
      <c r="I8" s="251" t="s">
        <v>203</v>
      </c>
      <c r="J8" s="226"/>
      <c r="K8" s="252"/>
      <c r="L8" s="253"/>
      <c r="M8" s="229"/>
      <c r="N8" s="848"/>
      <c r="O8" s="849"/>
      <c r="P8" s="850"/>
      <c r="Q8" s="820" t="s">
        <v>204</v>
      </c>
      <c r="R8" s="820"/>
      <c r="S8" s="820"/>
      <c r="T8" s="840" t="s">
        <v>194</v>
      </c>
      <c r="U8" s="841"/>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169"/>
      <c r="CB8" s="169"/>
      <c r="CC8" s="169"/>
      <c r="CD8" s="169"/>
      <c r="CE8" s="169"/>
      <c r="CF8" s="169"/>
      <c r="CG8" s="169"/>
      <c r="CH8" s="169"/>
      <c r="CI8" s="169"/>
      <c r="CJ8" s="169"/>
      <c r="CK8" s="169"/>
      <c r="CL8" s="169"/>
      <c r="CM8" s="169"/>
    </row>
    <row r="9" spans="1:91" s="169" customFormat="1" ht="21.75" customHeight="1" x14ac:dyDescent="0.25">
      <c r="I9" s="254"/>
      <c r="J9" s="254"/>
      <c r="K9" s="254"/>
      <c r="L9" s="254"/>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row>
    <row r="10" spans="1:91" s="169" customFormat="1" ht="21.75" customHeight="1" thickBot="1" x14ac:dyDescent="0.3">
      <c r="I10" s="254"/>
      <c r="J10" s="254"/>
      <c r="K10" s="254"/>
      <c r="L10" s="254"/>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row>
    <row r="11" spans="1:91" ht="23.45" customHeight="1" x14ac:dyDescent="0.25">
      <c r="A11" s="865" t="s">
        <v>390</v>
      </c>
      <c r="B11" s="853" t="s">
        <v>391</v>
      </c>
      <c r="C11" s="851" t="s">
        <v>53</v>
      </c>
      <c r="D11" s="851" t="s">
        <v>392</v>
      </c>
      <c r="E11" s="851" t="s">
        <v>393</v>
      </c>
      <c r="F11" s="851" t="s">
        <v>394</v>
      </c>
      <c r="G11" s="853" t="s">
        <v>395</v>
      </c>
      <c r="H11" s="853" t="s">
        <v>396</v>
      </c>
      <c r="I11" s="855" t="s">
        <v>397</v>
      </c>
      <c r="J11" s="855" t="s">
        <v>398</v>
      </c>
      <c r="K11" s="863" t="s">
        <v>621</v>
      </c>
      <c r="L11" s="859" t="s">
        <v>188</v>
      </c>
      <c r="M11" s="860"/>
      <c r="N11" s="861"/>
      <c r="O11" s="862" t="s">
        <v>189</v>
      </c>
      <c r="P11" s="860"/>
      <c r="Q11" s="861"/>
      <c r="R11" s="862" t="s">
        <v>190</v>
      </c>
      <c r="S11" s="860"/>
      <c r="T11" s="861"/>
      <c r="U11" s="862" t="s">
        <v>191</v>
      </c>
      <c r="V11" s="860"/>
      <c r="W11" s="861"/>
      <c r="X11" s="862" t="s">
        <v>195</v>
      </c>
      <c r="Y11" s="860"/>
      <c r="Z11" s="861"/>
      <c r="AA11" s="862" t="s">
        <v>196</v>
      </c>
      <c r="AB11" s="860"/>
      <c r="AC11" s="861"/>
      <c r="AD11" s="862" t="s">
        <v>197</v>
      </c>
      <c r="AE11" s="860"/>
      <c r="AF11" s="861"/>
      <c r="AG11" s="862" t="s">
        <v>198</v>
      </c>
      <c r="AH11" s="860"/>
      <c r="AI11" s="861"/>
      <c r="AJ11" s="862" t="s">
        <v>200</v>
      </c>
      <c r="AK11" s="860"/>
      <c r="AL11" s="861"/>
      <c r="AM11" s="862" t="s">
        <v>201</v>
      </c>
      <c r="AN11" s="860"/>
      <c r="AO11" s="861"/>
      <c r="AP11" s="862" t="s">
        <v>202</v>
      </c>
      <c r="AQ11" s="860"/>
      <c r="AR11" s="861"/>
      <c r="AS11" s="862" t="s">
        <v>203</v>
      </c>
      <c r="AT11" s="860"/>
      <c r="AU11" s="861"/>
      <c r="AV11" s="857" t="s">
        <v>399</v>
      </c>
      <c r="AW11" s="868" t="s">
        <v>400</v>
      </c>
      <c r="AX11" s="870" t="s">
        <v>401</v>
      </c>
      <c r="AY11" s="867"/>
      <c r="AZ11" s="867"/>
      <c r="BA11" s="867"/>
      <c r="BB11" s="867"/>
      <c r="BC11" s="867"/>
      <c r="BD11" s="867"/>
      <c r="BE11" s="867"/>
      <c r="BF11" s="867"/>
      <c r="BG11" s="867"/>
    </row>
    <row r="12" spans="1:91" s="174" customFormat="1" ht="36.75" customHeight="1" thickBot="1" x14ac:dyDescent="0.3">
      <c r="A12" s="866"/>
      <c r="B12" s="854"/>
      <c r="C12" s="852"/>
      <c r="D12" s="852"/>
      <c r="E12" s="852"/>
      <c r="F12" s="852"/>
      <c r="G12" s="854"/>
      <c r="H12" s="854"/>
      <c r="I12" s="856"/>
      <c r="J12" s="856"/>
      <c r="K12" s="864"/>
      <c r="L12" s="230" t="s">
        <v>402</v>
      </c>
      <c r="M12" s="220" t="s">
        <v>403</v>
      </c>
      <c r="N12" s="220" t="s">
        <v>404</v>
      </c>
      <c r="O12" s="230" t="s">
        <v>402</v>
      </c>
      <c r="P12" s="220" t="s">
        <v>403</v>
      </c>
      <c r="Q12" s="220" t="s">
        <v>404</v>
      </c>
      <c r="R12" s="230" t="s">
        <v>402</v>
      </c>
      <c r="S12" s="220" t="s">
        <v>403</v>
      </c>
      <c r="T12" s="220" t="s">
        <v>404</v>
      </c>
      <c r="U12" s="230" t="s">
        <v>402</v>
      </c>
      <c r="V12" s="220" t="s">
        <v>403</v>
      </c>
      <c r="W12" s="220" t="s">
        <v>404</v>
      </c>
      <c r="X12" s="230" t="s">
        <v>402</v>
      </c>
      <c r="Y12" s="220" t="s">
        <v>403</v>
      </c>
      <c r="Z12" s="220" t="s">
        <v>404</v>
      </c>
      <c r="AA12" s="230" t="s">
        <v>402</v>
      </c>
      <c r="AB12" s="220" t="s">
        <v>403</v>
      </c>
      <c r="AC12" s="220" t="s">
        <v>404</v>
      </c>
      <c r="AD12" s="230" t="s">
        <v>402</v>
      </c>
      <c r="AE12" s="220" t="s">
        <v>403</v>
      </c>
      <c r="AF12" s="220" t="s">
        <v>404</v>
      </c>
      <c r="AG12" s="230" t="s">
        <v>402</v>
      </c>
      <c r="AH12" s="220" t="s">
        <v>403</v>
      </c>
      <c r="AI12" s="220" t="s">
        <v>404</v>
      </c>
      <c r="AJ12" s="230" t="s">
        <v>402</v>
      </c>
      <c r="AK12" s="220" t="s">
        <v>403</v>
      </c>
      <c r="AL12" s="220" t="s">
        <v>404</v>
      </c>
      <c r="AM12" s="230" t="s">
        <v>402</v>
      </c>
      <c r="AN12" s="220" t="s">
        <v>403</v>
      </c>
      <c r="AO12" s="220" t="s">
        <v>404</v>
      </c>
      <c r="AP12" s="230" t="s">
        <v>402</v>
      </c>
      <c r="AQ12" s="220" t="s">
        <v>403</v>
      </c>
      <c r="AR12" s="220" t="s">
        <v>404</v>
      </c>
      <c r="AS12" s="230" t="s">
        <v>402</v>
      </c>
      <c r="AT12" s="220" t="s">
        <v>403</v>
      </c>
      <c r="AU12" s="220" t="s">
        <v>404</v>
      </c>
      <c r="AV12" s="858"/>
      <c r="AW12" s="869"/>
      <c r="AX12" s="871"/>
      <c r="AY12" s="867"/>
      <c r="AZ12" s="867"/>
      <c r="BA12" s="867"/>
      <c r="BB12" s="867"/>
      <c r="BC12" s="867"/>
      <c r="BD12" s="867"/>
      <c r="BE12" s="867"/>
      <c r="BF12" s="867"/>
      <c r="BG12" s="867"/>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row>
    <row r="13" spans="1:91" ht="96" x14ac:dyDescent="0.25">
      <c r="A13" s="178" t="s">
        <v>405</v>
      </c>
      <c r="B13" s="176" t="s">
        <v>406</v>
      </c>
      <c r="C13" s="176" t="s">
        <v>407</v>
      </c>
      <c r="D13" s="175">
        <v>2</v>
      </c>
      <c r="E13" s="176" t="s">
        <v>408</v>
      </c>
      <c r="F13" s="176"/>
      <c r="G13" s="175" t="s">
        <v>409</v>
      </c>
      <c r="H13" s="175" t="s">
        <v>410</v>
      </c>
      <c r="I13" s="177">
        <v>111340</v>
      </c>
      <c r="J13" s="177">
        <v>350292</v>
      </c>
      <c r="K13" s="255">
        <v>45000</v>
      </c>
      <c r="L13" s="256">
        <v>3750</v>
      </c>
      <c r="M13" s="427">
        <v>2968</v>
      </c>
      <c r="N13" s="428" t="s">
        <v>648</v>
      </c>
      <c r="O13" s="256">
        <v>3750</v>
      </c>
      <c r="P13" s="222"/>
      <c r="Q13" s="412"/>
      <c r="R13" s="256">
        <v>3750</v>
      </c>
      <c r="S13" s="224"/>
      <c r="T13" s="224"/>
      <c r="U13" s="256">
        <v>3750</v>
      </c>
      <c r="V13" s="224"/>
      <c r="W13" s="224"/>
      <c r="X13" s="256">
        <v>3750</v>
      </c>
      <c r="Y13" s="224"/>
      <c r="Z13" s="224"/>
      <c r="AA13" s="256">
        <v>3750</v>
      </c>
      <c r="AB13" s="224"/>
      <c r="AC13" s="224"/>
      <c r="AD13" s="256">
        <v>3750</v>
      </c>
      <c r="AE13" s="224"/>
      <c r="AF13" s="224"/>
      <c r="AG13" s="256">
        <v>3750</v>
      </c>
      <c r="AH13" s="224"/>
      <c r="AI13" s="224"/>
      <c r="AJ13" s="256">
        <v>3750</v>
      </c>
      <c r="AK13" s="224"/>
      <c r="AL13" s="224"/>
      <c r="AM13" s="256">
        <v>3750</v>
      </c>
      <c r="AN13" s="224"/>
      <c r="AO13" s="224"/>
      <c r="AP13" s="256">
        <v>3750</v>
      </c>
      <c r="AQ13" s="224"/>
      <c r="AR13" s="224"/>
      <c r="AS13" s="256">
        <v>3750</v>
      </c>
      <c r="AT13" s="224"/>
      <c r="AU13" s="224"/>
      <c r="AV13" s="402">
        <f t="shared" ref="AV13:AV18" si="0">+L13+O13+R13+U13+X13+AA13+AD13+AG13+AJ13+AM13+AP13+AS13</f>
        <v>45000</v>
      </c>
      <c r="AW13" s="221">
        <f t="shared" ref="AW13:AW18" si="1">+M13+P13+S13+V13+Y13+AB13+AE13+AH13+AK13+AN13+AQ13+AT13</f>
        <v>2968</v>
      </c>
      <c r="AX13" s="180" t="s">
        <v>411</v>
      </c>
    </row>
    <row r="14" spans="1:91" ht="198.95" customHeight="1" x14ac:dyDescent="0.25">
      <c r="A14" s="178" t="s">
        <v>405</v>
      </c>
      <c r="B14" s="176" t="s">
        <v>406</v>
      </c>
      <c r="C14" s="176" t="s">
        <v>407</v>
      </c>
      <c r="D14" s="175">
        <v>4</v>
      </c>
      <c r="E14" s="176" t="s">
        <v>280</v>
      </c>
      <c r="F14" s="395"/>
      <c r="G14" s="396" t="s">
        <v>409</v>
      </c>
      <c r="H14" s="396" t="s">
        <v>410</v>
      </c>
      <c r="I14" s="397">
        <v>3993</v>
      </c>
      <c r="J14" s="397">
        <v>9916</v>
      </c>
      <c r="K14" s="398">
        <v>3000</v>
      </c>
      <c r="L14" s="399">
        <v>0</v>
      </c>
      <c r="M14" s="429">
        <v>0</v>
      </c>
      <c r="N14" s="428" t="s">
        <v>711</v>
      </c>
      <c r="O14" s="400">
        <v>300</v>
      </c>
      <c r="P14" s="401"/>
      <c r="Q14" s="401"/>
      <c r="R14" s="400">
        <v>300</v>
      </c>
      <c r="S14" s="401"/>
      <c r="T14" s="401"/>
      <c r="U14" s="400">
        <v>300</v>
      </c>
      <c r="V14" s="401"/>
      <c r="W14" s="401"/>
      <c r="X14" s="400">
        <v>300</v>
      </c>
      <c r="Y14" s="401"/>
      <c r="Z14" s="401"/>
      <c r="AA14" s="400">
        <v>300</v>
      </c>
      <c r="AB14" s="401"/>
      <c r="AC14" s="401"/>
      <c r="AD14" s="400">
        <v>300</v>
      </c>
      <c r="AE14" s="401"/>
      <c r="AF14" s="401"/>
      <c r="AG14" s="400">
        <v>300</v>
      </c>
      <c r="AH14" s="401"/>
      <c r="AI14" s="401"/>
      <c r="AJ14" s="400">
        <v>300</v>
      </c>
      <c r="AK14" s="401"/>
      <c r="AL14" s="401"/>
      <c r="AM14" s="400">
        <v>300</v>
      </c>
      <c r="AN14" s="401"/>
      <c r="AO14" s="401"/>
      <c r="AP14" s="400">
        <v>150</v>
      </c>
      <c r="AQ14" s="401"/>
      <c r="AR14" s="401"/>
      <c r="AS14" s="400">
        <v>150</v>
      </c>
      <c r="AT14" s="401"/>
      <c r="AU14" s="401"/>
      <c r="AV14" s="402">
        <f t="shared" si="0"/>
        <v>3000</v>
      </c>
      <c r="AW14" s="221">
        <f t="shared" si="1"/>
        <v>0</v>
      </c>
      <c r="AX14" s="180" t="s">
        <v>411</v>
      </c>
    </row>
    <row r="15" spans="1:91" ht="96" x14ac:dyDescent="0.25">
      <c r="A15" s="178" t="s">
        <v>405</v>
      </c>
      <c r="B15" s="176" t="s">
        <v>406</v>
      </c>
      <c r="C15" s="176" t="s">
        <v>407</v>
      </c>
      <c r="D15" s="175">
        <v>5</v>
      </c>
      <c r="E15" s="176" t="s">
        <v>386</v>
      </c>
      <c r="F15" s="176"/>
      <c r="G15" s="175" t="s">
        <v>409</v>
      </c>
      <c r="H15" s="175" t="s">
        <v>412</v>
      </c>
      <c r="I15" s="177">
        <v>90102</v>
      </c>
      <c r="J15" s="177">
        <v>286385</v>
      </c>
      <c r="K15" s="255">
        <v>40000</v>
      </c>
      <c r="L15" s="256">
        <v>0</v>
      </c>
      <c r="M15" s="427">
        <v>136</v>
      </c>
      <c r="N15" s="428" t="s">
        <v>688</v>
      </c>
      <c r="O15" s="223">
        <v>3640</v>
      </c>
      <c r="P15" s="224"/>
      <c r="Q15" s="224"/>
      <c r="R15" s="223">
        <v>3636</v>
      </c>
      <c r="S15" s="224"/>
      <c r="T15" s="224"/>
      <c r="U15" s="223">
        <v>3636</v>
      </c>
      <c r="V15" s="224"/>
      <c r="W15" s="224"/>
      <c r="X15" s="223">
        <v>3636</v>
      </c>
      <c r="Y15" s="224"/>
      <c r="Z15" s="224"/>
      <c r="AA15" s="223">
        <v>3636</v>
      </c>
      <c r="AB15" s="224"/>
      <c r="AC15" s="224"/>
      <c r="AD15" s="223">
        <v>3636</v>
      </c>
      <c r="AE15" s="224"/>
      <c r="AF15" s="224"/>
      <c r="AG15" s="223">
        <v>3636</v>
      </c>
      <c r="AH15" s="224"/>
      <c r="AI15" s="224"/>
      <c r="AJ15" s="223">
        <v>3636</v>
      </c>
      <c r="AK15" s="224"/>
      <c r="AL15" s="224"/>
      <c r="AM15" s="223">
        <v>3636</v>
      </c>
      <c r="AN15" s="224"/>
      <c r="AO15" s="224"/>
      <c r="AP15" s="223">
        <v>3636</v>
      </c>
      <c r="AQ15" s="224"/>
      <c r="AR15" s="224"/>
      <c r="AS15" s="223">
        <v>3636</v>
      </c>
      <c r="AT15" s="224"/>
      <c r="AU15" s="224"/>
      <c r="AV15" s="179">
        <f t="shared" si="0"/>
        <v>40000</v>
      </c>
      <c r="AW15" s="221">
        <f t="shared" si="1"/>
        <v>136</v>
      </c>
      <c r="AX15" s="180" t="s">
        <v>411</v>
      </c>
    </row>
    <row r="16" spans="1:91" ht="108.6" customHeight="1" x14ac:dyDescent="0.25">
      <c r="A16" s="178" t="s">
        <v>405</v>
      </c>
      <c r="B16" s="176" t="s">
        <v>406</v>
      </c>
      <c r="C16" s="176" t="s">
        <v>407</v>
      </c>
      <c r="D16" s="175">
        <v>6</v>
      </c>
      <c r="E16" s="176" t="s">
        <v>413</v>
      </c>
      <c r="F16" s="176"/>
      <c r="G16" s="175" t="s">
        <v>409</v>
      </c>
      <c r="H16" s="175" t="s">
        <v>410</v>
      </c>
      <c r="I16" s="177">
        <v>3430</v>
      </c>
      <c r="J16" s="177">
        <v>11841</v>
      </c>
      <c r="K16" s="255">
        <v>1200</v>
      </c>
      <c r="L16" s="256">
        <v>100</v>
      </c>
      <c r="M16" s="410">
        <v>44</v>
      </c>
      <c r="N16" s="411" t="s">
        <v>647</v>
      </c>
      <c r="O16" s="223">
        <v>100</v>
      </c>
      <c r="P16" s="224"/>
      <c r="Q16" s="224"/>
      <c r="R16" s="223">
        <v>100</v>
      </c>
      <c r="S16" s="224"/>
      <c r="T16" s="224"/>
      <c r="U16" s="223">
        <v>100</v>
      </c>
      <c r="V16" s="224"/>
      <c r="W16" s="224"/>
      <c r="X16" s="223">
        <v>100</v>
      </c>
      <c r="Y16" s="224"/>
      <c r="Z16" s="224"/>
      <c r="AA16" s="223">
        <v>100</v>
      </c>
      <c r="AB16" s="224"/>
      <c r="AC16" s="224"/>
      <c r="AD16" s="223">
        <v>100</v>
      </c>
      <c r="AE16" s="224"/>
      <c r="AF16" s="224"/>
      <c r="AG16" s="223">
        <v>100</v>
      </c>
      <c r="AH16" s="224"/>
      <c r="AI16" s="224"/>
      <c r="AJ16" s="223">
        <v>100</v>
      </c>
      <c r="AK16" s="224"/>
      <c r="AL16" s="224"/>
      <c r="AM16" s="223">
        <v>100</v>
      </c>
      <c r="AN16" s="224"/>
      <c r="AO16" s="224"/>
      <c r="AP16" s="223">
        <v>100</v>
      </c>
      <c r="AQ16" s="224"/>
      <c r="AR16" s="224"/>
      <c r="AS16" s="223">
        <v>100</v>
      </c>
      <c r="AT16" s="224"/>
      <c r="AU16" s="224"/>
      <c r="AV16" s="179">
        <f t="shared" si="0"/>
        <v>1200</v>
      </c>
      <c r="AW16" s="221">
        <f t="shared" si="1"/>
        <v>44</v>
      </c>
      <c r="AX16" s="180" t="s">
        <v>411</v>
      </c>
    </row>
    <row r="17" spans="1:50" ht="147.94999999999999" customHeight="1" x14ac:dyDescent="0.25">
      <c r="A17" s="178" t="s">
        <v>405</v>
      </c>
      <c r="B17" s="176" t="s">
        <v>406</v>
      </c>
      <c r="C17" s="176" t="s">
        <v>407</v>
      </c>
      <c r="D17" s="175">
        <v>7</v>
      </c>
      <c r="E17" s="176" t="s">
        <v>414</v>
      </c>
      <c r="F17" s="176"/>
      <c r="G17" s="175" t="s">
        <v>409</v>
      </c>
      <c r="H17" s="175" t="s">
        <v>410</v>
      </c>
      <c r="I17" s="177">
        <v>13336</v>
      </c>
      <c r="J17" s="177">
        <v>12778</v>
      </c>
      <c r="K17" s="255">
        <v>3100</v>
      </c>
      <c r="L17" s="256">
        <v>100</v>
      </c>
      <c r="M17" s="427">
        <v>141</v>
      </c>
      <c r="N17" s="428" t="s">
        <v>659</v>
      </c>
      <c r="O17" s="223">
        <v>300</v>
      </c>
      <c r="P17" s="224"/>
      <c r="Q17" s="224"/>
      <c r="R17" s="223">
        <v>300</v>
      </c>
      <c r="S17" s="224"/>
      <c r="T17" s="224"/>
      <c r="U17" s="223">
        <v>300</v>
      </c>
      <c r="V17" s="224"/>
      <c r="W17" s="224"/>
      <c r="X17" s="223">
        <v>300</v>
      </c>
      <c r="Y17" s="224"/>
      <c r="Z17" s="224"/>
      <c r="AA17" s="223">
        <v>300</v>
      </c>
      <c r="AB17" s="224"/>
      <c r="AC17" s="224"/>
      <c r="AD17" s="223">
        <v>300</v>
      </c>
      <c r="AE17" s="224"/>
      <c r="AF17" s="224"/>
      <c r="AG17" s="223">
        <v>300</v>
      </c>
      <c r="AH17" s="224"/>
      <c r="AI17" s="224"/>
      <c r="AJ17" s="223">
        <v>300</v>
      </c>
      <c r="AK17" s="224"/>
      <c r="AL17" s="224"/>
      <c r="AM17" s="223">
        <v>300</v>
      </c>
      <c r="AN17" s="224"/>
      <c r="AO17" s="224"/>
      <c r="AP17" s="223">
        <v>150</v>
      </c>
      <c r="AQ17" s="224"/>
      <c r="AR17" s="224"/>
      <c r="AS17" s="223">
        <v>150</v>
      </c>
      <c r="AT17" s="224"/>
      <c r="AU17" s="224"/>
      <c r="AV17" s="179">
        <f t="shared" si="0"/>
        <v>3100</v>
      </c>
      <c r="AW17" s="221">
        <f t="shared" si="1"/>
        <v>141</v>
      </c>
      <c r="AX17" s="180" t="s">
        <v>411</v>
      </c>
    </row>
    <row r="18" spans="1:50" ht="153" customHeight="1" x14ac:dyDescent="0.25">
      <c r="A18" s="178" t="s">
        <v>405</v>
      </c>
      <c r="B18" s="176" t="s">
        <v>406</v>
      </c>
      <c r="C18" s="176" t="s">
        <v>407</v>
      </c>
      <c r="D18" s="175">
        <v>8</v>
      </c>
      <c r="E18" s="176" t="s">
        <v>415</v>
      </c>
      <c r="F18" s="176"/>
      <c r="G18" s="175" t="s">
        <v>409</v>
      </c>
      <c r="H18" s="175" t="s">
        <v>410</v>
      </c>
      <c r="I18" s="177">
        <v>14921</v>
      </c>
      <c r="J18" s="177">
        <v>24269</v>
      </c>
      <c r="K18" s="255">
        <v>5200</v>
      </c>
      <c r="L18" s="256">
        <v>200</v>
      </c>
      <c r="M18" s="454">
        <v>8</v>
      </c>
      <c r="N18" s="455" t="s">
        <v>719</v>
      </c>
      <c r="O18" s="223">
        <v>500</v>
      </c>
      <c r="P18" s="224"/>
      <c r="Q18" s="224"/>
      <c r="R18" s="223">
        <v>500</v>
      </c>
      <c r="S18" s="224"/>
      <c r="T18" s="224"/>
      <c r="U18" s="223">
        <v>500</v>
      </c>
      <c r="V18" s="224"/>
      <c r="W18" s="224"/>
      <c r="X18" s="223">
        <v>500</v>
      </c>
      <c r="Y18" s="224"/>
      <c r="Z18" s="224"/>
      <c r="AA18" s="223">
        <v>500</v>
      </c>
      <c r="AB18" s="224"/>
      <c r="AC18" s="224"/>
      <c r="AD18" s="223">
        <v>500</v>
      </c>
      <c r="AE18" s="224"/>
      <c r="AF18" s="224"/>
      <c r="AG18" s="223">
        <v>500</v>
      </c>
      <c r="AH18" s="224"/>
      <c r="AI18" s="224"/>
      <c r="AJ18" s="223">
        <v>500</v>
      </c>
      <c r="AK18" s="224"/>
      <c r="AL18" s="224"/>
      <c r="AM18" s="223">
        <v>500</v>
      </c>
      <c r="AN18" s="224"/>
      <c r="AO18" s="224"/>
      <c r="AP18" s="223">
        <v>250</v>
      </c>
      <c r="AQ18" s="224"/>
      <c r="AR18" s="224"/>
      <c r="AS18" s="223">
        <v>250</v>
      </c>
      <c r="AT18" s="224"/>
      <c r="AU18" s="224"/>
      <c r="AV18" s="179">
        <f t="shared" si="0"/>
        <v>5200</v>
      </c>
      <c r="AW18" s="221">
        <f t="shared" si="1"/>
        <v>8</v>
      </c>
      <c r="AX18" s="180" t="s">
        <v>411</v>
      </c>
    </row>
  </sheetData>
  <autoFilter ref="A11:AX1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85546875" customWidth="1"/>
    <col min="3" max="3" width="1.140625" customWidth="1"/>
    <col min="4" max="4" width="10.85546875" customWidth="1"/>
    <col min="5" max="5" width="1.140625" customWidth="1"/>
    <col min="6" max="6" width="12.140625" customWidth="1"/>
    <col min="7" max="7" width="1.42578125" customWidth="1"/>
    <col min="8" max="8" width="12.85546875" customWidth="1"/>
    <col min="9" max="9" width="1.42578125" customWidth="1"/>
    <col min="10" max="10" width="15.140625" customWidth="1"/>
    <col min="11" max="11" width="14.140625" customWidth="1"/>
    <col min="12" max="12" width="16.42578125" customWidth="1"/>
    <col min="13" max="13" width="14.42578125" customWidth="1"/>
    <col min="14" max="14" width="14.855468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66"/>
      <c r="B3" s="554"/>
      <c r="C3" s="554"/>
      <c r="D3" s="554"/>
      <c r="E3" s="554"/>
      <c r="F3" s="554"/>
      <c r="G3" s="554"/>
      <c r="H3" s="554"/>
      <c r="I3" s="554"/>
      <c r="J3" s="554"/>
      <c r="K3" s="554"/>
      <c r="L3" s="554"/>
      <c r="M3" s="554"/>
      <c r="N3" s="554"/>
      <c r="O3" s="554"/>
      <c r="P3" s="2"/>
      <c r="Q3" s="1"/>
      <c r="R3" s="1"/>
      <c r="S3" s="1"/>
      <c r="T3" s="1"/>
      <c r="U3" s="1"/>
      <c r="V3" s="1"/>
      <c r="W3" s="1"/>
      <c r="X3" s="1"/>
      <c r="Y3" s="1"/>
      <c r="Z3" s="1"/>
      <c r="AA3" s="1"/>
      <c r="AB3" s="1"/>
    </row>
    <row r="4" spans="1:28" ht="39.75" customHeight="1" x14ac:dyDescent="0.35">
      <c r="A4" s="567" t="s">
        <v>91</v>
      </c>
      <c r="B4" s="554"/>
      <c r="C4" s="554"/>
      <c r="D4" s="554"/>
      <c r="E4" s="554"/>
      <c r="F4" s="554"/>
      <c r="G4" s="554"/>
      <c r="H4" s="554"/>
      <c r="I4" s="554"/>
      <c r="J4" s="554"/>
      <c r="K4" s="554"/>
      <c r="L4" s="554"/>
      <c r="M4" s="554"/>
      <c r="N4" s="554"/>
      <c r="O4" s="554"/>
      <c r="P4" s="2"/>
      <c r="Q4" s="1"/>
      <c r="R4" s="1"/>
      <c r="S4" s="1"/>
      <c r="T4" s="1"/>
      <c r="U4" s="1"/>
      <c r="V4" s="1"/>
      <c r="W4" s="1"/>
      <c r="X4" s="1"/>
      <c r="Y4" s="1"/>
      <c r="Z4" s="1"/>
      <c r="AA4" s="1"/>
      <c r="AB4" s="1"/>
    </row>
    <row r="5" spans="1:28" ht="21" hidden="1" customHeight="1" x14ac:dyDescent="0.35">
      <c r="A5" s="566"/>
      <c r="B5" s="554"/>
      <c r="C5" s="554"/>
      <c r="D5" s="554"/>
      <c r="E5" s="554"/>
      <c r="F5" s="554"/>
      <c r="G5" s="554"/>
      <c r="H5" s="554"/>
      <c r="I5" s="554"/>
      <c r="J5" s="554"/>
      <c r="K5" s="554"/>
      <c r="L5" s="554"/>
      <c r="M5" s="554"/>
      <c r="N5" s="554"/>
      <c r="O5" s="554"/>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68" t="s">
        <v>92</v>
      </c>
      <c r="C7" s="554"/>
      <c r="D7" s="554"/>
      <c r="E7" s="1"/>
      <c r="F7" s="569">
        <v>2024</v>
      </c>
      <c r="G7" s="570"/>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54"/>
      <c r="C8" s="554"/>
      <c r="D8" s="554"/>
      <c r="E8" s="1"/>
      <c r="F8" s="571">
        <v>16263770000</v>
      </c>
      <c r="G8" s="570"/>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94"/>
      <c r="Q10" s="1"/>
      <c r="R10" s="1"/>
      <c r="S10" s="1"/>
      <c r="T10" s="1"/>
      <c r="U10" s="1"/>
      <c r="V10" s="1"/>
      <c r="W10" s="1"/>
      <c r="X10" s="1"/>
      <c r="Y10" s="1"/>
      <c r="Z10" s="1"/>
      <c r="AA10" s="1"/>
      <c r="AB10" s="1"/>
    </row>
    <row r="11" spans="1:28" ht="20.25" customHeight="1" x14ac:dyDescent="0.25">
      <c r="A11" s="561" t="s">
        <v>94</v>
      </c>
      <c r="B11" s="554"/>
      <c r="C11" s="554"/>
      <c r="D11" s="554"/>
      <c r="E11" s="554"/>
      <c r="F11" s="554"/>
      <c r="G11" s="554"/>
      <c r="H11" s="554"/>
      <c r="I11" s="554"/>
      <c r="J11" s="554"/>
      <c r="K11" s="554"/>
      <c r="L11" s="554"/>
      <c r="M11" s="554"/>
      <c r="N11" s="554"/>
      <c r="O11" s="554"/>
      <c r="P11" s="295"/>
      <c r="Q11" s="296"/>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95"/>
      <c r="Q12" s="296"/>
      <c r="R12" s="1"/>
      <c r="S12" s="1"/>
      <c r="T12" s="1"/>
      <c r="U12" s="1"/>
      <c r="V12" s="1"/>
      <c r="W12" s="1"/>
      <c r="X12" s="1"/>
      <c r="Y12" s="1"/>
      <c r="Z12" s="1"/>
      <c r="AA12" s="1"/>
      <c r="AB12" s="1"/>
    </row>
    <row r="13" spans="1:28" ht="21.75" customHeight="1" x14ac:dyDescent="0.25">
      <c r="A13" s="553" t="s">
        <v>95</v>
      </c>
      <c r="B13" s="560" t="s">
        <v>96</v>
      </c>
      <c r="C13" s="5"/>
      <c r="D13" s="7" t="s">
        <v>97</v>
      </c>
      <c r="E13" s="5"/>
      <c r="F13" s="8" t="s">
        <v>98</v>
      </c>
      <c r="G13" s="5"/>
      <c r="H13" s="8" t="s">
        <v>98</v>
      </c>
      <c r="I13" s="5"/>
      <c r="J13" s="8" t="s">
        <v>99</v>
      </c>
      <c r="K13" s="9">
        <v>2024</v>
      </c>
      <c r="L13" s="9">
        <v>2025</v>
      </c>
      <c r="M13" s="9">
        <v>2026</v>
      </c>
      <c r="N13" s="9">
        <v>2027</v>
      </c>
      <c r="O13" s="9" t="s">
        <v>93</v>
      </c>
      <c r="P13" s="297"/>
      <c r="Q13" s="1"/>
      <c r="R13" s="1"/>
      <c r="S13" s="1"/>
      <c r="T13" s="1"/>
      <c r="U13" s="1"/>
      <c r="V13" s="1"/>
      <c r="W13" s="1"/>
      <c r="X13" s="1"/>
      <c r="Y13" s="1"/>
      <c r="Z13" s="1"/>
      <c r="AA13" s="1"/>
      <c r="AB13" s="1"/>
    </row>
    <row r="14" spans="1:28" ht="21.75" customHeight="1" x14ac:dyDescent="0.25">
      <c r="A14" s="554"/>
      <c r="B14" s="556"/>
      <c r="C14" s="5"/>
      <c r="D14" s="559">
        <v>1</v>
      </c>
      <c r="E14" s="5"/>
      <c r="F14" s="559" t="s">
        <v>21</v>
      </c>
      <c r="G14" s="5"/>
      <c r="H14" s="559"/>
      <c r="I14" s="5"/>
      <c r="J14" s="10" t="s">
        <v>100</v>
      </c>
      <c r="K14" s="11">
        <v>15</v>
      </c>
      <c r="L14" s="12">
        <v>50</v>
      </c>
      <c r="M14" s="12">
        <v>85</v>
      </c>
      <c r="N14" s="13">
        <v>100</v>
      </c>
      <c r="O14" s="11">
        <v>100</v>
      </c>
      <c r="P14" s="294"/>
      <c r="Q14" s="1"/>
      <c r="R14" s="1"/>
      <c r="S14" s="1"/>
      <c r="T14" s="1"/>
      <c r="U14" s="1"/>
      <c r="V14" s="1"/>
      <c r="W14" s="1"/>
      <c r="X14" s="1"/>
      <c r="Y14" s="1"/>
      <c r="Z14" s="1"/>
      <c r="AA14" s="1"/>
      <c r="AB14" s="1"/>
    </row>
    <row r="15" spans="1:28" ht="21.75" customHeight="1" x14ac:dyDescent="0.25">
      <c r="A15" s="554"/>
      <c r="B15" s="557"/>
      <c r="C15" s="5"/>
      <c r="D15" s="557"/>
      <c r="E15" s="5"/>
      <c r="F15" s="557"/>
      <c r="G15" s="5"/>
      <c r="H15" s="557"/>
      <c r="I15" s="5"/>
      <c r="J15" s="10" t="s">
        <v>101</v>
      </c>
      <c r="K15" s="4"/>
      <c r="L15" s="4"/>
      <c r="M15" s="4"/>
      <c r="N15" s="4"/>
      <c r="O15" s="4">
        <f>SUM(K15:N15)</f>
        <v>0</v>
      </c>
      <c r="P15" s="294"/>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8"/>
      <c r="Q16" s="1"/>
      <c r="R16" s="1"/>
      <c r="S16" s="1"/>
      <c r="T16" s="1"/>
      <c r="U16" s="1"/>
      <c r="V16" s="1"/>
      <c r="W16" s="1"/>
      <c r="X16" s="1"/>
      <c r="Y16" s="1"/>
      <c r="Z16" s="1"/>
      <c r="AA16" s="1"/>
      <c r="AB16" s="1"/>
    </row>
    <row r="17" spans="1:28" ht="15" customHeight="1" x14ac:dyDescent="0.25">
      <c r="A17" s="572" t="s">
        <v>102</v>
      </c>
      <c r="B17" s="554"/>
      <c r="C17" s="554"/>
      <c r="D17" s="554"/>
      <c r="E17" s="554"/>
      <c r="F17" s="554"/>
      <c r="G17" s="554"/>
      <c r="H17" s="554"/>
      <c r="I17" s="554"/>
      <c r="J17" s="554"/>
      <c r="K17" s="554"/>
      <c r="L17" s="554"/>
      <c r="M17" s="554"/>
      <c r="N17" s="554"/>
      <c r="O17" s="554"/>
      <c r="P17" s="299"/>
      <c r="Q17" s="1"/>
      <c r="R17" s="1"/>
      <c r="S17" s="1"/>
      <c r="T17" s="1"/>
      <c r="U17" s="1"/>
      <c r="V17" s="1"/>
      <c r="W17" s="1"/>
      <c r="X17" s="1"/>
      <c r="Y17" s="1"/>
      <c r="Z17" s="1"/>
      <c r="AA17" s="1"/>
      <c r="AB17" s="1"/>
    </row>
    <row r="18" spans="1:28" ht="26.25" customHeight="1" x14ac:dyDescent="0.25">
      <c r="A18" s="553" t="s">
        <v>103</v>
      </c>
      <c r="B18" s="562" t="s">
        <v>104</v>
      </c>
      <c r="C18" s="5"/>
      <c r="D18" s="55" t="s">
        <v>105</v>
      </c>
      <c r="E18" s="5"/>
      <c r="F18" s="56" t="s">
        <v>98</v>
      </c>
      <c r="G18" s="5"/>
      <c r="H18" s="58" t="s">
        <v>106</v>
      </c>
      <c r="I18" s="5"/>
      <c r="J18" s="56" t="s">
        <v>99</v>
      </c>
      <c r="K18" s="57">
        <v>2024</v>
      </c>
      <c r="L18" s="57">
        <v>2025</v>
      </c>
      <c r="M18" s="57">
        <v>2026</v>
      </c>
      <c r="N18" s="57">
        <v>2027</v>
      </c>
      <c r="O18" s="57" t="s">
        <v>93</v>
      </c>
      <c r="P18" s="297"/>
      <c r="Q18" s="1"/>
      <c r="R18" s="1"/>
      <c r="S18" s="1"/>
      <c r="T18" s="1"/>
      <c r="U18" s="1"/>
      <c r="V18" s="1"/>
      <c r="W18" s="1"/>
      <c r="X18" s="1"/>
      <c r="Y18" s="1"/>
      <c r="Z18" s="1"/>
      <c r="AA18" s="1"/>
      <c r="AB18" s="1"/>
    </row>
    <row r="19" spans="1:28" ht="15" customHeight="1" x14ac:dyDescent="0.25">
      <c r="A19" s="554"/>
      <c r="B19" s="556"/>
      <c r="C19" s="5"/>
      <c r="D19" s="559">
        <v>1</v>
      </c>
      <c r="E19" s="5"/>
      <c r="F19" s="559" t="s">
        <v>23</v>
      </c>
      <c r="G19" s="5"/>
      <c r="H19" s="559">
        <v>10</v>
      </c>
      <c r="I19" s="5"/>
      <c r="J19" s="10" t="s">
        <v>100</v>
      </c>
      <c r="K19" s="11">
        <v>1</v>
      </c>
      <c r="L19" s="12">
        <v>1</v>
      </c>
      <c r="M19" s="12">
        <v>1</v>
      </c>
      <c r="N19" s="12">
        <v>1</v>
      </c>
      <c r="O19" s="15">
        <v>1</v>
      </c>
      <c r="P19" s="294"/>
      <c r="Q19" s="1"/>
      <c r="R19" s="1"/>
      <c r="S19" s="1"/>
      <c r="T19" s="1"/>
      <c r="U19" s="1"/>
      <c r="V19" s="1"/>
      <c r="W19" s="1"/>
      <c r="X19" s="1"/>
      <c r="Y19" s="1"/>
      <c r="Z19" s="1"/>
      <c r="AA19" s="1"/>
      <c r="AB19" s="1"/>
    </row>
    <row r="20" spans="1:28" ht="15" customHeight="1" x14ac:dyDescent="0.25">
      <c r="A20" s="554"/>
      <c r="B20" s="557"/>
      <c r="C20" s="5"/>
      <c r="D20" s="557"/>
      <c r="E20" s="5"/>
      <c r="F20" s="557"/>
      <c r="G20" s="5"/>
      <c r="H20" s="557"/>
      <c r="I20" s="5"/>
      <c r="J20" s="10" t="s">
        <v>101</v>
      </c>
      <c r="K20" s="16">
        <v>888953000</v>
      </c>
      <c r="L20" s="16">
        <v>1449000000</v>
      </c>
      <c r="M20" s="16">
        <v>1491000000</v>
      </c>
      <c r="N20" s="16">
        <v>1535000000</v>
      </c>
      <c r="O20" s="15">
        <f>+SUM(K20:N20)</f>
        <v>5363953000</v>
      </c>
      <c r="P20" s="300"/>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94"/>
      <c r="Q21" s="1"/>
      <c r="R21" s="1"/>
      <c r="S21" s="1"/>
      <c r="T21" s="1"/>
      <c r="U21" s="1"/>
      <c r="V21" s="1"/>
      <c r="W21" s="1"/>
      <c r="X21" s="1"/>
      <c r="Y21" s="1"/>
      <c r="Z21" s="1"/>
      <c r="AA21" s="1"/>
      <c r="AB21" s="1"/>
    </row>
    <row r="22" spans="1:28" ht="26.25" customHeight="1" x14ac:dyDescent="0.25">
      <c r="A22" s="553" t="s">
        <v>103</v>
      </c>
      <c r="B22" s="555" t="s">
        <v>107</v>
      </c>
      <c r="C22" s="5"/>
      <c r="D22" s="59" t="s">
        <v>105</v>
      </c>
      <c r="E22" s="5"/>
      <c r="F22" s="60" t="s">
        <v>98</v>
      </c>
      <c r="G22" s="5"/>
      <c r="H22" s="60" t="s">
        <v>106</v>
      </c>
      <c r="I22" s="5"/>
      <c r="J22" s="60" t="s">
        <v>99</v>
      </c>
      <c r="K22" s="61">
        <v>2024</v>
      </c>
      <c r="L22" s="61">
        <v>2025</v>
      </c>
      <c r="M22" s="61">
        <v>2026</v>
      </c>
      <c r="N22" s="61">
        <v>2027</v>
      </c>
      <c r="O22" s="61" t="s">
        <v>93</v>
      </c>
      <c r="P22" s="297"/>
      <c r="Q22" s="1"/>
      <c r="R22" s="1"/>
      <c r="S22" s="1"/>
      <c r="T22" s="1"/>
      <c r="U22" s="1"/>
      <c r="V22" s="1"/>
      <c r="W22" s="1"/>
      <c r="X22" s="1"/>
      <c r="Y22" s="1"/>
      <c r="Z22" s="1"/>
      <c r="AA22" s="1"/>
      <c r="AB22" s="1"/>
    </row>
    <row r="23" spans="1:28" ht="15" customHeight="1" x14ac:dyDescent="0.25">
      <c r="A23" s="554"/>
      <c r="B23" s="556"/>
      <c r="C23" s="5"/>
      <c r="D23" s="559">
        <v>1</v>
      </c>
      <c r="E23" s="5"/>
      <c r="F23" s="559" t="s">
        <v>23</v>
      </c>
      <c r="G23" s="5"/>
      <c r="H23" s="559">
        <v>10</v>
      </c>
      <c r="I23" s="5"/>
      <c r="J23" s="10" t="s">
        <v>100</v>
      </c>
      <c r="K23" s="11">
        <v>1</v>
      </c>
      <c r="L23" s="12">
        <v>1</v>
      </c>
      <c r="M23" s="12">
        <v>1</v>
      </c>
      <c r="N23" s="12">
        <v>1</v>
      </c>
      <c r="O23" s="15">
        <v>1</v>
      </c>
      <c r="P23" s="294"/>
      <c r="Q23" s="14"/>
      <c r="R23" s="1"/>
      <c r="S23" s="1"/>
      <c r="T23" s="1"/>
      <c r="U23" s="1"/>
      <c r="V23" s="1"/>
      <c r="W23" s="1"/>
      <c r="X23" s="1"/>
      <c r="Y23" s="1"/>
      <c r="Z23" s="1"/>
      <c r="AA23" s="1"/>
      <c r="AB23" s="1"/>
    </row>
    <row r="24" spans="1:28" ht="15" customHeight="1" x14ac:dyDescent="0.25">
      <c r="A24" s="554"/>
      <c r="B24" s="557"/>
      <c r="C24" s="5"/>
      <c r="D24" s="557"/>
      <c r="E24" s="5"/>
      <c r="F24" s="557"/>
      <c r="G24" s="5"/>
      <c r="H24" s="557"/>
      <c r="I24" s="5"/>
      <c r="J24" s="10" t="s">
        <v>101</v>
      </c>
      <c r="K24" s="16">
        <v>4981991000</v>
      </c>
      <c r="L24" s="16">
        <v>4590500000</v>
      </c>
      <c r="M24" s="16">
        <v>4888100000</v>
      </c>
      <c r="N24" s="16">
        <v>10463515000</v>
      </c>
      <c r="O24" s="15">
        <f>+SUM(K24:N24)</f>
        <v>24924106000</v>
      </c>
      <c r="P24" s="300"/>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94"/>
      <c r="Q25" s="1"/>
      <c r="R25" s="1"/>
      <c r="S25" s="1"/>
      <c r="T25" s="1"/>
      <c r="U25" s="1"/>
      <c r="V25" s="1"/>
      <c r="W25" s="1"/>
      <c r="X25" s="1"/>
      <c r="Y25" s="1"/>
      <c r="Z25" s="1"/>
      <c r="AA25" s="1"/>
      <c r="AB25" s="1"/>
    </row>
    <row r="26" spans="1:28" ht="26.25" customHeight="1" x14ac:dyDescent="0.25">
      <c r="A26" s="553" t="s">
        <v>103</v>
      </c>
      <c r="B26" s="563" t="s">
        <v>108</v>
      </c>
      <c r="C26" s="5"/>
      <c r="D26" s="62" t="s">
        <v>105</v>
      </c>
      <c r="E26" s="5"/>
      <c r="F26" s="63" t="s">
        <v>98</v>
      </c>
      <c r="G26" s="5"/>
      <c r="H26" s="63" t="s">
        <v>106</v>
      </c>
      <c r="I26" s="5"/>
      <c r="J26" s="63" t="s">
        <v>99</v>
      </c>
      <c r="K26" s="64">
        <v>2024</v>
      </c>
      <c r="L26" s="64">
        <v>2025</v>
      </c>
      <c r="M26" s="64">
        <v>2026</v>
      </c>
      <c r="N26" s="64">
        <v>2027</v>
      </c>
      <c r="O26" s="64" t="s">
        <v>93</v>
      </c>
      <c r="P26" s="297"/>
      <c r="Q26" s="1"/>
      <c r="R26" s="1"/>
      <c r="S26" s="1"/>
      <c r="T26" s="1"/>
      <c r="U26" s="1"/>
      <c r="V26" s="1"/>
      <c r="W26" s="1"/>
      <c r="X26" s="1"/>
      <c r="Y26" s="1"/>
      <c r="Z26" s="1"/>
      <c r="AA26" s="1"/>
      <c r="AB26" s="1"/>
    </row>
    <row r="27" spans="1:28" ht="15" customHeight="1" x14ac:dyDescent="0.25">
      <c r="A27" s="554"/>
      <c r="B27" s="564"/>
      <c r="C27" s="5"/>
      <c r="D27" s="559">
        <v>1</v>
      </c>
      <c r="E27" s="5"/>
      <c r="F27" s="559" t="s">
        <v>23</v>
      </c>
      <c r="G27" s="5"/>
      <c r="H27" s="559">
        <v>10</v>
      </c>
      <c r="I27" s="5"/>
      <c r="J27" s="10" t="s">
        <v>100</v>
      </c>
      <c r="K27" s="11">
        <v>1</v>
      </c>
      <c r="L27" s="12">
        <v>1</v>
      </c>
      <c r="M27" s="12">
        <v>1</v>
      </c>
      <c r="N27" s="12">
        <v>1</v>
      </c>
      <c r="O27" s="15">
        <v>1</v>
      </c>
      <c r="P27" s="294"/>
      <c r="Q27" s="1"/>
      <c r="R27" s="1"/>
      <c r="S27" s="1"/>
      <c r="T27" s="1"/>
      <c r="U27" s="1"/>
      <c r="V27" s="1"/>
      <c r="W27" s="1"/>
      <c r="X27" s="1"/>
      <c r="Y27" s="1"/>
      <c r="Z27" s="1"/>
      <c r="AA27" s="1"/>
      <c r="AB27" s="1"/>
    </row>
    <row r="28" spans="1:28" ht="15" customHeight="1" x14ac:dyDescent="0.25">
      <c r="A28" s="554"/>
      <c r="B28" s="565"/>
      <c r="C28" s="5"/>
      <c r="D28" s="557"/>
      <c r="E28" s="5"/>
      <c r="F28" s="557"/>
      <c r="G28" s="5"/>
      <c r="H28" s="557"/>
      <c r="I28" s="5"/>
      <c r="J28" s="10" t="s">
        <v>101</v>
      </c>
      <c r="K28" s="16">
        <v>140634000</v>
      </c>
      <c r="L28" s="16">
        <v>332000000</v>
      </c>
      <c r="M28" s="16">
        <v>400000000</v>
      </c>
      <c r="N28" s="16">
        <v>332000000</v>
      </c>
      <c r="O28" s="15">
        <f>+SUM(K28:N28)</f>
        <v>1204634000</v>
      </c>
      <c r="P28" s="300"/>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94"/>
      <c r="Q29" s="1"/>
      <c r="R29" s="1"/>
      <c r="S29" s="1"/>
      <c r="T29" s="1"/>
      <c r="U29" s="1"/>
      <c r="V29" s="1"/>
      <c r="W29" s="1"/>
      <c r="X29" s="1"/>
      <c r="Y29" s="1"/>
      <c r="Z29" s="1"/>
      <c r="AA29" s="1"/>
      <c r="AB29" s="1"/>
    </row>
    <row r="30" spans="1:28" ht="26.25" customHeight="1" x14ac:dyDescent="0.25">
      <c r="A30" s="553" t="s">
        <v>103</v>
      </c>
      <c r="B30" s="578" t="s">
        <v>109</v>
      </c>
      <c r="C30" s="5"/>
      <c r="D30" s="65" t="s">
        <v>105</v>
      </c>
      <c r="E30" s="5"/>
      <c r="F30" s="66" t="s">
        <v>98</v>
      </c>
      <c r="G30" s="5"/>
      <c r="H30" s="66" t="s">
        <v>106</v>
      </c>
      <c r="I30" s="5"/>
      <c r="J30" s="66" t="s">
        <v>99</v>
      </c>
      <c r="K30" s="67">
        <v>2024</v>
      </c>
      <c r="L30" s="67">
        <v>2025</v>
      </c>
      <c r="M30" s="67">
        <v>2026</v>
      </c>
      <c r="N30" s="67">
        <v>2027</v>
      </c>
      <c r="O30" s="67" t="s">
        <v>93</v>
      </c>
      <c r="P30" s="297"/>
      <c r="Q30" s="1"/>
      <c r="R30" s="1"/>
      <c r="S30" s="1"/>
      <c r="T30" s="1"/>
      <c r="U30" s="1"/>
      <c r="V30" s="1"/>
      <c r="W30" s="1"/>
      <c r="X30" s="1"/>
      <c r="Y30" s="1"/>
      <c r="Z30" s="1"/>
      <c r="AA30" s="1"/>
      <c r="AB30" s="1"/>
    </row>
    <row r="31" spans="1:28" ht="15" customHeight="1" x14ac:dyDescent="0.25">
      <c r="A31" s="554"/>
      <c r="B31" s="556"/>
      <c r="C31" s="5"/>
      <c r="D31" s="559">
        <v>100</v>
      </c>
      <c r="E31" s="5"/>
      <c r="F31" s="559" t="s">
        <v>33</v>
      </c>
      <c r="G31" s="5"/>
      <c r="H31" s="559">
        <v>15</v>
      </c>
      <c r="I31" s="5"/>
      <c r="J31" s="10" t="s">
        <v>100</v>
      </c>
      <c r="K31" s="19">
        <v>0.15</v>
      </c>
      <c r="L31" s="19">
        <v>0.5</v>
      </c>
      <c r="M31" s="19">
        <v>0.85</v>
      </c>
      <c r="N31" s="19">
        <v>1</v>
      </c>
      <c r="O31" s="20">
        <v>100</v>
      </c>
      <c r="P31" s="294"/>
      <c r="Q31" s="1"/>
      <c r="R31" s="1"/>
      <c r="S31" s="1"/>
      <c r="T31" s="1"/>
      <c r="U31" s="1"/>
      <c r="V31" s="1"/>
      <c r="W31" s="1"/>
      <c r="X31" s="1"/>
      <c r="Y31" s="1"/>
      <c r="Z31" s="1"/>
      <c r="AA31" s="1"/>
      <c r="AB31" s="1"/>
    </row>
    <row r="32" spans="1:28" ht="15" customHeight="1" x14ac:dyDescent="0.25">
      <c r="A32" s="554"/>
      <c r="B32" s="557"/>
      <c r="C32" s="5"/>
      <c r="D32" s="557"/>
      <c r="E32" s="5"/>
      <c r="F32" s="557"/>
      <c r="G32" s="5"/>
      <c r="H32" s="557"/>
      <c r="I32" s="5"/>
      <c r="J32" s="10" t="s">
        <v>101</v>
      </c>
      <c r="K32" s="16">
        <v>265950000</v>
      </c>
      <c r="L32" s="16">
        <v>699000000</v>
      </c>
      <c r="M32" s="16">
        <v>808000000</v>
      </c>
      <c r="N32" s="16">
        <v>812000000</v>
      </c>
      <c r="O32" s="15">
        <f>+SUM(K32:N32)</f>
        <v>2584950000</v>
      </c>
      <c r="P32" s="300"/>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94"/>
      <c r="Q33" s="1"/>
      <c r="R33" s="1"/>
      <c r="S33" s="1"/>
      <c r="T33" s="1"/>
      <c r="U33" s="1"/>
      <c r="V33" s="1"/>
      <c r="W33" s="1"/>
      <c r="X33" s="1"/>
      <c r="Y33" s="1"/>
      <c r="Z33" s="1"/>
      <c r="AA33" s="1"/>
      <c r="AB33" s="1"/>
    </row>
    <row r="34" spans="1:28" ht="15" customHeight="1" x14ac:dyDescent="0.25">
      <c r="A34" s="561" t="s">
        <v>110</v>
      </c>
      <c r="B34" s="554"/>
      <c r="C34" s="554"/>
      <c r="D34" s="554"/>
      <c r="E34" s="554"/>
      <c r="F34" s="554"/>
      <c r="G34" s="554"/>
      <c r="H34" s="554"/>
      <c r="I34" s="554"/>
      <c r="J34" s="554"/>
      <c r="K34" s="554"/>
      <c r="L34" s="554"/>
      <c r="M34" s="554"/>
      <c r="N34" s="554"/>
      <c r="O34" s="554"/>
      <c r="P34" s="294"/>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95"/>
      <c r="Q35" s="296"/>
      <c r="R35" s="1"/>
      <c r="S35" s="1"/>
      <c r="T35" s="1"/>
      <c r="U35" s="1"/>
      <c r="V35" s="1"/>
      <c r="W35" s="1"/>
      <c r="X35" s="1"/>
      <c r="Y35" s="1"/>
      <c r="Z35" s="1"/>
      <c r="AA35" s="1"/>
      <c r="AB35" s="1"/>
    </row>
    <row r="36" spans="1:28" ht="21.75" customHeight="1" x14ac:dyDescent="0.25">
      <c r="A36" s="553" t="s">
        <v>95</v>
      </c>
      <c r="B36" s="560" t="s">
        <v>111</v>
      </c>
      <c r="C36" s="5"/>
      <c r="D36" s="7" t="s">
        <v>97</v>
      </c>
      <c r="E36" s="5"/>
      <c r="F36" s="8" t="s">
        <v>98</v>
      </c>
      <c r="G36" s="5"/>
      <c r="H36" s="8" t="s">
        <v>106</v>
      </c>
      <c r="I36" s="5"/>
      <c r="J36" s="8" t="s">
        <v>99</v>
      </c>
      <c r="K36" s="9">
        <v>2024</v>
      </c>
      <c r="L36" s="9">
        <v>2025</v>
      </c>
      <c r="M36" s="9">
        <v>2026</v>
      </c>
      <c r="N36" s="9">
        <v>2027</v>
      </c>
      <c r="O36" s="9" t="s">
        <v>93</v>
      </c>
      <c r="P36" s="297"/>
      <c r="Q36" s="1"/>
      <c r="R36" s="1"/>
      <c r="S36" s="1"/>
      <c r="T36" s="1"/>
      <c r="U36" s="1"/>
      <c r="V36" s="1"/>
      <c r="W36" s="1"/>
      <c r="X36" s="1"/>
      <c r="Y36" s="1"/>
      <c r="Z36" s="1"/>
      <c r="AA36" s="1"/>
      <c r="AB36" s="1"/>
    </row>
    <row r="37" spans="1:28" ht="21.75" customHeight="1" x14ac:dyDescent="0.25">
      <c r="A37" s="554"/>
      <c r="B37" s="556"/>
      <c r="C37" s="5"/>
      <c r="D37" s="559">
        <v>5</v>
      </c>
      <c r="E37" s="5"/>
      <c r="F37" s="559" t="s">
        <v>21</v>
      </c>
      <c r="G37" s="5"/>
      <c r="H37" s="559">
        <v>15</v>
      </c>
      <c r="I37" s="5"/>
      <c r="J37" s="10" t="s">
        <v>100</v>
      </c>
      <c r="K37" s="21">
        <v>1.7</v>
      </c>
      <c r="L37" s="21">
        <v>1.6</v>
      </c>
      <c r="M37" s="21">
        <v>0.9</v>
      </c>
      <c r="N37" s="21">
        <v>0.8</v>
      </c>
      <c r="O37" s="22">
        <f>SUM(K37:N37)</f>
        <v>5</v>
      </c>
      <c r="P37" s="294"/>
      <c r="Q37" s="1"/>
      <c r="R37" s="1"/>
      <c r="S37" s="1"/>
      <c r="T37" s="1"/>
      <c r="U37" s="1"/>
      <c r="V37" s="1"/>
      <c r="W37" s="1"/>
      <c r="X37" s="1"/>
      <c r="Y37" s="1"/>
      <c r="Z37" s="1"/>
      <c r="AA37" s="1"/>
      <c r="AB37" s="1"/>
    </row>
    <row r="38" spans="1:28" ht="21.75" customHeight="1" x14ac:dyDescent="0.25">
      <c r="A38" s="554"/>
      <c r="B38" s="557"/>
      <c r="C38" s="5"/>
      <c r="D38" s="557"/>
      <c r="E38" s="5"/>
      <c r="F38" s="557"/>
      <c r="G38" s="5"/>
      <c r="H38" s="557"/>
      <c r="I38" s="5"/>
      <c r="J38" s="10" t="s">
        <v>101</v>
      </c>
      <c r="K38" s="4">
        <v>5128476000</v>
      </c>
      <c r="L38" s="4">
        <v>12620465000</v>
      </c>
      <c r="M38" s="4">
        <v>12136050000</v>
      </c>
      <c r="N38" s="4">
        <v>6868716000</v>
      </c>
      <c r="O38" s="23">
        <f>SUM(K38:N38)</f>
        <v>36753707000</v>
      </c>
      <c r="P38" s="294"/>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94"/>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94"/>
      <c r="Q40" s="1"/>
      <c r="R40" s="1"/>
      <c r="S40" s="1"/>
      <c r="T40" s="1"/>
      <c r="U40" s="1"/>
      <c r="V40" s="1"/>
      <c r="W40" s="1"/>
      <c r="X40" s="1"/>
      <c r="Y40" s="1"/>
      <c r="Z40" s="1"/>
      <c r="AA40" s="1"/>
      <c r="AB40" s="1"/>
    </row>
    <row r="41" spans="1:28" ht="26.25" customHeight="1" x14ac:dyDescent="0.25">
      <c r="A41" s="553" t="s">
        <v>103</v>
      </c>
      <c r="B41" s="562"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54"/>
      <c r="B42" s="556"/>
      <c r="C42" s="5"/>
      <c r="D42" s="559">
        <v>5</v>
      </c>
      <c r="E42" s="5"/>
      <c r="F42" s="559" t="s">
        <v>21</v>
      </c>
      <c r="G42" s="5"/>
      <c r="H42" s="559">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54"/>
      <c r="B43" s="557"/>
      <c r="C43" s="5"/>
      <c r="D43" s="557"/>
      <c r="E43" s="5"/>
      <c r="F43" s="557"/>
      <c r="G43" s="5"/>
      <c r="H43" s="557"/>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61" t="s">
        <v>113</v>
      </c>
      <c r="B46" s="554"/>
      <c r="C46" s="554"/>
      <c r="D46" s="554"/>
      <c r="E46" s="554"/>
      <c r="F46" s="554"/>
      <c r="G46" s="554"/>
      <c r="H46" s="554"/>
      <c r="I46" s="554"/>
      <c r="J46" s="554"/>
      <c r="K46" s="554"/>
      <c r="L46" s="554"/>
      <c r="M46" s="554"/>
      <c r="N46" s="554"/>
      <c r="O46" s="554"/>
      <c r="P46" s="295"/>
      <c r="Q46" s="296"/>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95"/>
      <c r="Q47" s="296"/>
      <c r="R47" s="1"/>
      <c r="S47" s="1"/>
      <c r="T47" s="1"/>
      <c r="U47" s="1"/>
      <c r="V47" s="1"/>
      <c r="W47" s="1"/>
      <c r="X47" s="1"/>
      <c r="Y47" s="1"/>
      <c r="Z47" s="1"/>
      <c r="AA47" s="1"/>
      <c r="AB47" s="1"/>
    </row>
    <row r="48" spans="1:28" ht="30" customHeight="1" x14ac:dyDescent="0.25">
      <c r="A48" s="553" t="s">
        <v>95</v>
      </c>
      <c r="B48" s="560" t="s">
        <v>114</v>
      </c>
      <c r="C48" s="5"/>
      <c r="D48" s="7" t="s">
        <v>97</v>
      </c>
      <c r="E48" s="5"/>
      <c r="F48" s="8" t="s">
        <v>98</v>
      </c>
      <c r="G48" s="5"/>
      <c r="H48" s="8" t="s">
        <v>106</v>
      </c>
      <c r="I48" s="5"/>
      <c r="J48" s="8" t="s">
        <v>99</v>
      </c>
      <c r="K48" s="9">
        <v>2024</v>
      </c>
      <c r="L48" s="9">
        <v>2025</v>
      </c>
      <c r="M48" s="9">
        <v>2026</v>
      </c>
      <c r="N48" s="9">
        <v>2027</v>
      </c>
      <c r="O48" s="9" t="s">
        <v>93</v>
      </c>
      <c r="P48" s="297"/>
      <c r="Q48" s="1"/>
      <c r="R48" s="1"/>
      <c r="S48" s="1"/>
      <c r="T48" s="1"/>
      <c r="U48" s="1"/>
      <c r="V48" s="1"/>
      <c r="W48" s="1"/>
      <c r="X48" s="1"/>
      <c r="Y48" s="1"/>
      <c r="Z48" s="1"/>
      <c r="AA48" s="1"/>
      <c r="AB48" s="1"/>
    </row>
    <row r="49" spans="1:28" ht="21.75" customHeight="1" x14ac:dyDescent="0.25">
      <c r="A49" s="554"/>
      <c r="B49" s="556"/>
      <c r="C49" s="5"/>
      <c r="D49" s="559">
        <v>100</v>
      </c>
      <c r="E49" s="5"/>
      <c r="F49" s="559" t="s">
        <v>33</v>
      </c>
      <c r="G49" s="5"/>
      <c r="H49" s="559">
        <f>+H54+H58</f>
        <v>28</v>
      </c>
      <c r="I49" s="5"/>
      <c r="J49" s="10" t="s">
        <v>100</v>
      </c>
      <c r="K49" s="24"/>
      <c r="L49" s="24"/>
      <c r="M49" s="24"/>
      <c r="N49" s="24"/>
      <c r="O49" s="15">
        <v>100</v>
      </c>
      <c r="P49" s="294"/>
      <c r="Q49" s="1"/>
      <c r="R49" s="1"/>
      <c r="S49" s="1"/>
      <c r="T49" s="1"/>
      <c r="U49" s="1"/>
      <c r="V49" s="1"/>
      <c r="W49" s="1"/>
      <c r="X49" s="1"/>
      <c r="Y49" s="1"/>
      <c r="Z49" s="1"/>
      <c r="AA49" s="1"/>
      <c r="AB49" s="1"/>
    </row>
    <row r="50" spans="1:28" ht="21.75" customHeight="1" x14ac:dyDescent="0.25">
      <c r="A50" s="554"/>
      <c r="B50" s="557"/>
      <c r="C50" s="5"/>
      <c r="D50" s="557"/>
      <c r="E50" s="5"/>
      <c r="F50" s="557"/>
      <c r="G50" s="5"/>
      <c r="H50" s="557"/>
      <c r="I50" s="5"/>
      <c r="J50" s="10" t="s">
        <v>101</v>
      </c>
      <c r="K50" s="4">
        <v>767728000</v>
      </c>
      <c r="L50" s="4">
        <v>1580000000</v>
      </c>
      <c r="M50" s="4">
        <v>1846000000</v>
      </c>
      <c r="N50" s="4">
        <v>631200000</v>
      </c>
      <c r="O50" s="23">
        <f>SUM(K50:N50)</f>
        <v>4824928000</v>
      </c>
      <c r="P50" s="294"/>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8"/>
      <c r="Q51" s="1"/>
      <c r="R51" s="1"/>
      <c r="S51" s="1"/>
      <c r="T51" s="1"/>
      <c r="U51" s="1"/>
      <c r="V51" s="1"/>
      <c r="W51" s="1"/>
      <c r="X51" s="1"/>
      <c r="Y51" s="1"/>
      <c r="Z51" s="1"/>
      <c r="AA51" s="1"/>
      <c r="AB51" s="1"/>
    </row>
    <row r="52" spans="1:28" ht="15" customHeight="1" x14ac:dyDescent="0.25">
      <c r="A52" s="558" t="s">
        <v>102</v>
      </c>
      <c r="B52" s="558"/>
      <c r="C52" s="558"/>
      <c r="D52" s="558"/>
      <c r="E52" s="558"/>
      <c r="F52" s="558"/>
      <c r="G52" s="558"/>
      <c r="H52" s="558"/>
      <c r="I52" s="558"/>
      <c r="J52" s="558"/>
      <c r="K52" s="558"/>
      <c r="L52" s="558"/>
      <c r="M52" s="558"/>
      <c r="N52" s="558"/>
      <c r="O52" s="558"/>
      <c r="P52" s="299"/>
      <c r="Q52" s="1"/>
      <c r="R52" s="1"/>
      <c r="S52" s="1"/>
      <c r="T52" s="1"/>
      <c r="U52" s="1"/>
      <c r="V52" s="1"/>
      <c r="W52" s="1"/>
      <c r="X52" s="1"/>
      <c r="Y52" s="1"/>
      <c r="Z52" s="1"/>
      <c r="AA52" s="1"/>
      <c r="AB52" s="1"/>
    </row>
    <row r="53" spans="1:28" ht="26.25" customHeight="1" x14ac:dyDescent="0.25">
      <c r="A53" s="573" t="s">
        <v>103</v>
      </c>
      <c r="B53" s="574" t="s">
        <v>115</v>
      </c>
      <c r="C53" s="5"/>
      <c r="D53" s="55" t="s">
        <v>105</v>
      </c>
      <c r="E53" s="5"/>
      <c r="F53" s="56" t="s">
        <v>98</v>
      </c>
      <c r="G53" s="5"/>
      <c r="H53" s="56" t="s">
        <v>106</v>
      </c>
      <c r="I53" s="5"/>
      <c r="J53" s="56" t="s">
        <v>99</v>
      </c>
      <c r="K53" s="57">
        <v>2024</v>
      </c>
      <c r="L53" s="57">
        <v>2025</v>
      </c>
      <c r="M53" s="57">
        <v>2026</v>
      </c>
      <c r="N53" s="57">
        <v>2027</v>
      </c>
      <c r="O53" s="57" t="s">
        <v>93</v>
      </c>
      <c r="P53" s="297"/>
      <c r="Q53" s="1"/>
      <c r="R53" s="1"/>
      <c r="S53" s="1"/>
      <c r="T53" s="1"/>
      <c r="U53" s="1"/>
      <c r="V53" s="1"/>
      <c r="W53" s="1"/>
      <c r="X53" s="1"/>
      <c r="Y53" s="1"/>
      <c r="Z53" s="1"/>
      <c r="AA53" s="1"/>
      <c r="AB53" s="1"/>
    </row>
    <row r="54" spans="1:28" ht="15" customHeight="1" x14ac:dyDescent="0.25">
      <c r="A54" s="573"/>
      <c r="B54" s="575"/>
      <c r="C54" s="5"/>
      <c r="D54" s="559">
        <v>100</v>
      </c>
      <c r="E54" s="5"/>
      <c r="F54" s="559" t="s">
        <v>33</v>
      </c>
      <c r="G54" s="5"/>
      <c r="H54" s="559">
        <v>15</v>
      </c>
      <c r="I54" s="5"/>
      <c r="J54" s="10" t="s">
        <v>100</v>
      </c>
      <c r="K54" s="24">
        <v>0.1</v>
      </c>
      <c r="L54" s="24">
        <v>0.5</v>
      </c>
      <c r="M54" s="24"/>
      <c r="N54" s="24"/>
      <c r="O54" s="15">
        <v>100</v>
      </c>
      <c r="P54" s="294"/>
      <c r="Q54" s="1"/>
      <c r="R54" s="1"/>
      <c r="S54" s="1"/>
      <c r="T54" s="1"/>
      <c r="U54" s="1"/>
      <c r="V54" s="1"/>
      <c r="W54" s="1"/>
      <c r="X54" s="1"/>
      <c r="Y54" s="1"/>
      <c r="Z54" s="1"/>
      <c r="AA54" s="1"/>
      <c r="AB54" s="1"/>
    </row>
    <row r="55" spans="1:28" ht="15" customHeight="1" x14ac:dyDescent="0.25">
      <c r="A55" s="573"/>
      <c r="B55" s="576"/>
      <c r="C55" s="5"/>
      <c r="D55" s="577"/>
      <c r="E55" s="5"/>
      <c r="F55" s="577"/>
      <c r="G55" s="5"/>
      <c r="H55" s="557"/>
      <c r="I55" s="5"/>
      <c r="J55" s="10" t="s">
        <v>101</v>
      </c>
      <c r="K55" s="16">
        <v>627228000</v>
      </c>
      <c r="L55" s="16">
        <v>1260000000</v>
      </c>
      <c r="M55" s="16">
        <v>1516000000</v>
      </c>
      <c r="N55" s="16">
        <v>516794000</v>
      </c>
      <c r="O55" s="15">
        <f>+SUM(K55:N55)</f>
        <v>3920022000</v>
      </c>
      <c r="P55" s="300"/>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94"/>
      <c r="Q56" s="1"/>
      <c r="R56" s="1"/>
      <c r="S56" s="1"/>
      <c r="T56" s="1"/>
      <c r="U56" s="1"/>
      <c r="V56" s="1"/>
      <c r="W56" s="1"/>
      <c r="X56" s="1"/>
      <c r="Y56" s="1"/>
      <c r="Z56" s="1"/>
      <c r="AA56" s="1"/>
      <c r="AB56" s="1"/>
    </row>
    <row r="57" spans="1:28" ht="26.25" customHeight="1" x14ac:dyDescent="0.25">
      <c r="A57" s="553" t="s">
        <v>103</v>
      </c>
      <c r="B57" s="555" t="s">
        <v>116</v>
      </c>
      <c r="C57" s="5"/>
      <c r="D57" s="59" t="s">
        <v>105</v>
      </c>
      <c r="E57" s="5"/>
      <c r="F57" s="60" t="s">
        <v>98</v>
      </c>
      <c r="G57" s="5"/>
      <c r="H57" s="60" t="s">
        <v>106</v>
      </c>
      <c r="I57" s="5"/>
      <c r="J57" s="60" t="s">
        <v>99</v>
      </c>
      <c r="K57" s="61">
        <v>2024</v>
      </c>
      <c r="L57" s="61">
        <v>2025</v>
      </c>
      <c r="M57" s="61">
        <v>2026</v>
      </c>
      <c r="N57" s="61">
        <v>2027</v>
      </c>
      <c r="O57" s="61" t="s">
        <v>93</v>
      </c>
      <c r="P57" s="297"/>
      <c r="Q57" s="1"/>
      <c r="R57" s="1"/>
      <c r="S57" s="1"/>
      <c r="T57" s="1"/>
      <c r="U57" s="1"/>
      <c r="V57" s="1"/>
      <c r="W57" s="1"/>
      <c r="X57" s="1"/>
      <c r="Y57" s="1"/>
      <c r="Z57" s="1"/>
      <c r="AA57" s="1"/>
      <c r="AB57" s="1"/>
    </row>
    <row r="58" spans="1:28" ht="15" customHeight="1" x14ac:dyDescent="0.25">
      <c r="A58" s="554"/>
      <c r="B58" s="556"/>
      <c r="C58" s="5"/>
      <c r="D58" s="559">
        <v>100</v>
      </c>
      <c r="E58" s="5"/>
      <c r="F58" s="559" t="s">
        <v>23</v>
      </c>
      <c r="G58" s="5"/>
      <c r="H58" s="559">
        <v>13</v>
      </c>
      <c r="I58" s="5"/>
      <c r="J58" s="10" t="s">
        <v>100</v>
      </c>
      <c r="K58" s="24">
        <v>0.05</v>
      </c>
      <c r="L58" s="24"/>
      <c r="M58" s="24"/>
      <c r="N58" s="24"/>
      <c r="O58" s="15">
        <v>100</v>
      </c>
      <c r="P58" s="294"/>
      <c r="Q58" s="14"/>
      <c r="R58" s="1"/>
      <c r="S58" s="1"/>
      <c r="T58" s="1"/>
      <c r="U58" s="1"/>
      <c r="V58" s="1"/>
      <c r="W58" s="1"/>
      <c r="X58" s="1"/>
      <c r="Y58" s="1"/>
      <c r="Z58" s="1"/>
      <c r="AA58" s="1"/>
      <c r="AB58" s="1"/>
    </row>
    <row r="59" spans="1:28" ht="15" customHeight="1" x14ac:dyDescent="0.25">
      <c r="A59" s="554"/>
      <c r="B59" s="557"/>
      <c r="C59" s="5"/>
      <c r="D59" s="557"/>
      <c r="E59" s="5"/>
      <c r="F59" s="557"/>
      <c r="G59" s="5"/>
      <c r="H59" s="557"/>
      <c r="I59" s="5"/>
      <c r="J59" s="10" t="s">
        <v>101</v>
      </c>
      <c r="K59" s="16">
        <v>140500000</v>
      </c>
      <c r="L59" s="16">
        <v>320000000</v>
      </c>
      <c r="M59" s="16">
        <v>330000000</v>
      </c>
      <c r="N59" s="16">
        <v>114406000</v>
      </c>
      <c r="O59" s="15">
        <f>+SUM(K59:N59)</f>
        <v>904906000</v>
      </c>
      <c r="P59" s="300"/>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94"/>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61" t="s">
        <v>117</v>
      </c>
      <c r="B62" s="554"/>
      <c r="C62" s="554"/>
      <c r="D62" s="554"/>
      <c r="E62" s="554"/>
      <c r="F62" s="554"/>
      <c r="G62" s="554"/>
      <c r="H62" s="554"/>
      <c r="I62" s="554"/>
      <c r="J62" s="554"/>
      <c r="K62" s="554"/>
      <c r="L62" s="554"/>
      <c r="M62" s="554"/>
      <c r="N62" s="554"/>
      <c r="O62" s="554"/>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53" t="s">
        <v>95</v>
      </c>
      <c r="B64" s="560"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54"/>
      <c r="B65" s="556"/>
      <c r="C65" s="5"/>
      <c r="D65" s="559">
        <v>60</v>
      </c>
      <c r="E65" s="5"/>
      <c r="F65" s="559" t="s">
        <v>33</v>
      </c>
      <c r="G65" s="5"/>
      <c r="H65" s="559">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54"/>
      <c r="B66" s="557"/>
      <c r="C66" s="5"/>
      <c r="D66" s="557"/>
      <c r="E66" s="5"/>
      <c r="F66" s="557"/>
      <c r="G66" s="5"/>
      <c r="H66" s="557"/>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72" t="s">
        <v>102</v>
      </c>
      <c r="B68" s="554"/>
      <c r="C68" s="554"/>
      <c r="D68" s="554"/>
      <c r="E68" s="554"/>
      <c r="F68" s="554"/>
      <c r="G68" s="554"/>
      <c r="H68" s="554"/>
      <c r="I68" s="554"/>
      <c r="J68" s="554"/>
      <c r="K68" s="554"/>
      <c r="L68" s="554"/>
      <c r="M68" s="554"/>
      <c r="N68" s="554"/>
      <c r="O68" s="554"/>
      <c r="P68" s="1"/>
      <c r="Q68" s="1"/>
      <c r="R68" s="1"/>
      <c r="S68" s="1"/>
      <c r="T68" s="1"/>
      <c r="U68" s="1"/>
      <c r="V68" s="1"/>
      <c r="W68" s="1"/>
      <c r="X68" s="1"/>
      <c r="Y68" s="1"/>
      <c r="Z68" s="1"/>
      <c r="AA68" s="1"/>
      <c r="AB68" s="1"/>
    </row>
    <row r="69" spans="1:28" ht="25.5" customHeight="1" x14ac:dyDescent="0.25">
      <c r="A69" s="553" t="s">
        <v>103</v>
      </c>
      <c r="B69" s="562"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54"/>
      <c r="B70" s="556"/>
      <c r="C70" s="5"/>
      <c r="D70" s="559">
        <v>60</v>
      </c>
      <c r="E70" s="5"/>
      <c r="F70" s="559" t="s">
        <v>33</v>
      </c>
      <c r="G70" s="5"/>
      <c r="H70" s="559">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54"/>
      <c r="B71" s="557"/>
      <c r="C71" s="5"/>
      <c r="D71" s="557"/>
      <c r="E71" s="5"/>
      <c r="F71" s="557"/>
      <c r="G71" s="5"/>
      <c r="H71" s="557"/>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D8" sqref="D8:E8"/>
    </sheetView>
  </sheetViews>
  <sheetFormatPr baseColWidth="10" defaultColWidth="11.42578125" defaultRowHeight="15" x14ac:dyDescent="0.25"/>
  <cols>
    <col min="1" max="1" width="17.85546875" customWidth="1"/>
    <col min="2" max="2" width="15.42578125" customWidth="1"/>
    <col min="3" max="3" width="25.42578125" customWidth="1"/>
    <col min="4" max="4" width="56.42578125" customWidth="1"/>
    <col min="5" max="5" width="34" customWidth="1"/>
  </cols>
  <sheetData>
    <row r="1" spans="1:5" ht="22.5" customHeight="1" thickBot="1" x14ac:dyDescent="0.3">
      <c r="A1" s="874"/>
      <c r="B1" s="875" t="s">
        <v>182</v>
      </c>
      <c r="C1" s="875"/>
      <c r="D1" s="875"/>
      <c r="E1" s="391" t="s">
        <v>612</v>
      </c>
    </row>
    <row r="2" spans="1:5" ht="22.5" customHeight="1" thickBot="1" x14ac:dyDescent="0.3">
      <c r="A2" s="874"/>
      <c r="B2" s="876" t="s">
        <v>183</v>
      </c>
      <c r="C2" s="876"/>
      <c r="D2" s="876"/>
      <c r="E2" s="391" t="s">
        <v>607</v>
      </c>
    </row>
    <row r="3" spans="1:5" ht="22.5" customHeight="1" thickBot="1" x14ac:dyDescent="0.3">
      <c r="A3" s="874"/>
      <c r="B3" s="519" t="s">
        <v>184</v>
      </c>
      <c r="C3" s="520"/>
      <c r="D3" s="521"/>
      <c r="E3" s="391" t="s">
        <v>608</v>
      </c>
    </row>
    <row r="4" spans="1:5" ht="22.5" customHeight="1" thickBot="1" x14ac:dyDescent="0.3">
      <c r="A4" s="874"/>
      <c r="B4" s="522" t="s">
        <v>416</v>
      </c>
      <c r="C4" s="523"/>
      <c r="D4" s="524"/>
      <c r="E4" s="391" t="s">
        <v>613</v>
      </c>
    </row>
    <row r="5" spans="1:5" ht="15.75" thickBot="1" x14ac:dyDescent="0.3">
      <c r="A5" s="126"/>
      <c r="B5" s="126"/>
      <c r="C5" s="126"/>
      <c r="D5" s="126"/>
      <c r="E5" s="126"/>
    </row>
    <row r="6" spans="1:5" x14ac:dyDescent="0.25">
      <c r="A6" s="740" t="s">
        <v>417</v>
      </c>
      <c r="B6" s="741"/>
      <c r="C6" s="741"/>
      <c r="D6" s="741"/>
      <c r="E6" s="742"/>
    </row>
    <row r="7" spans="1:5" ht="45.75" customHeight="1" thickBot="1" x14ac:dyDescent="0.3">
      <c r="A7" s="127" t="s">
        <v>418</v>
      </c>
      <c r="B7" s="127" t="s">
        <v>419</v>
      </c>
      <c r="C7" s="128" t="s">
        <v>420</v>
      </c>
      <c r="D7" s="872" t="s">
        <v>421</v>
      </c>
      <c r="E7" s="873"/>
    </row>
    <row r="8" spans="1:5" ht="142.5" x14ac:dyDescent="0.25">
      <c r="A8" s="129">
        <v>46044</v>
      </c>
      <c r="B8" s="435">
        <v>46052</v>
      </c>
      <c r="C8" s="434" t="s">
        <v>712</v>
      </c>
      <c r="D8" s="877" t="s">
        <v>713</v>
      </c>
      <c r="E8" s="878"/>
    </row>
    <row r="9" spans="1:5" x14ac:dyDescent="0.25">
      <c r="A9" s="129"/>
      <c r="B9" s="130"/>
      <c r="C9" s="143"/>
      <c r="D9" s="879"/>
      <c r="E9" s="880"/>
    </row>
    <row r="10" spans="1:5" x14ac:dyDescent="0.25">
      <c r="A10" s="129"/>
      <c r="B10" s="130"/>
      <c r="C10" s="143"/>
      <c r="D10" s="879"/>
      <c r="E10" s="880"/>
    </row>
    <row r="11" spans="1:5" x14ac:dyDescent="0.25">
      <c r="A11" s="131"/>
      <c r="B11" s="132"/>
      <c r="C11" s="143"/>
      <c r="D11" s="879"/>
      <c r="E11" s="880"/>
    </row>
    <row r="12" spans="1:5" x14ac:dyDescent="0.25">
      <c r="A12" s="133"/>
      <c r="B12" s="132"/>
      <c r="C12" s="143"/>
      <c r="D12" s="879"/>
      <c r="E12" s="880"/>
    </row>
    <row r="13" spans="1:5" x14ac:dyDescent="0.25">
      <c r="A13" s="133"/>
      <c r="B13" s="132"/>
      <c r="C13" s="144"/>
      <c r="D13" s="879"/>
      <c r="E13" s="880"/>
    </row>
    <row r="14" spans="1:5" x14ac:dyDescent="0.25">
      <c r="A14" s="133"/>
      <c r="B14" s="132"/>
      <c r="C14" s="144"/>
      <c r="D14" s="879"/>
      <c r="E14" s="880"/>
    </row>
    <row r="15" spans="1:5" x14ac:dyDescent="0.25">
      <c r="A15" s="134"/>
      <c r="B15" s="132"/>
      <c r="C15" s="143"/>
      <c r="D15" s="879"/>
      <c r="E15" s="880"/>
    </row>
    <row r="16" spans="1:5" x14ac:dyDescent="0.25">
      <c r="A16" s="135"/>
      <c r="B16" s="136"/>
      <c r="C16" s="145"/>
      <c r="D16" s="879"/>
      <c r="E16" s="880"/>
    </row>
    <row r="17" spans="1:5" x14ac:dyDescent="0.25">
      <c r="A17" s="135"/>
      <c r="B17" s="136"/>
      <c r="C17" s="145"/>
      <c r="D17" s="879"/>
      <c r="E17" s="880"/>
    </row>
    <row r="18" spans="1:5" x14ac:dyDescent="0.25">
      <c r="A18" s="137"/>
      <c r="B18" s="138"/>
      <c r="C18" s="140"/>
      <c r="D18" s="879"/>
      <c r="E18" s="880"/>
    </row>
    <row r="19" spans="1:5" x14ac:dyDescent="0.25">
      <c r="A19" s="139"/>
      <c r="B19" s="140"/>
      <c r="C19" s="140"/>
      <c r="D19" s="879"/>
      <c r="E19" s="880"/>
    </row>
    <row r="20" spans="1:5" x14ac:dyDescent="0.25">
      <c r="A20" s="139"/>
      <c r="B20" s="140"/>
      <c r="C20" s="140"/>
      <c r="D20" s="879"/>
      <c r="E20" s="880"/>
    </row>
    <row r="21" spans="1:5" x14ac:dyDescent="0.25">
      <c r="A21" s="139"/>
      <c r="B21" s="140"/>
      <c r="C21" s="140"/>
      <c r="D21" s="879"/>
      <c r="E21" s="880"/>
    </row>
    <row r="22" spans="1:5" x14ac:dyDescent="0.25">
      <c r="A22" s="139"/>
      <c r="B22" s="140"/>
      <c r="C22" s="140"/>
      <c r="D22" s="879"/>
      <c r="E22" s="880"/>
    </row>
    <row r="23" spans="1:5" x14ac:dyDescent="0.25">
      <c r="A23" s="139"/>
      <c r="B23" s="140"/>
      <c r="C23" s="140"/>
      <c r="D23" s="879"/>
      <c r="E23" s="880"/>
    </row>
    <row r="24" spans="1:5" x14ac:dyDescent="0.25">
      <c r="A24" s="139"/>
      <c r="B24" s="140"/>
      <c r="C24" s="140"/>
      <c r="D24" s="879"/>
      <c r="E24" s="880"/>
    </row>
    <row r="25" spans="1:5" x14ac:dyDescent="0.25">
      <c r="A25" s="139"/>
      <c r="B25" s="140"/>
      <c r="C25" s="140"/>
      <c r="D25" s="879"/>
      <c r="E25" s="880"/>
    </row>
    <row r="26" spans="1:5" x14ac:dyDescent="0.25">
      <c r="A26" s="139"/>
      <c r="B26" s="140"/>
      <c r="C26" s="140"/>
      <c r="D26" s="879"/>
      <c r="E26" s="880"/>
    </row>
    <row r="27" spans="1:5" x14ac:dyDescent="0.25">
      <c r="A27" s="139"/>
      <c r="B27" s="140"/>
      <c r="C27" s="140"/>
      <c r="D27" s="879"/>
      <c r="E27" s="880"/>
    </row>
    <row r="28" spans="1:5" x14ac:dyDescent="0.25">
      <c r="A28" s="139"/>
      <c r="B28" s="140"/>
      <c r="C28" s="140"/>
      <c r="D28" s="879"/>
      <c r="E28" s="880"/>
    </row>
    <row r="29" spans="1:5" x14ac:dyDescent="0.25">
      <c r="A29" s="139"/>
      <c r="B29" s="140"/>
      <c r="C29" s="140"/>
      <c r="D29" s="879"/>
      <c r="E29" s="880"/>
    </row>
    <row r="30" spans="1:5" x14ac:dyDescent="0.25">
      <c r="A30" s="139"/>
      <c r="B30" s="140"/>
      <c r="C30" s="140"/>
      <c r="D30" s="879"/>
      <c r="E30" s="880"/>
    </row>
    <row r="31" spans="1:5" x14ac:dyDescent="0.25">
      <c r="A31" s="139"/>
      <c r="B31" s="140"/>
      <c r="C31" s="140"/>
      <c r="D31" s="879"/>
      <c r="E31" s="880"/>
    </row>
    <row r="32" spans="1:5" x14ac:dyDescent="0.25">
      <c r="A32" s="139"/>
      <c r="B32" s="140"/>
      <c r="C32" s="140"/>
      <c r="D32" s="879"/>
      <c r="E32" s="880"/>
    </row>
    <row r="33" spans="1:5" x14ac:dyDescent="0.25">
      <c r="A33" s="139"/>
      <c r="B33" s="140"/>
      <c r="C33" s="140"/>
      <c r="D33" s="879"/>
      <c r="E33" s="880"/>
    </row>
    <row r="34" spans="1:5" x14ac:dyDescent="0.25">
      <c r="A34" s="139"/>
      <c r="B34" s="140"/>
      <c r="C34" s="140"/>
      <c r="D34" s="879"/>
      <c r="E34" s="880"/>
    </row>
    <row r="35" spans="1:5" ht="15.75" thickBot="1" x14ac:dyDescent="0.3">
      <c r="A35" s="141"/>
      <c r="B35" s="142"/>
      <c r="C35" s="142"/>
      <c r="D35" s="881"/>
      <c r="E35" s="882"/>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2" t="s">
        <v>23</v>
      </c>
      <c r="D2" s="162" t="s">
        <v>422</v>
      </c>
      <c r="F2" s="162" t="s">
        <v>20</v>
      </c>
    </row>
    <row r="3" spans="2:6" x14ac:dyDescent="0.25">
      <c r="B3" s="162" t="s">
        <v>33</v>
      </c>
      <c r="D3" s="162" t="s">
        <v>34</v>
      </c>
      <c r="F3" s="162" t="s">
        <v>42</v>
      </c>
    </row>
    <row r="4" spans="2:6" x14ac:dyDescent="0.25">
      <c r="B4" s="162" t="s">
        <v>21</v>
      </c>
      <c r="F4" s="162" t="s">
        <v>50</v>
      </c>
    </row>
    <row r="5" spans="2:6" x14ac:dyDescent="0.25">
      <c r="F5" s="162"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423</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5" t="s">
        <v>125</v>
      </c>
      <c r="D12" s="616"/>
      <c r="E12" s="613" t="s">
        <v>424</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127</v>
      </c>
      <c r="D14" s="597"/>
      <c r="E14" s="312"/>
      <c r="F14" s="612"/>
      <c r="G14" s="597"/>
      <c r="H14" s="597"/>
      <c r="I14" s="597"/>
      <c r="J14" s="597"/>
      <c r="K14" s="597"/>
      <c r="L14" s="597"/>
      <c r="M14" s="597"/>
      <c r="N14" s="597"/>
      <c r="O14" s="597"/>
      <c r="P14" s="597"/>
      <c r="Q14" s="597"/>
      <c r="R14" s="597"/>
      <c r="S14" s="597"/>
      <c r="T14" s="597"/>
      <c r="U14" s="597"/>
      <c r="V14" s="597"/>
      <c r="W14" s="597"/>
      <c r="X14" s="597"/>
      <c r="Y14" s="597"/>
      <c r="Z14" s="597"/>
      <c r="AA14" s="597"/>
      <c r="AB14" s="608"/>
      <c r="AC14" s="301"/>
      <c r="AD14" s="301"/>
    </row>
    <row r="15" spans="1:30" ht="29.25" customHeight="1" x14ac:dyDescent="0.25">
      <c r="A15" s="301"/>
      <c r="B15" s="31"/>
      <c r="C15" s="579" t="s">
        <v>425</v>
      </c>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70"/>
      <c r="AB15" s="313"/>
      <c r="AC15" s="301"/>
      <c r="AD15" s="301"/>
    </row>
    <row r="16" spans="1:30"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row>
    <row r="17" spans="1:30"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row>
    <row r="18" spans="1:30" ht="15" customHeight="1" x14ac:dyDescent="0.25">
      <c r="A18" s="301"/>
      <c r="B18" s="31"/>
      <c r="C18" s="606"/>
      <c r="D18" s="590"/>
      <c r="E18" s="590"/>
      <c r="F18" s="590"/>
      <c r="G18" s="590"/>
      <c r="H18" s="590"/>
      <c r="I18" s="590"/>
      <c r="J18" s="590"/>
      <c r="K18" s="590"/>
      <c r="L18" s="590"/>
      <c r="M18" s="590"/>
      <c r="N18" s="590"/>
      <c r="O18" s="590"/>
      <c r="P18" s="591"/>
      <c r="Q18" s="301"/>
      <c r="R18" s="600"/>
      <c r="S18" s="580"/>
      <c r="T18" s="580"/>
      <c r="U18" s="580"/>
      <c r="V18" s="580"/>
      <c r="W18" s="580"/>
      <c r="X18" s="580"/>
      <c r="Y18" s="580"/>
      <c r="Z18" s="580"/>
      <c r="AA18" s="570"/>
      <c r="AB18" s="309"/>
      <c r="AC18" s="301"/>
      <c r="AD18" s="301"/>
    </row>
    <row r="19" spans="1:30" ht="15" customHeight="1" x14ac:dyDescent="0.25">
      <c r="A19" s="301"/>
      <c r="B19" s="31"/>
      <c r="C19" s="607"/>
      <c r="D19" s="554"/>
      <c r="E19" s="554"/>
      <c r="F19" s="554"/>
      <c r="G19" s="554"/>
      <c r="H19" s="554"/>
      <c r="I19" s="554"/>
      <c r="J19" s="554"/>
      <c r="K19" s="554"/>
      <c r="L19" s="554"/>
      <c r="M19" s="554"/>
      <c r="N19" s="554"/>
      <c r="O19" s="554"/>
      <c r="P19" s="608"/>
      <c r="Q19" s="301"/>
      <c r="R19" s="301"/>
      <c r="S19" s="301"/>
      <c r="T19" s="301"/>
      <c r="U19" s="301"/>
      <c r="V19" s="301"/>
      <c r="W19" s="301"/>
      <c r="X19" s="301"/>
      <c r="Y19" s="301"/>
      <c r="Z19" s="301"/>
      <c r="AA19" s="301"/>
      <c r="AB19" s="309"/>
      <c r="AC19" s="301"/>
      <c r="AD19" s="301"/>
    </row>
    <row r="20" spans="1:30" ht="15" customHeight="1" x14ac:dyDescent="0.25">
      <c r="A20" s="301"/>
      <c r="B20" s="31"/>
      <c r="C20" s="607"/>
      <c r="D20" s="554"/>
      <c r="E20" s="554"/>
      <c r="F20" s="554"/>
      <c r="G20" s="554"/>
      <c r="H20" s="554"/>
      <c r="I20" s="554"/>
      <c r="J20" s="554"/>
      <c r="K20" s="554"/>
      <c r="L20" s="554"/>
      <c r="M20" s="554"/>
      <c r="N20" s="554"/>
      <c r="O20" s="554"/>
      <c r="P20" s="608"/>
      <c r="Q20" s="311"/>
      <c r="R20" s="314" t="s">
        <v>130</v>
      </c>
      <c r="S20" s="314"/>
      <c r="T20" s="314"/>
      <c r="U20" s="314"/>
      <c r="V20" s="314"/>
      <c r="W20" s="311"/>
      <c r="X20" s="311"/>
      <c r="Y20" s="311"/>
      <c r="Z20" s="301"/>
      <c r="AA20" s="311"/>
      <c r="AB20" s="309"/>
      <c r="AC20" s="301"/>
      <c r="AD20" s="301"/>
    </row>
    <row r="21" spans="1:30" ht="15" customHeight="1" x14ac:dyDescent="0.25">
      <c r="A21" s="301"/>
      <c r="B21" s="31"/>
      <c r="C21" s="607"/>
      <c r="D21" s="554"/>
      <c r="E21" s="554"/>
      <c r="F21" s="554"/>
      <c r="G21" s="554"/>
      <c r="H21" s="554"/>
      <c r="I21" s="554"/>
      <c r="J21" s="554"/>
      <c r="K21" s="554"/>
      <c r="L21" s="554"/>
      <c r="M21" s="554"/>
      <c r="N21" s="554"/>
      <c r="O21" s="554"/>
      <c r="P21" s="608"/>
      <c r="Q21" s="301"/>
      <c r="R21" s="37"/>
      <c r="S21" s="301" t="s">
        <v>15</v>
      </c>
      <c r="T21" s="301"/>
      <c r="U21" s="37"/>
      <c r="V21" s="301" t="s">
        <v>27</v>
      </c>
      <c r="W21" s="301"/>
      <c r="X21" s="37"/>
      <c r="Y21" s="316" t="s">
        <v>46</v>
      </c>
      <c r="Z21" s="301"/>
      <c r="AA21" s="301"/>
      <c r="AB21" s="309"/>
      <c r="AC21" s="301"/>
      <c r="AD21" s="301"/>
    </row>
    <row r="22" spans="1:30" ht="15" customHeight="1" x14ac:dyDescent="0.25">
      <c r="A22" s="301"/>
      <c r="B22" s="31"/>
      <c r="C22" s="607"/>
      <c r="D22" s="554"/>
      <c r="E22" s="554"/>
      <c r="F22" s="554"/>
      <c r="G22" s="554"/>
      <c r="H22" s="554"/>
      <c r="I22" s="554"/>
      <c r="J22" s="554"/>
      <c r="K22" s="554"/>
      <c r="L22" s="554"/>
      <c r="M22" s="554"/>
      <c r="N22" s="554"/>
      <c r="O22" s="554"/>
      <c r="P22" s="608"/>
      <c r="Q22" s="301"/>
      <c r="R22" s="301"/>
      <c r="S22" s="301"/>
      <c r="T22" s="301"/>
      <c r="U22" s="301"/>
      <c r="V22" s="301"/>
      <c r="W22" s="301"/>
      <c r="X22" s="301"/>
      <c r="Y22" s="301"/>
      <c r="Z22" s="301"/>
      <c r="AA22" s="301"/>
      <c r="AB22" s="309"/>
      <c r="AC22" s="301"/>
      <c r="AD22" s="301"/>
    </row>
    <row r="23" spans="1:30" ht="15" customHeight="1" x14ac:dyDescent="0.25">
      <c r="A23" s="301"/>
      <c r="B23" s="31"/>
      <c r="C23" s="592"/>
      <c r="D23" s="593"/>
      <c r="E23" s="593"/>
      <c r="F23" s="593"/>
      <c r="G23" s="593"/>
      <c r="H23" s="593"/>
      <c r="I23" s="593"/>
      <c r="J23" s="593"/>
      <c r="K23" s="593"/>
      <c r="L23" s="593"/>
      <c r="M23" s="593"/>
      <c r="N23" s="593"/>
      <c r="O23" s="593"/>
      <c r="P23" s="594"/>
      <c r="Q23" s="301"/>
      <c r="R23" s="314" t="s">
        <v>131</v>
      </c>
      <c r="S23" s="301"/>
      <c r="T23" s="301"/>
      <c r="U23" s="301"/>
      <c r="V23" s="301"/>
      <c r="W23" s="617" t="s">
        <v>23</v>
      </c>
      <c r="X23" s="580"/>
      <c r="Y23" s="580"/>
      <c r="Z23" s="580"/>
      <c r="AA23" s="570"/>
      <c r="AB23" s="309"/>
      <c r="AC23" s="301"/>
      <c r="AD23" s="301"/>
    </row>
    <row r="24" spans="1:30"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row>
    <row r="25" spans="1:30"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row>
    <row r="26" spans="1:30" ht="29.25" customHeight="1" x14ac:dyDescent="0.25">
      <c r="A26" s="301"/>
      <c r="B26" s="31"/>
      <c r="C26" s="617" t="s">
        <v>426</v>
      </c>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70"/>
      <c r="AB26" s="309"/>
      <c r="AC26" s="301"/>
      <c r="AD26" s="301"/>
    </row>
    <row r="27" spans="1:30"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row>
    <row r="28" spans="1:30"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row>
    <row r="29" spans="1:30" ht="29.25" customHeight="1" x14ac:dyDescent="0.25">
      <c r="A29" s="301"/>
      <c r="B29" s="31"/>
      <c r="C29" s="617" t="s">
        <v>423</v>
      </c>
      <c r="D29" s="580"/>
      <c r="E29" s="580"/>
      <c r="F29" s="580"/>
      <c r="G29" s="580"/>
      <c r="H29" s="580"/>
      <c r="I29" s="580"/>
      <c r="J29" s="580"/>
      <c r="K29" s="570"/>
      <c r="L29" s="311"/>
      <c r="M29" s="617" t="s">
        <v>427</v>
      </c>
      <c r="N29" s="580"/>
      <c r="O29" s="580"/>
      <c r="P29" s="580"/>
      <c r="Q29" s="580"/>
      <c r="R29" s="580"/>
      <c r="S29" s="580"/>
      <c r="T29" s="580"/>
      <c r="U29" s="580"/>
      <c r="V29" s="580"/>
      <c r="W29" s="580"/>
      <c r="X29" s="580"/>
      <c r="Y29" s="580"/>
      <c r="Z29" s="580"/>
      <c r="AA29" s="570"/>
      <c r="AB29" s="317"/>
      <c r="AC29" s="301"/>
      <c r="AD29" s="301"/>
    </row>
    <row r="30" spans="1:30"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row>
    <row r="31" spans="1:30"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row>
    <row r="32" spans="1:30" ht="90" customHeight="1" x14ac:dyDescent="0.25">
      <c r="A32" s="301"/>
      <c r="B32" s="31"/>
      <c r="C32" s="618" t="s">
        <v>428</v>
      </c>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70"/>
      <c r="AB32" s="309"/>
      <c r="AC32" s="301"/>
      <c r="AD32" s="301"/>
    </row>
    <row r="33" spans="1:30"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row>
    <row r="34" spans="1:30" ht="15.75" customHeight="1" x14ac:dyDescent="0.25">
      <c r="A34" s="301"/>
      <c r="B34" s="31"/>
      <c r="C34" s="601" t="s">
        <v>139</v>
      </c>
      <c r="D34" s="597"/>
      <c r="E34" s="314"/>
      <c r="F34" s="579" t="s">
        <v>22</v>
      </c>
      <c r="G34" s="570"/>
      <c r="H34" s="314"/>
      <c r="I34" s="301"/>
      <c r="J34" s="321" t="s">
        <v>140</v>
      </c>
      <c r="K34" s="579">
        <v>1</v>
      </c>
      <c r="L34" s="580"/>
      <c r="M34" s="580"/>
      <c r="N34" s="570"/>
      <c r="O34" s="314"/>
      <c r="P34" s="314"/>
      <c r="Q34" s="305" t="s">
        <v>141</v>
      </c>
      <c r="R34" s="301"/>
      <c r="S34" s="314"/>
      <c r="T34" s="314"/>
      <c r="U34" s="314"/>
      <c r="V34" s="314"/>
      <c r="W34" s="579" t="s">
        <v>20</v>
      </c>
      <c r="X34" s="580"/>
      <c r="Y34" s="580"/>
      <c r="Z34" s="580"/>
      <c r="AA34" s="570"/>
      <c r="AB34" s="313"/>
      <c r="AC34" s="301"/>
      <c r="AD34" s="301"/>
    </row>
    <row r="35" spans="1:30"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row>
    <row r="36" spans="1:30" ht="32.25" customHeight="1" x14ac:dyDescent="0.25">
      <c r="A36" s="301"/>
      <c r="B36" s="31"/>
      <c r="C36" s="301"/>
      <c r="D36" s="321" t="s">
        <v>142</v>
      </c>
      <c r="E36" s="314"/>
      <c r="F36" s="618" t="s">
        <v>429</v>
      </c>
      <c r="G36" s="580"/>
      <c r="H36" s="580"/>
      <c r="I36" s="580"/>
      <c r="J36" s="580"/>
      <c r="K36" s="580"/>
      <c r="L36" s="580"/>
      <c r="M36" s="570"/>
      <c r="N36" s="301"/>
      <c r="O36" s="321" t="s">
        <v>144</v>
      </c>
      <c r="P36" s="617">
        <v>1</v>
      </c>
      <c r="Q36" s="580"/>
      <c r="R36" s="580"/>
      <c r="S36" s="580"/>
      <c r="T36" s="580"/>
      <c r="U36" s="580"/>
      <c r="V36" s="580"/>
      <c r="W36" s="580"/>
      <c r="X36" s="580"/>
      <c r="Y36" s="580"/>
      <c r="Z36" s="580"/>
      <c r="AA36" s="570"/>
      <c r="AB36" s="309"/>
      <c r="AC36" s="301"/>
      <c r="AD36" s="301"/>
    </row>
    <row r="37" spans="1:30"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row>
    <row r="38" spans="1:30" ht="15.75" customHeight="1" x14ac:dyDescent="0.25">
      <c r="A38" s="301"/>
      <c r="B38" s="31"/>
      <c r="C38" s="301"/>
      <c r="D38" s="321" t="s">
        <v>145</v>
      </c>
      <c r="E38" s="301"/>
      <c r="F38" s="600" t="s">
        <v>146</v>
      </c>
      <c r="G38" s="570"/>
      <c r="H38" s="301"/>
      <c r="I38" s="301"/>
      <c r="J38" s="314" t="s">
        <v>147</v>
      </c>
      <c r="K38" s="301"/>
      <c r="L38" s="600" t="s">
        <v>148</v>
      </c>
      <c r="M38" s="580"/>
      <c r="N38" s="570"/>
      <c r="O38" s="314"/>
      <c r="P38" s="314"/>
      <c r="Q38" s="301"/>
      <c r="R38" s="314" t="s">
        <v>149</v>
      </c>
      <c r="S38" s="314"/>
      <c r="T38" s="314"/>
      <c r="U38" s="314"/>
      <c r="V38" s="314"/>
      <c r="W38" s="619"/>
      <c r="X38" s="580"/>
      <c r="Y38" s="580"/>
      <c r="Z38" s="580"/>
      <c r="AA38" s="570"/>
      <c r="AB38" s="313"/>
      <c r="AC38" s="301"/>
      <c r="AD38" s="301"/>
    </row>
    <row r="39" spans="1:30"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row>
    <row r="40" spans="1:30" ht="15.75" customHeight="1" x14ac:dyDescent="0.25">
      <c r="A40" s="301"/>
      <c r="B40" s="31"/>
      <c r="C40" s="322" t="s">
        <v>150</v>
      </c>
      <c r="D40" s="620">
        <v>2024</v>
      </c>
      <c r="E40" s="621"/>
      <c r="F40" s="622"/>
      <c r="G40" s="35"/>
      <c r="H40" s="305"/>
      <c r="I40" s="305"/>
      <c r="J40" s="305"/>
      <c r="K40" s="305"/>
      <c r="L40" s="305"/>
      <c r="M40" s="305"/>
      <c r="N40" s="305"/>
      <c r="O40" s="305"/>
      <c r="P40" s="305"/>
      <c r="Q40" s="612"/>
      <c r="R40" s="597"/>
      <c r="S40" s="597"/>
      <c r="T40" s="597"/>
      <c r="U40" s="597"/>
      <c r="V40" s="305"/>
      <c r="W40" s="305"/>
      <c r="X40" s="611"/>
      <c r="Y40" s="597"/>
      <c r="Z40" s="597"/>
      <c r="AA40" s="597"/>
      <c r="AB40" s="313"/>
      <c r="AC40" s="301"/>
      <c r="AD40" s="301"/>
    </row>
    <row r="41" spans="1:30"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row>
    <row r="42" spans="1:30" ht="15.75" customHeight="1" x14ac:dyDescent="0.25">
      <c r="A42" s="301"/>
      <c r="B42" s="31"/>
      <c r="C42" s="314" t="s">
        <v>140</v>
      </c>
      <c r="D42" s="617">
        <v>1</v>
      </c>
      <c r="E42" s="580"/>
      <c r="F42" s="570"/>
      <c r="G42" s="301"/>
      <c r="H42" s="305"/>
      <c r="I42" s="305"/>
      <c r="J42" s="305"/>
      <c r="K42" s="305"/>
      <c r="L42" s="305"/>
      <c r="M42" s="305"/>
      <c r="N42" s="305"/>
      <c r="O42" s="305"/>
      <c r="P42" s="305"/>
      <c r="Q42" s="612"/>
      <c r="R42" s="597"/>
      <c r="S42" s="597"/>
      <c r="T42" s="597"/>
      <c r="U42" s="597"/>
      <c r="V42" s="305"/>
      <c r="W42" s="305"/>
      <c r="X42" s="611"/>
      <c r="Y42" s="597"/>
      <c r="Z42" s="597"/>
      <c r="AA42" s="597"/>
      <c r="AB42" s="306"/>
      <c r="AC42" s="301"/>
      <c r="AD42" s="301"/>
    </row>
    <row r="43" spans="1:30"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row>
    <row r="44" spans="1:30" ht="15.75" customHeight="1" x14ac:dyDescent="0.25">
      <c r="A44" s="301"/>
      <c r="B44" s="31"/>
      <c r="C44" s="314"/>
      <c r="D44" s="579" t="s">
        <v>151</v>
      </c>
      <c r="E44" s="580"/>
      <c r="F44" s="580"/>
      <c r="G44" s="580"/>
      <c r="H44" s="580"/>
      <c r="I44" s="580"/>
      <c r="J44" s="580"/>
      <c r="K44" s="580"/>
      <c r="L44" s="580"/>
      <c r="M44" s="580"/>
      <c r="N44" s="580"/>
      <c r="O44" s="580"/>
      <c r="P44" s="580"/>
      <c r="Q44" s="580"/>
      <c r="R44" s="580"/>
      <c r="S44" s="580"/>
      <c r="T44" s="580"/>
      <c r="U44" s="580"/>
      <c r="V44" s="580"/>
      <c r="W44" s="580"/>
      <c r="X44" s="580"/>
      <c r="Y44" s="570"/>
      <c r="Z44" s="315"/>
      <c r="AA44" s="315"/>
      <c r="AB44" s="323"/>
      <c r="AC44" s="301"/>
      <c r="AD44" s="301"/>
    </row>
    <row r="45" spans="1:30" ht="15.75" customHeight="1" x14ac:dyDescent="0.25">
      <c r="A45" s="301"/>
      <c r="B45" s="31"/>
      <c r="C45" s="301"/>
      <c r="D45" s="585" t="s">
        <v>152</v>
      </c>
      <c r="E45" s="580"/>
      <c r="F45" s="580"/>
      <c r="G45" s="580"/>
      <c r="H45" s="570"/>
      <c r="I45" s="581" t="s">
        <v>153</v>
      </c>
      <c r="J45" s="580"/>
      <c r="K45" s="580"/>
      <c r="L45" s="580"/>
      <c r="M45" s="580"/>
      <c r="N45" s="580"/>
      <c r="O45" s="580"/>
      <c r="P45" s="570"/>
      <c r="Q45" s="582" t="s">
        <v>154</v>
      </c>
      <c r="R45" s="580"/>
      <c r="S45" s="580"/>
      <c r="T45" s="580"/>
      <c r="U45" s="580"/>
      <c r="V45" s="580"/>
      <c r="W45" s="580"/>
      <c r="X45" s="580"/>
      <c r="Y45" s="570"/>
      <c r="Z45" s="315"/>
      <c r="AA45" s="315"/>
      <c r="AB45" s="323"/>
      <c r="AC45" s="301"/>
      <c r="AD45" s="301"/>
    </row>
    <row r="46" spans="1:30" ht="15.75" customHeight="1" x14ac:dyDescent="0.25">
      <c r="A46" s="324"/>
      <c r="B46" s="39"/>
      <c r="C46" s="40"/>
      <c r="D46" s="586" t="s">
        <v>155</v>
      </c>
      <c r="E46" s="580"/>
      <c r="F46" s="580"/>
      <c r="G46" s="580"/>
      <c r="H46" s="570"/>
      <c r="I46" s="583" t="s">
        <v>156</v>
      </c>
      <c r="J46" s="580"/>
      <c r="K46" s="580"/>
      <c r="L46" s="580"/>
      <c r="M46" s="580"/>
      <c r="N46" s="580"/>
      <c r="O46" s="580"/>
      <c r="P46" s="570"/>
      <c r="Q46" s="584" t="s">
        <v>157</v>
      </c>
      <c r="R46" s="580"/>
      <c r="S46" s="580"/>
      <c r="T46" s="580"/>
      <c r="U46" s="580"/>
      <c r="V46" s="580"/>
      <c r="W46" s="580"/>
      <c r="X46" s="580"/>
      <c r="Y46" s="570"/>
      <c r="Z46" s="324"/>
      <c r="AA46" s="324"/>
      <c r="AB46" s="325"/>
      <c r="AC46" s="324"/>
      <c r="AD46" s="324"/>
    </row>
    <row r="47" spans="1:30"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row>
    <row r="48" spans="1:30" ht="15.75" customHeight="1" x14ac:dyDescent="0.25">
      <c r="A48" s="328"/>
      <c r="B48" s="41"/>
      <c r="C48" s="587" t="s">
        <v>158</v>
      </c>
      <c r="D48" s="580"/>
      <c r="E48" s="580"/>
      <c r="F48" s="570"/>
      <c r="G48" s="588" t="s">
        <v>159</v>
      </c>
      <c r="H48" s="589" t="s">
        <v>160</v>
      </c>
      <c r="I48" s="590"/>
      <c r="J48" s="590"/>
      <c r="K48" s="590"/>
      <c r="L48" s="590"/>
      <c r="M48" s="590"/>
      <c r="N48" s="590"/>
      <c r="O48" s="590"/>
      <c r="P48" s="590"/>
      <c r="Q48" s="590"/>
      <c r="R48" s="590"/>
      <c r="S48" s="590"/>
      <c r="T48" s="590"/>
      <c r="U48" s="590"/>
      <c r="V48" s="590"/>
      <c r="W48" s="590"/>
      <c r="X48" s="590"/>
      <c r="Y48" s="590"/>
      <c r="Z48" s="590"/>
      <c r="AA48" s="591"/>
      <c r="AB48" s="323"/>
      <c r="AC48" s="328"/>
      <c r="AD48" s="328"/>
    </row>
    <row r="49" spans="1:30" ht="15.75" customHeight="1" x14ac:dyDescent="0.25">
      <c r="A49" s="328"/>
      <c r="B49" s="41"/>
      <c r="C49" s="42" t="s">
        <v>161</v>
      </c>
      <c r="D49" s="43">
        <v>1.2</v>
      </c>
      <c r="E49" s="587" t="s">
        <v>162</v>
      </c>
      <c r="F49" s="570"/>
      <c r="G49" s="557"/>
      <c r="H49" s="592"/>
      <c r="I49" s="593"/>
      <c r="J49" s="593"/>
      <c r="K49" s="593"/>
      <c r="L49" s="593"/>
      <c r="M49" s="593"/>
      <c r="N49" s="593"/>
      <c r="O49" s="593"/>
      <c r="P49" s="593"/>
      <c r="Q49" s="593"/>
      <c r="R49" s="593"/>
      <c r="S49" s="593"/>
      <c r="T49" s="593"/>
      <c r="U49" s="593"/>
      <c r="V49" s="593"/>
      <c r="W49" s="593"/>
      <c r="X49" s="593"/>
      <c r="Y49" s="593"/>
      <c r="Z49" s="593"/>
      <c r="AA49" s="594"/>
      <c r="AB49" s="323"/>
      <c r="AC49" s="328"/>
      <c r="AD49" s="328"/>
    </row>
    <row r="50" spans="1:30" ht="15.75" customHeight="1" x14ac:dyDescent="0.25">
      <c r="A50" s="328"/>
      <c r="B50" s="41"/>
      <c r="C50" s="44">
        <v>2024</v>
      </c>
      <c r="D50" s="45">
        <v>45474</v>
      </c>
      <c r="E50" s="595">
        <v>45656</v>
      </c>
      <c r="F50" s="570"/>
      <c r="G50" s="46">
        <v>1</v>
      </c>
      <c r="H50" s="599" t="s">
        <v>423</v>
      </c>
      <c r="I50" s="580"/>
      <c r="J50" s="580"/>
      <c r="K50" s="580"/>
      <c r="L50" s="580"/>
      <c r="M50" s="580"/>
      <c r="N50" s="580"/>
      <c r="O50" s="580"/>
      <c r="P50" s="580"/>
      <c r="Q50" s="580"/>
      <c r="R50" s="580"/>
      <c r="S50" s="580"/>
      <c r="T50" s="580"/>
      <c r="U50" s="580"/>
      <c r="V50" s="580"/>
      <c r="W50" s="580"/>
      <c r="X50" s="580"/>
      <c r="Y50" s="580"/>
      <c r="Z50" s="580"/>
      <c r="AA50" s="570"/>
      <c r="AB50" s="323"/>
      <c r="AC50" s="328"/>
      <c r="AD50" s="328"/>
    </row>
    <row r="51" spans="1:30" ht="15.75" customHeight="1" x14ac:dyDescent="0.25">
      <c r="A51" s="328"/>
      <c r="B51" s="41"/>
      <c r="C51" s="44">
        <v>2025</v>
      </c>
      <c r="D51" s="45">
        <v>45658</v>
      </c>
      <c r="E51" s="595">
        <v>46021</v>
      </c>
      <c r="F51" s="570"/>
      <c r="G51" s="46">
        <v>1</v>
      </c>
      <c r="H51" s="599" t="s">
        <v>423</v>
      </c>
      <c r="I51" s="580"/>
      <c r="J51" s="580"/>
      <c r="K51" s="580"/>
      <c r="L51" s="580"/>
      <c r="M51" s="580"/>
      <c r="N51" s="580"/>
      <c r="O51" s="580"/>
      <c r="P51" s="580"/>
      <c r="Q51" s="580"/>
      <c r="R51" s="580"/>
      <c r="S51" s="580"/>
      <c r="T51" s="580"/>
      <c r="U51" s="580"/>
      <c r="V51" s="580"/>
      <c r="W51" s="580"/>
      <c r="X51" s="580"/>
      <c r="Y51" s="580"/>
      <c r="Z51" s="580"/>
      <c r="AA51" s="570"/>
      <c r="AB51" s="323"/>
      <c r="AC51" s="328"/>
      <c r="AD51" s="328"/>
    </row>
    <row r="52" spans="1:30" ht="15.75" customHeight="1" x14ac:dyDescent="0.25">
      <c r="A52" s="328"/>
      <c r="B52" s="41"/>
      <c r="C52" s="44">
        <v>2026</v>
      </c>
      <c r="D52" s="45">
        <v>46023</v>
      </c>
      <c r="E52" s="595">
        <v>46386</v>
      </c>
      <c r="F52" s="570"/>
      <c r="G52" s="46">
        <v>1</v>
      </c>
      <c r="H52" s="599" t="s">
        <v>423</v>
      </c>
      <c r="I52" s="580"/>
      <c r="J52" s="580"/>
      <c r="K52" s="580"/>
      <c r="L52" s="580"/>
      <c r="M52" s="580"/>
      <c r="N52" s="580"/>
      <c r="O52" s="580"/>
      <c r="P52" s="580"/>
      <c r="Q52" s="580"/>
      <c r="R52" s="580"/>
      <c r="S52" s="580"/>
      <c r="T52" s="580"/>
      <c r="U52" s="580"/>
      <c r="V52" s="580"/>
      <c r="W52" s="580"/>
      <c r="X52" s="580"/>
      <c r="Y52" s="580"/>
      <c r="Z52" s="580"/>
      <c r="AA52" s="570"/>
      <c r="AB52" s="323"/>
      <c r="AC52" s="328"/>
      <c r="AD52" s="328"/>
    </row>
    <row r="53" spans="1:30" ht="15.75" customHeight="1" x14ac:dyDescent="0.25">
      <c r="A53" s="328"/>
      <c r="B53" s="41"/>
      <c r="C53" s="44">
        <v>2027</v>
      </c>
      <c r="D53" s="45">
        <v>46388</v>
      </c>
      <c r="E53" s="595">
        <v>46751</v>
      </c>
      <c r="F53" s="570"/>
      <c r="G53" s="46">
        <v>1</v>
      </c>
      <c r="H53" s="599" t="s">
        <v>423</v>
      </c>
      <c r="I53" s="580"/>
      <c r="J53" s="580"/>
      <c r="K53" s="580"/>
      <c r="L53" s="580"/>
      <c r="M53" s="580"/>
      <c r="N53" s="580"/>
      <c r="O53" s="580"/>
      <c r="P53" s="580"/>
      <c r="Q53" s="580"/>
      <c r="R53" s="580"/>
      <c r="S53" s="580"/>
      <c r="T53" s="580"/>
      <c r="U53" s="580"/>
      <c r="V53" s="580"/>
      <c r="W53" s="580"/>
      <c r="X53" s="580"/>
      <c r="Y53" s="580"/>
      <c r="Z53" s="580"/>
      <c r="AA53" s="570"/>
      <c r="AB53" s="323"/>
      <c r="AC53" s="328"/>
      <c r="AD53" s="328"/>
    </row>
    <row r="54" spans="1:30" ht="15.75" customHeight="1" x14ac:dyDescent="0.25">
      <c r="A54" s="328"/>
      <c r="B54" s="41"/>
      <c r="C54" s="44"/>
      <c r="D54" s="44"/>
      <c r="E54" s="587"/>
      <c r="F54" s="570"/>
      <c r="G54" s="43"/>
      <c r="H54" s="587"/>
      <c r="I54" s="580"/>
      <c r="J54" s="580"/>
      <c r="K54" s="580"/>
      <c r="L54" s="580"/>
      <c r="M54" s="580"/>
      <c r="N54" s="580"/>
      <c r="O54" s="580"/>
      <c r="P54" s="580"/>
      <c r="Q54" s="580"/>
      <c r="R54" s="580"/>
      <c r="S54" s="580"/>
      <c r="T54" s="580"/>
      <c r="U54" s="580"/>
      <c r="V54" s="580"/>
      <c r="W54" s="580"/>
      <c r="X54" s="580"/>
      <c r="Y54" s="580"/>
      <c r="Z54" s="580"/>
      <c r="AA54" s="570"/>
      <c r="AB54" s="323"/>
      <c r="AC54" s="328"/>
      <c r="AD54" s="328"/>
    </row>
    <row r="55" spans="1:30"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row>
    <row r="56" spans="1:30" ht="15.75" customHeight="1" x14ac:dyDescent="0.25">
      <c r="A56" s="301"/>
      <c r="B56" s="31"/>
      <c r="C56" s="601" t="s">
        <v>163</v>
      </c>
      <c r="D56" s="597"/>
      <c r="E56" s="314"/>
      <c r="F56" s="305" t="s">
        <v>164</v>
      </c>
      <c r="G56" s="47"/>
      <c r="H56" s="316"/>
      <c r="I56" s="305" t="s">
        <v>165</v>
      </c>
      <c r="J56" s="301"/>
      <c r="K56" s="600"/>
      <c r="L56" s="570"/>
      <c r="M56" s="314"/>
      <c r="N56" s="301"/>
      <c r="O56" s="301"/>
      <c r="P56" s="301"/>
      <c r="Q56" s="301"/>
      <c r="R56" s="301"/>
      <c r="S56" s="301"/>
      <c r="T56" s="301"/>
      <c r="U56" s="301"/>
      <c r="V56" s="301"/>
      <c r="W56" s="301"/>
      <c r="X56" s="301"/>
      <c r="Y56" s="301"/>
      <c r="Z56" s="301"/>
      <c r="AA56" s="301"/>
      <c r="AB56" s="309"/>
      <c r="AC56" s="301"/>
      <c r="AD56" s="301"/>
    </row>
    <row r="57" spans="1:30"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row>
    <row r="58" spans="1:30" ht="15.75" customHeight="1" x14ac:dyDescent="0.25">
      <c r="A58" s="301"/>
      <c r="B58" s="598" t="s">
        <v>166</v>
      </c>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70"/>
      <c r="AC58" s="301"/>
      <c r="AD58" s="301"/>
    </row>
    <row r="59" spans="1:30"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row>
    <row r="60" spans="1:30" ht="29.25" customHeight="1" x14ac:dyDescent="0.25">
      <c r="A60" s="301"/>
      <c r="B60" s="587" t="s">
        <v>161</v>
      </c>
      <c r="C60" s="570"/>
      <c r="D60" s="43"/>
      <c r="E60" s="587" t="s">
        <v>167</v>
      </c>
      <c r="F60" s="570"/>
      <c r="G60" s="43"/>
      <c r="H60" s="579" t="s">
        <v>168</v>
      </c>
      <c r="I60" s="570"/>
      <c r="J60" s="587"/>
      <c r="K60" s="570"/>
      <c r="L60" s="596"/>
      <c r="M60" s="597"/>
      <c r="N60" s="43" t="s">
        <v>169</v>
      </c>
      <c r="O60" s="587"/>
      <c r="P60" s="580"/>
      <c r="Q60" s="570"/>
      <c r="R60" s="587" t="s">
        <v>170</v>
      </c>
      <c r="S60" s="580"/>
      <c r="T60" s="570"/>
      <c r="U60" s="587"/>
      <c r="V60" s="580"/>
      <c r="W60" s="570"/>
      <c r="X60" s="587" t="s">
        <v>171</v>
      </c>
      <c r="Y60" s="570"/>
      <c r="Z60" s="587"/>
      <c r="AA60" s="580"/>
      <c r="AB60" s="570"/>
      <c r="AC60" s="301"/>
      <c r="AD60" s="301"/>
    </row>
    <row r="61" spans="1:30"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row>
    <row r="62" spans="1:30" ht="15.75" customHeight="1" x14ac:dyDescent="0.25">
      <c r="A62" s="301"/>
      <c r="B62" s="598" t="s">
        <v>172</v>
      </c>
      <c r="C62" s="570"/>
      <c r="D62" s="602"/>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4"/>
      <c r="AC62" s="301"/>
      <c r="AD62" s="301"/>
    </row>
    <row r="63" spans="1:30"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row>
    <row r="64" spans="1:30" ht="15.75" customHeight="1" x14ac:dyDescent="0.25">
      <c r="A64" s="301"/>
      <c r="B64" s="598" t="s">
        <v>173</v>
      </c>
      <c r="C64" s="570"/>
      <c r="D64" s="60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4"/>
      <c r="AC64" s="301"/>
      <c r="AD64" s="301"/>
    </row>
    <row r="65" spans="1:30"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row>
    <row r="66" spans="1:30" ht="15.75" customHeight="1" x14ac:dyDescent="0.25">
      <c r="A66" s="301"/>
      <c r="B66" s="598" t="s">
        <v>174</v>
      </c>
      <c r="C66" s="570"/>
      <c r="D66" s="60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4"/>
      <c r="AC66" s="301"/>
      <c r="AD66" s="301"/>
    </row>
    <row r="67" spans="1:30"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row>
    <row r="68" spans="1:30" ht="15.75" customHeight="1" x14ac:dyDescent="0.25">
      <c r="A68" s="301"/>
      <c r="B68" s="598" t="s">
        <v>175</v>
      </c>
      <c r="C68" s="570"/>
      <c r="D68" s="60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4"/>
      <c r="AC68" s="301"/>
      <c r="AD68" s="301"/>
    </row>
    <row r="69" spans="1:30"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row>
    <row r="70" spans="1:30" ht="15.75" customHeight="1" x14ac:dyDescent="0.25">
      <c r="A70" s="301"/>
      <c r="B70" s="598" t="s">
        <v>176</v>
      </c>
      <c r="C70" s="570"/>
      <c r="D70" s="60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4"/>
      <c r="AC70" s="301"/>
      <c r="AD70" s="301"/>
    </row>
    <row r="71" spans="1:30"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row>
    <row r="72" spans="1:30" ht="15.75" customHeight="1" x14ac:dyDescent="0.25">
      <c r="A72" s="301"/>
      <c r="B72" s="598" t="s">
        <v>177</v>
      </c>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70"/>
      <c r="AC72" s="301"/>
      <c r="AD72" s="301"/>
    </row>
    <row r="73" spans="1:30" ht="15.75" customHeight="1" x14ac:dyDescent="0.25">
      <c r="A73" s="301"/>
      <c r="B73" s="579" t="s">
        <v>122</v>
      </c>
      <c r="C73" s="570"/>
      <c r="D73" s="52" t="s">
        <v>178</v>
      </c>
      <c r="E73" s="579" t="s">
        <v>179</v>
      </c>
      <c r="F73" s="570"/>
      <c r="G73" s="579" t="s">
        <v>177</v>
      </c>
      <c r="H73" s="580"/>
      <c r="I73" s="580"/>
      <c r="J73" s="580"/>
      <c r="K73" s="580"/>
      <c r="L73" s="580"/>
      <c r="M73" s="580"/>
      <c r="N73" s="580"/>
      <c r="O73" s="570"/>
      <c r="P73" s="579" t="s">
        <v>180</v>
      </c>
      <c r="Q73" s="580"/>
      <c r="R73" s="580"/>
      <c r="S73" s="580"/>
      <c r="T73" s="580"/>
      <c r="U73" s="580"/>
      <c r="V73" s="580"/>
      <c r="W73" s="580"/>
      <c r="X73" s="580"/>
      <c r="Y73" s="580"/>
      <c r="Z73" s="580"/>
      <c r="AA73" s="580"/>
      <c r="AB73" s="570"/>
      <c r="AC73" s="301"/>
      <c r="AD73" s="301"/>
    </row>
    <row r="74" spans="1:30" ht="15.75" customHeight="1" x14ac:dyDescent="0.25">
      <c r="A74" s="301"/>
      <c r="B74" s="579"/>
      <c r="C74" s="570"/>
      <c r="D74" s="37"/>
      <c r="E74" s="579"/>
      <c r="F74" s="570"/>
      <c r="G74" s="604"/>
      <c r="H74" s="580"/>
      <c r="I74" s="580"/>
      <c r="J74" s="580"/>
      <c r="K74" s="580"/>
      <c r="L74" s="580"/>
      <c r="M74" s="580"/>
      <c r="N74" s="580"/>
      <c r="O74" s="570"/>
      <c r="P74" s="604"/>
      <c r="Q74" s="580"/>
      <c r="R74" s="580"/>
      <c r="S74" s="580"/>
      <c r="T74" s="580"/>
      <c r="U74" s="580"/>
      <c r="V74" s="580"/>
      <c r="W74" s="580"/>
      <c r="X74" s="580"/>
      <c r="Y74" s="580"/>
      <c r="Z74" s="580"/>
      <c r="AA74" s="580"/>
      <c r="AB74" s="570"/>
      <c r="AC74" s="301"/>
      <c r="AD74" s="301"/>
    </row>
    <row r="75" spans="1:30" ht="15.75" customHeight="1" x14ac:dyDescent="0.25">
      <c r="A75" s="301"/>
      <c r="B75" s="579"/>
      <c r="C75" s="570"/>
      <c r="D75" s="37"/>
      <c r="E75" s="579"/>
      <c r="F75" s="570"/>
      <c r="G75" s="604"/>
      <c r="H75" s="580"/>
      <c r="I75" s="580"/>
      <c r="J75" s="580"/>
      <c r="K75" s="580"/>
      <c r="L75" s="580"/>
      <c r="M75" s="580"/>
      <c r="N75" s="580"/>
      <c r="O75" s="570"/>
      <c r="P75" s="604"/>
      <c r="Q75" s="580"/>
      <c r="R75" s="580"/>
      <c r="S75" s="580"/>
      <c r="T75" s="580"/>
      <c r="U75" s="580"/>
      <c r="V75" s="580"/>
      <c r="W75" s="580"/>
      <c r="X75" s="580"/>
      <c r="Y75" s="580"/>
      <c r="Z75" s="580"/>
      <c r="AA75" s="580"/>
      <c r="AB75" s="570"/>
      <c r="AC75" s="301"/>
      <c r="AD75" s="301"/>
    </row>
    <row r="76" spans="1:30" ht="26.25" customHeight="1" x14ac:dyDescent="0.25">
      <c r="A76" s="301"/>
      <c r="B76" s="605" t="s">
        <v>181</v>
      </c>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70"/>
      <c r="AC76" s="301"/>
      <c r="AD76" s="334"/>
    </row>
    <row r="77" spans="1:30"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row>
    <row r="78" spans="1:30"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row>
    <row r="79" spans="1:30"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row>
    <row r="80" spans="1:30"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row>
    <row r="81" spans="1:30"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row>
    <row r="82" spans="1:30"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row>
    <row r="83" spans="1:30"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430</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5" t="s">
        <v>125</v>
      </c>
      <c r="D12" s="616"/>
      <c r="E12" s="613" t="s">
        <v>431</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127</v>
      </c>
      <c r="D14" s="597"/>
      <c r="E14" s="312"/>
      <c r="F14" s="612"/>
      <c r="G14" s="597"/>
      <c r="H14" s="597"/>
      <c r="I14" s="597"/>
      <c r="J14" s="597"/>
      <c r="K14" s="597"/>
      <c r="L14" s="597"/>
      <c r="M14" s="597"/>
      <c r="N14" s="597"/>
      <c r="O14" s="597"/>
      <c r="P14" s="597"/>
      <c r="Q14" s="597"/>
      <c r="R14" s="597"/>
      <c r="S14" s="597"/>
      <c r="T14" s="597"/>
      <c r="U14" s="597"/>
      <c r="V14" s="597"/>
      <c r="W14" s="597"/>
      <c r="X14" s="597"/>
      <c r="Y14" s="597"/>
      <c r="Z14" s="597"/>
      <c r="AA14" s="597"/>
      <c r="AB14" s="608"/>
      <c r="AC14" s="301"/>
      <c r="AD14" s="301"/>
    </row>
    <row r="15" spans="1:30" ht="29.25" customHeight="1" x14ac:dyDescent="0.25">
      <c r="A15" s="301"/>
      <c r="B15" s="31"/>
      <c r="C15" s="579" t="s">
        <v>432</v>
      </c>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70"/>
      <c r="AB15" s="313"/>
      <c r="AC15" s="301"/>
      <c r="AD15" s="301"/>
    </row>
    <row r="16" spans="1:30"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row>
    <row r="17" spans="1:30"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row>
    <row r="18" spans="1:30" ht="15" customHeight="1" x14ac:dyDescent="0.25">
      <c r="A18" s="301"/>
      <c r="B18" s="31"/>
      <c r="C18" s="606"/>
      <c r="D18" s="590"/>
      <c r="E18" s="590"/>
      <c r="F18" s="590"/>
      <c r="G18" s="590"/>
      <c r="H18" s="590"/>
      <c r="I18" s="590"/>
      <c r="J18" s="590"/>
      <c r="K18" s="590"/>
      <c r="L18" s="590"/>
      <c r="M18" s="590"/>
      <c r="N18" s="590"/>
      <c r="O18" s="590"/>
      <c r="P18" s="591"/>
      <c r="Q18" s="301"/>
      <c r="R18" s="600"/>
      <c r="S18" s="580"/>
      <c r="T18" s="580"/>
      <c r="U18" s="580"/>
      <c r="V18" s="580"/>
      <c r="W18" s="580"/>
      <c r="X18" s="580"/>
      <c r="Y18" s="580"/>
      <c r="Z18" s="580"/>
      <c r="AA18" s="570"/>
      <c r="AB18" s="309"/>
      <c r="AC18" s="301"/>
      <c r="AD18" s="301"/>
    </row>
    <row r="19" spans="1:30" ht="15" customHeight="1" x14ac:dyDescent="0.25">
      <c r="A19" s="301"/>
      <c r="B19" s="31"/>
      <c r="C19" s="607"/>
      <c r="D19" s="554"/>
      <c r="E19" s="554"/>
      <c r="F19" s="554"/>
      <c r="G19" s="554"/>
      <c r="H19" s="554"/>
      <c r="I19" s="554"/>
      <c r="J19" s="554"/>
      <c r="K19" s="554"/>
      <c r="L19" s="554"/>
      <c r="M19" s="554"/>
      <c r="N19" s="554"/>
      <c r="O19" s="554"/>
      <c r="P19" s="608"/>
      <c r="Q19" s="301"/>
      <c r="R19" s="301"/>
      <c r="S19" s="301"/>
      <c r="T19" s="301"/>
      <c r="U19" s="301"/>
      <c r="V19" s="301"/>
      <c r="W19" s="301"/>
      <c r="X19" s="301"/>
      <c r="Y19" s="301"/>
      <c r="Z19" s="301"/>
      <c r="AA19" s="301"/>
      <c r="AB19" s="309"/>
      <c r="AC19" s="301"/>
      <c r="AD19" s="301"/>
    </row>
    <row r="20" spans="1:30" ht="15" customHeight="1" x14ac:dyDescent="0.25">
      <c r="A20" s="301"/>
      <c r="B20" s="31"/>
      <c r="C20" s="607"/>
      <c r="D20" s="554"/>
      <c r="E20" s="554"/>
      <c r="F20" s="554"/>
      <c r="G20" s="554"/>
      <c r="H20" s="554"/>
      <c r="I20" s="554"/>
      <c r="J20" s="554"/>
      <c r="K20" s="554"/>
      <c r="L20" s="554"/>
      <c r="M20" s="554"/>
      <c r="N20" s="554"/>
      <c r="O20" s="554"/>
      <c r="P20" s="608"/>
      <c r="Q20" s="311"/>
      <c r="R20" s="314" t="s">
        <v>130</v>
      </c>
      <c r="S20" s="314"/>
      <c r="T20" s="314"/>
      <c r="U20" s="314"/>
      <c r="V20" s="314"/>
      <c r="W20" s="311"/>
      <c r="X20" s="311"/>
      <c r="Y20" s="311"/>
      <c r="Z20" s="301"/>
      <c r="AA20" s="311"/>
      <c r="AB20" s="309"/>
      <c r="AC20" s="301"/>
      <c r="AD20" s="301"/>
    </row>
    <row r="21" spans="1:30" ht="15" customHeight="1" x14ac:dyDescent="0.25">
      <c r="A21" s="301"/>
      <c r="B21" s="31"/>
      <c r="C21" s="607"/>
      <c r="D21" s="554"/>
      <c r="E21" s="554"/>
      <c r="F21" s="554"/>
      <c r="G21" s="554"/>
      <c r="H21" s="554"/>
      <c r="I21" s="554"/>
      <c r="J21" s="554"/>
      <c r="K21" s="554"/>
      <c r="L21" s="554"/>
      <c r="M21" s="554"/>
      <c r="N21" s="554"/>
      <c r="O21" s="554"/>
      <c r="P21" s="608"/>
      <c r="Q21" s="301"/>
      <c r="R21" s="37"/>
      <c r="S21" s="301" t="s">
        <v>15</v>
      </c>
      <c r="T21" s="301"/>
      <c r="U21" s="37"/>
      <c r="V21" s="301" t="s">
        <v>27</v>
      </c>
      <c r="W21" s="301"/>
      <c r="X21" s="37"/>
      <c r="Y21" s="316" t="s">
        <v>46</v>
      </c>
      <c r="Z21" s="301"/>
      <c r="AA21" s="301"/>
      <c r="AB21" s="309"/>
      <c r="AC21" s="301"/>
      <c r="AD21" s="301"/>
    </row>
    <row r="22" spans="1:30" ht="15" customHeight="1" x14ac:dyDescent="0.25">
      <c r="A22" s="301"/>
      <c r="B22" s="31"/>
      <c r="C22" s="607"/>
      <c r="D22" s="554"/>
      <c r="E22" s="554"/>
      <c r="F22" s="554"/>
      <c r="G22" s="554"/>
      <c r="H22" s="554"/>
      <c r="I22" s="554"/>
      <c r="J22" s="554"/>
      <c r="K22" s="554"/>
      <c r="L22" s="554"/>
      <c r="M22" s="554"/>
      <c r="N22" s="554"/>
      <c r="O22" s="554"/>
      <c r="P22" s="608"/>
      <c r="Q22" s="301"/>
      <c r="R22" s="301"/>
      <c r="S22" s="301"/>
      <c r="T22" s="301"/>
      <c r="U22" s="301"/>
      <c r="V22" s="301"/>
      <c r="W22" s="301"/>
      <c r="X22" s="301"/>
      <c r="Y22" s="301"/>
      <c r="Z22" s="301"/>
      <c r="AA22" s="301"/>
      <c r="AB22" s="309"/>
      <c r="AC22" s="301"/>
      <c r="AD22" s="301"/>
    </row>
    <row r="23" spans="1:30" ht="15" customHeight="1" x14ac:dyDescent="0.25">
      <c r="A23" s="301"/>
      <c r="B23" s="31"/>
      <c r="C23" s="592"/>
      <c r="D23" s="593"/>
      <c r="E23" s="593"/>
      <c r="F23" s="593"/>
      <c r="G23" s="593"/>
      <c r="H23" s="593"/>
      <c r="I23" s="593"/>
      <c r="J23" s="593"/>
      <c r="K23" s="593"/>
      <c r="L23" s="593"/>
      <c r="M23" s="593"/>
      <c r="N23" s="593"/>
      <c r="O23" s="593"/>
      <c r="P23" s="594"/>
      <c r="Q23" s="301"/>
      <c r="R23" s="314" t="s">
        <v>131</v>
      </c>
      <c r="S23" s="301"/>
      <c r="T23" s="301"/>
      <c r="U23" s="301"/>
      <c r="V23" s="301"/>
      <c r="W23" s="617" t="s">
        <v>21</v>
      </c>
      <c r="X23" s="580"/>
      <c r="Y23" s="580"/>
      <c r="Z23" s="580"/>
      <c r="AA23" s="570"/>
      <c r="AB23" s="309"/>
      <c r="AC23" s="301"/>
      <c r="AD23" s="301"/>
    </row>
    <row r="24" spans="1:30"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row>
    <row r="25" spans="1:30"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row>
    <row r="26" spans="1:30" ht="39.75" customHeight="1" x14ac:dyDescent="0.25">
      <c r="A26" s="301"/>
      <c r="B26" s="31"/>
      <c r="C26" s="883" t="s">
        <v>433</v>
      </c>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70"/>
      <c r="AB26" s="309"/>
      <c r="AC26" s="301"/>
      <c r="AD26" s="301"/>
    </row>
    <row r="27" spans="1:30"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row>
    <row r="28" spans="1:30"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row>
    <row r="29" spans="1:30" ht="29.25" customHeight="1" x14ac:dyDescent="0.25">
      <c r="A29" s="301"/>
      <c r="B29" s="31"/>
      <c r="C29" s="617" t="s">
        <v>434</v>
      </c>
      <c r="D29" s="580"/>
      <c r="E29" s="580"/>
      <c r="F29" s="580"/>
      <c r="G29" s="580"/>
      <c r="H29" s="580"/>
      <c r="I29" s="580"/>
      <c r="J29" s="580"/>
      <c r="K29" s="570"/>
      <c r="L29" s="311"/>
      <c r="M29" s="617"/>
      <c r="N29" s="580"/>
      <c r="O29" s="580"/>
      <c r="P29" s="580"/>
      <c r="Q29" s="580"/>
      <c r="R29" s="580"/>
      <c r="S29" s="580"/>
      <c r="T29" s="580"/>
      <c r="U29" s="580"/>
      <c r="V29" s="580"/>
      <c r="W29" s="580"/>
      <c r="X29" s="580"/>
      <c r="Y29" s="580"/>
      <c r="Z29" s="580"/>
      <c r="AA29" s="570"/>
      <c r="AB29" s="317"/>
      <c r="AC29" s="301"/>
      <c r="AD29" s="301"/>
    </row>
    <row r="30" spans="1:30"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row>
    <row r="31" spans="1:30"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row>
    <row r="32" spans="1:30" ht="90" customHeight="1" x14ac:dyDescent="0.25">
      <c r="A32" s="301"/>
      <c r="B32" s="31"/>
      <c r="C32" s="618" t="s">
        <v>435</v>
      </c>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70"/>
      <c r="AB32" s="309"/>
      <c r="AC32" s="301"/>
      <c r="AD32" s="301"/>
    </row>
    <row r="33" spans="1:30"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row>
    <row r="34" spans="1:30" ht="15.75" customHeight="1" x14ac:dyDescent="0.25">
      <c r="A34" s="301"/>
      <c r="B34" s="31"/>
      <c r="C34" s="601" t="s">
        <v>139</v>
      </c>
      <c r="D34" s="597"/>
      <c r="E34" s="314"/>
      <c r="F34" s="579" t="s">
        <v>22</v>
      </c>
      <c r="G34" s="570"/>
      <c r="H34" s="314"/>
      <c r="I34" s="301"/>
      <c r="J34" s="321" t="s">
        <v>140</v>
      </c>
      <c r="K34" s="579">
        <v>1.2</v>
      </c>
      <c r="L34" s="580"/>
      <c r="M34" s="580"/>
      <c r="N34" s="570"/>
      <c r="O34" s="314"/>
      <c r="P34" s="314"/>
      <c r="Q34" s="305" t="s">
        <v>141</v>
      </c>
      <c r="R34" s="301"/>
      <c r="S34" s="314"/>
      <c r="T34" s="314"/>
      <c r="U34" s="314"/>
      <c r="V34" s="314"/>
      <c r="W34" s="579" t="s">
        <v>20</v>
      </c>
      <c r="X34" s="580"/>
      <c r="Y34" s="580"/>
      <c r="Z34" s="580"/>
      <c r="AA34" s="570"/>
      <c r="AB34" s="313"/>
      <c r="AC34" s="301"/>
      <c r="AD34" s="301"/>
    </row>
    <row r="35" spans="1:30"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row>
    <row r="36" spans="1:30" ht="32.25" customHeight="1" x14ac:dyDescent="0.25">
      <c r="A36" s="301"/>
      <c r="B36" s="31"/>
      <c r="C36" s="301"/>
      <c r="D36" s="321" t="s">
        <v>142</v>
      </c>
      <c r="E36" s="314"/>
      <c r="F36" s="618" t="s">
        <v>436</v>
      </c>
      <c r="G36" s="580"/>
      <c r="H36" s="580"/>
      <c r="I36" s="580"/>
      <c r="J36" s="580"/>
      <c r="K36" s="580"/>
      <c r="L36" s="580"/>
      <c r="M36" s="570"/>
      <c r="N36" s="301"/>
      <c r="O36" s="321" t="s">
        <v>144</v>
      </c>
      <c r="P36" s="617">
        <v>0</v>
      </c>
      <c r="Q36" s="580"/>
      <c r="R36" s="580"/>
      <c r="S36" s="580"/>
      <c r="T36" s="580"/>
      <c r="U36" s="580"/>
      <c r="V36" s="580"/>
      <c r="W36" s="580"/>
      <c r="X36" s="580"/>
      <c r="Y36" s="580"/>
      <c r="Z36" s="580"/>
      <c r="AA36" s="570"/>
      <c r="AB36" s="309"/>
      <c r="AC36" s="301"/>
      <c r="AD36" s="301"/>
    </row>
    <row r="37" spans="1:30"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row>
    <row r="38" spans="1:30" ht="15.75" customHeight="1" x14ac:dyDescent="0.25">
      <c r="A38" s="301"/>
      <c r="B38" s="31"/>
      <c r="C38" s="301"/>
      <c r="D38" s="321" t="s">
        <v>145</v>
      </c>
      <c r="E38" s="301"/>
      <c r="F38" s="600" t="s">
        <v>146</v>
      </c>
      <c r="G38" s="570"/>
      <c r="H38" s="301"/>
      <c r="I38" s="301"/>
      <c r="J38" s="314" t="s">
        <v>147</v>
      </c>
      <c r="K38" s="301"/>
      <c r="L38" s="600" t="s">
        <v>148</v>
      </c>
      <c r="M38" s="580"/>
      <c r="N38" s="570"/>
      <c r="O38" s="314"/>
      <c r="P38" s="314"/>
      <c r="Q38" s="301"/>
      <c r="R38" s="314" t="s">
        <v>149</v>
      </c>
      <c r="S38" s="314"/>
      <c r="T38" s="314"/>
      <c r="U38" s="314"/>
      <c r="V38" s="314"/>
      <c r="W38" s="619"/>
      <c r="X38" s="580"/>
      <c r="Y38" s="580"/>
      <c r="Z38" s="580"/>
      <c r="AA38" s="570"/>
      <c r="AB38" s="313"/>
      <c r="AC38" s="301"/>
      <c r="AD38" s="301"/>
    </row>
    <row r="39" spans="1:30"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row>
    <row r="40" spans="1:30" ht="15.75" customHeight="1" x14ac:dyDescent="0.25">
      <c r="A40" s="301"/>
      <c r="B40" s="31"/>
      <c r="C40" s="322" t="s">
        <v>150</v>
      </c>
      <c r="D40" s="620">
        <v>2024</v>
      </c>
      <c r="E40" s="621"/>
      <c r="F40" s="622"/>
      <c r="G40" s="35"/>
      <c r="H40" s="305"/>
      <c r="I40" s="305"/>
      <c r="J40" s="305"/>
      <c r="K40" s="305"/>
      <c r="L40" s="305"/>
      <c r="M40" s="305"/>
      <c r="N40" s="305"/>
      <c r="O40" s="305"/>
      <c r="P40" s="305"/>
      <c r="Q40" s="612"/>
      <c r="R40" s="597"/>
      <c r="S40" s="597"/>
      <c r="T40" s="597"/>
      <c r="U40" s="597"/>
      <c r="V40" s="305"/>
      <c r="W40" s="305"/>
      <c r="X40" s="611"/>
      <c r="Y40" s="597"/>
      <c r="Z40" s="597"/>
      <c r="AA40" s="597"/>
      <c r="AB40" s="313"/>
      <c r="AC40" s="301"/>
      <c r="AD40" s="301"/>
    </row>
    <row r="41" spans="1:30"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row>
    <row r="42" spans="1:30" ht="15.75" customHeight="1" x14ac:dyDescent="0.25">
      <c r="A42" s="301"/>
      <c r="B42" s="31"/>
      <c r="C42" s="314" t="s">
        <v>140</v>
      </c>
      <c r="D42" s="617">
        <v>1</v>
      </c>
      <c r="E42" s="580"/>
      <c r="F42" s="570"/>
      <c r="G42" s="301"/>
      <c r="H42" s="305"/>
      <c r="I42" s="305"/>
      <c r="J42" s="305"/>
      <c r="K42" s="305"/>
      <c r="L42" s="305"/>
      <c r="M42" s="305"/>
      <c r="N42" s="305"/>
      <c r="O42" s="305"/>
      <c r="P42" s="305"/>
      <c r="Q42" s="612"/>
      <c r="R42" s="597"/>
      <c r="S42" s="597"/>
      <c r="T42" s="597"/>
      <c r="U42" s="597"/>
      <c r="V42" s="305"/>
      <c r="W42" s="305"/>
      <c r="X42" s="611"/>
      <c r="Y42" s="597"/>
      <c r="Z42" s="597"/>
      <c r="AA42" s="597"/>
      <c r="AB42" s="306"/>
      <c r="AC42" s="301"/>
      <c r="AD42" s="301"/>
    </row>
    <row r="43" spans="1:30"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row>
    <row r="44" spans="1:30" ht="15.75" customHeight="1" x14ac:dyDescent="0.25">
      <c r="A44" s="301"/>
      <c r="B44" s="31"/>
      <c r="C44" s="314"/>
      <c r="D44" s="579" t="s">
        <v>151</v>
      </c>
      <c r="E44" s="580"/>
      <c r="F44" s="580"/>
      <c r="G44" s="580"/>
      <c r="H44" s="580"/>
      <c r="I44" s="580"/>
      <c r="J44" s="580"/>
      <c r="K44" s="580"/>
      <c r="L44" s="580"/>
      <c r="M44" s="580"/>
      <c r="N44" s="580"/>
      <c r="O44" s="580"/>
      <c r="P44" s="580"/>
      <c r="Q44" s="580"/>
      <c r="R44" s="580"/>
      <c r="S44" s="580"/>
      <c r="T44" s="580"/>
      <c r="U44" s="580"/>
      <c r="V44" s="580"/>
      <c r="W44" s="580"/>
      <c r="X44" s="580"/>
      <c r="Y44" s="570"/>
      <c r="Z44" s="315"/>
      <c r="AA44" s="315"/>
      <c r="AB44" s="323"/>
      <c r="AC44" s="301"/>
      <c r="AD44" s="301"/>
    </row>
    <row r="45" spans="1:30" ht="15.75" customHeight="1" x14ac:dyDescent="0.25">
      <c r="A45" s="301"/>
      <c r="B45" s="31"/>
      <c r="C45" s="301"/>
      <c r="D45" s="585" t="s">
        <v>152</v>
      </c>
      <c r="E45" s="580"/>
      <c r="F45" s="580"/>
      <c r="G45" s="580"/>
      <c r="H45" s="570"/>
      <c r="I45" s="581" t="s">
        <v>153</v>
      </c>
      <c r="J45" s="580"/>
      <c r="K45" s="580"/>
      <c r="L45" s="580"/>
      <c r="M45" s="580"/>
      <c r="N45" s="580"/>
      <c r="O45" s="580"/>
      <c r="P45" s="570"/>
      <c r="Q45" s="582" t="s">
        <v>154</v>
      </c>
      <c r="R45" s="580"/>
      <c r="S45" s="580"/>
      <c r="T45" s="580"/>
      <c r="U45" s="580"/>
      <c r="V45" s="580"/>
      <c r="W45" s="580"/>
      <c r="X45" s="580"/>
      <c r="Y45" s="570"/>
      <c r="Z45" s="315"/>
      <c r="AA45" s="315"/>
      <c r="AB45" s="323"/>
      <c r="AC45" s="301"/>
      <c r="AD45" s="301"/>
    </row>
    <row r="46" spans="1:30" ht="15.75" customHeight="1" x14ac:dyDescent="0.25">
      <c r="A46" s="324"/>
      <c r="B46" s="39"/>
      <c r="C46" s="40"/>
      <c r="D46" s="586" t="s">
        <v>155</v>
      </c>
      <c r="E46" s="580"/>
      <c r="F46" s="580"/>
      <c r="G46" s="580"/>
      <c r="H46" s="570"/>
      <c r="I46" s="583" t="s">
        <v>156</v>
      </c>
      <c r="J46" s="580"/>
      <c r="K46" s="580"/>
      <c r="L46" s="580"/>
      <c r="M46" s="580"/>
      <c r="N46" s="580"/>
      <c r="O46" s="580"/>
      <c r="P46" s="570"/>
      <c r="Q46" s="584" t="s">
        <v>157</v>
      </c>
      <c r="R46" s="580"/>
      <c r="S46" s="580"/>
      <c r="T46" s="580"/>
      <c r="U46" s="580"/>
      <c r="V46" s="580"/>
      <c r="W46" s="580"/>
      <c r="X46" s="580"/>
      <c r="Y46" s="570"/>
      <c r="Z46" s="324"/>
      <c r="AA46" s="324"/>
      <c r="AB46" s="325"/>
      <c r="AC46" s="324"/>
      <c r="AD46" s="324"/>
    </row>
    <row r="47" spans="1:30"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row>
    <row r="48" spans="1:30" ht="15.75" customHeight="1" x14ac:dyDescent="0.25">
      <c r="A48" s="328"/>
      <c r="B48" s="41"/>
      <c r="C48" s="587" t="s">
        <v>158</v>
      </c>
      <c r="D48" s="580"/>
      <c r="E48" s="580"/>
      <c r="F48" s="570"/>
      <c r="G48" s="588" t="s">
        <v>159</v>
      </c>
      <c r="H48" s="589" t="s">
        <v>160</v>
      </c>
      <c r="I48" s="590"/>
      <c r="J48" s="590"/>
      <c r="K48" s="590"/>
      <c r="L48" s="590"/>
      <c r="M48" s="590"/>
      <c r="N48" s="590"/>
      <c r="O48" s="590"/>
      <c r="P48" s="590"/>
      <c r="Q48" s="590"/>
      <c r="R48" s="590"/>
      <c r="S48" s="590"/>
      <c r="T48" s="590"/>
      <c r="U48" s="590"/>
      <c r="V48" s="590"/>
      <c r="W48" s="590"/>
      <c r="X48" s="590"/>
      <c r="Y48" s="590"/>
      <c r="Z48" s="590"/>
      <c r="AA48" s="591"/>
      <c r="AB48" s="323"/>
      <c r="AC48" s="328"/>
      <c r="AD48" s="328"/>
    </row>
    <row r="49" spans="1:30" ht="15.75" customHeight="1" x14ac:dyDescent="0.25">
      <c r="A49" s="328"/>
      <c r="B49" s="41"/>
      <c r="C49" s="42" t="s">
        <v>161</v>
      </c>
      <c r="D49" s="43">
        <v>1.2</v>
      </c>
      <c r="E49" s="587" t="s">
        <v>162</v>
      </c>
      <c r="F49" s="570"/>
      <c r="G49" s="557"/>
      <c r="H49" s="592"/>
      <c r="I49" s="593"/>
      <c r="J49" s="593"/>
      <c r="K49" s="593"/>
      <c r="L49" s="593"/>
      <c r="M49" s="593"/>
      <c r="N49" s="593"/>
      <c r="O49" s="593"/>
      <c r="P49" s="593"/>
      <c r="Q49" s="593"/>
      <c r="R49" s="593"/>
      <c r="S49" s="593"/>
      <c r="T49" s="593"/>
      <c r="U49" s="593"/>
      <c r="V49" s="593"/>
      <c r="W49" s="593"/>
      <c r="X49" s="593"/>
      <c r="Y49" s="593"/>
      <c r="Z49" s="593"/>
      <c r="AA49" s="594"/>
      <c r="AB49" s="323"/>
      <c r="AC49" s="328"/>
      <c r="AD49" s="328"/>
    </row>
    <row r="50" spans="1:30" ht="15.75" customHeight="1" x14ac:dyDescent="0.25">
      <c r="A50" s="328"/>
      <c r="B50" s="41"/>
      <c r="C50" s="44">
        <v>2024</v>
      </c>
      <c r="D50" s="45">
        <v>45474</v>
      </c>
      <c r="E50" s="595">
        <v>45656</v>
      </c>
      <c r="F50" s="570"/>
      <c r="G50" s="46">
        <v>1.2</v>
      </c>
      <c r="H50" s="599" t="s">
        <v>437</v>
      </c>
      <c r="I50" s="580"/>
      <c r="J50" s="580"/>
      <c r="K50" s="580"/>
      <c r="L50" s="580"/>
      <c r="M50" s="580"/>
      <c r="N50" s="580"/>
      <c r="O50" s="580"/>
      <c r="P50" s="580"/>
      <c r="Q50" s="580"/>
      <c r="R50" s="580"/>
      <c r="S50" s="580"/>
      <c r="T50" s="580"/>
      <c r="U50" s="580"/>
      <c r="V50" s="580"/>
      <c r="W50" s="580"/>
      <c r="X50" s="580"/>
      <c r="Y50" s="580"/>
      <c r="Z50" s="580"/>
      <c r="AA50" s="570"/>
      <c r="AB50" s="323"/>
      <c r="AC50" s="328"/>
      <c r="AD50" s="328"/>
    </row>
    <row r="51" spans="1:30" ht="15.75" customHeight="1" x14ac:dyDescent="0.25">
      <c r="A51" s="328"/>
      <c r="B51" s="41"/>
      <c r="C51" s="44">
        <v>2025</v>
      </c>
      <c r="D51" s="45">
        <v>45658</v>
      </c>
      <c r="E51" s="595">
        <v>46021</v>
      </c>
      <c r="F51" s="570"/>
      <c r="G51" s="46">
        <v>1.7</v>
      </c>
      <c r="H51" s="599" t="s">
        <v>437</v>
      </c>
      <c r="I51" s="580"/>
      <c r="J51" s="580"/>
      <c r="K51" s="580"/>
      <c r="L51" s="580"/>
      <c r="M51" s="580"/>
      <c r="N51" s="580"/>
      <c r="O51" s="580"/>
      <c r="P51" s="580"/>
      <c r="Q51" s="580"/>
      <c r="R51" s="580"/>
      <c r="S51" s="580"/>
      <c r="T51" s="580"/>
      <c r="U51" s="580"/>
      <c r="V51" s="580"/>
      <c r="W51" s="580"/>
      <c r="X51" s="580"/>
      <c r="Y51" s="580"/>
      <c r="Z51" s="580"/>
      <c r="AA51" s="570"/>
      <c r="AB51" s="323"/>
      <c r="AC51" s="328"/>
      <c r="AD51" s="328"/>
    </row>
    <row r="52" spans="1:30" ht="15.75" customHeight="1" x14ac:dyDescent="0.25">
      <c r="A52" s="328"/>
      <c r="B52" s="41"/>
      <c r="C52" s="44">
        <v>2026</v>
      </c>
      <c r="D52" s="45">
        <v>46023</v>
      </c>
      <c r="E52" s="595">
        <v>46386</v>
      </c>
      <c r="F52" s="570"/>
      <c r="G52" s="46">
        <v>1.1000000000000001</v>
      </c>
      <c r="H52" s="599" t="s">
        <v>437</v>
      </c>
      <c r="I52" s="580"/>
      <c r="J52" s="580"/>
      <c r="K52" s="580"/>
      <c r="L52" s="580"/>
      <c r="M52" s="580"/>
      <c r="N52" s="580"/>
      <c r="O52" s="580"/>
      <c r="P52" s="580"/>
      <c r="Q52" s="580"/>
      <c r="R52" s="580"/>
      <c r="S52" s="580"/>
      <c r="T52" s="580"/>
      <c r="U52" s="580"/>
      <c r="V52" s="580"/>
      <c r="W52" s="580"/>
      <c r="X52" s="580"/>
      <c r="Y52" s="580"/>
      <c r="Z52" s="580"/>
      <c r="AA52" s="570"/>
      <c r="AB52" s="323"/>
      <c r="AC52" s="328"/>
      <c r="AD52" s="328"/>
    </row>
    <row r="53" spans="1:30" ht="15.75" customHeight="1" x14ac:dyDescent="0.25">
      <c r="A53" s="328"/>
      <c r="B53" s="41"/>
      <c r="C53" s="44">
        <v>2027</v>
      </c>
      <c r="D53" s="45">
        <v>46388</v>
      </c>
      <c r="E53" s="595">
        <v>46751</v>
      </c>
      <c r="F53" s="570"/>
      <c r="G53" s="46">
        <v>1</v>
      </c>
      <c r="H53" s="599" t="s">
        <v>437</v>
      </c>
      <c r="I53" s="580"/>
      <c r="J53" s="580"/>
      <c r="K53" s="580"/>
      <c r="L53" s="580"/>
      <c r="M53" s="580"/>
      <c r="N53" s="580"/>
      <c r="O53" s="580"/>
      <c r="P53" s="580"/>
      <c r="Q53" s="580"/>
      <c r="R53" s="580"/>
      <c r="S53" s="580"/>
      <c r="T53" s="580"/>
      <c r="U53" s="580"/>
      <c r="V53" s="580"/>
      <c r="W53" s="580"/>
      <c r="X53" s="580"/>
      <c r="Y53" s="580"/>
      <c r="Z53" s="580"/>
      <c r="AA53" s="570"/>
      <c r="AB53" s="323"/>
      <c r="AC53" s="328"/>
      <c r="AD53" s="328"/>
    </row>
    <row r="54" spans="1:30" ht="15.75" customHeight="1" x14ac:dyDescent="0.25">
      <c r="A54" s="328"/>
      <c r="B54" s="41"/>
      <c r="C54" s="44"/>
      <c r="D54" s="44"/>
      <c r="E54" s="587"/>
      <c r="F54" s="570"/>
      <c r="G54" s="43"/>
      <c r="H54" s="587"/>
      <c r="I54" s="580"/>
      <c r="J54" s="580"/>
      <c r="K54" s="580"/>
      <c r="L54" s="580"/>
      <c r="M54" s="580"/>
      <c r="N54" s="580"/>
      <c r="O54" s="580"/>
      <c r="P54" s="580"/>
      <c r="Q54" s="580"/>
      <c r="R54" s="580"/>
      <c r="S54" s="580"/>
      <c r="T54" s="580"/>
      <c r="U54" s="580"/>
      <c r="V54" s="580"/>
      <c r="W54" s="580"/>
      <c r="X54" s="580"/>
      <c r="Y54" s="580"/>
      <c r="Z54" s="580"/>
      <c r="AA54" s="570"/>
      <c r="AB54" s="323"/>
      <c r="AC54" s="328"/>
      <c r="AD54" s="328"/>
    </row>
    <row r="55" spans="1:30"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row>
    <row r="56" spans="1:30" ht="15.75" customHeight="1" x14ac:dyDescent="0.25">
      <c r="A56" s="301"/>
      <c r="B56" s="31"/>
      <c r="C56" s="601" t="s">
        <v>163</v>
      </c>
      <c r="D56" s="597"/>
      <c r="E56" s="314"/>
      <c r="F56" s="305" t="s">
        <v>164</v>
      </c>
      <c r="G56" s="47"/>
      <c r="H56" s="316"/>
      <c r="I56" s="305" t="s">
        <v>165</v>
      </c>
      <c r="J56" s="301"/>
      <c r="K56" s="600"/>
      <c r="L56" s="570"/>
      <c r="M56" s="314"/>
      <c r="N56" s="301"/>
      <c r="O56" s="301"/>
      <c r="P56" s="301"/>
      <c r="Q56" s="301"/>
      <c r="R56" s="301"/>
      <c r="S56" s="301"/>
      <c r="T56" s="301"/>
      <c r="U56" s="301"/>
      <c r="V56" s="301"/>
      <c r="W56" s="301"/>
      <c r="X56" s="301"/>
      <c r="Y56" s="301"/>
      <c r="Z56" s="301"/>
      <c r="AA56" s="301"/>
      <c r="AB56" s="309"/>
      <c r="AC56" s="301"/>
      <c r="AD56" s="301"/>
    </row>
    <row r="57" spans="1:30"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row>
    <row r="58" spans="1:30" ht="15.75" customHeight="1" x14ac:dyDescent="0.25">
      <c r="A58" s="301"/>
      <c r="B58" s="598" t="s">
        <v>166</v>
      </c>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70"/>
      <c r="AC58" s="301"/>
      <c r="AD58" s="301"/>
    </row>
    <row r="59" spans="1:30"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row>
    <row r="60" spans="1:30" ht="29.25" customHeight="1" x14ac:dyDescent="0.25">
      <c r="A60" s="301"/>
      <c r="B60" s="587" t="s">
        <v>161</v>
      </c>
      <c r="C60" s="570"/>
      <c r="D60" s="43"/>
      <c r="E60" s="587" t="s">
        <v>167</v>
      </c>
      <c r="F60" s="570"/>
      <c r="G60" s="43"/>
      <c r="H60" s="579" t="s">
        <v>168</v>
      </c>
      <c r="I60" s="570"/>
      <c r="J60" s="587"/>
      <c r="K60" s="570"/>
      <c r="L60" s="596"/>
      <c r="M60" s="597"/>
      <c r="N60" s="43" t="s">
        <v>169</v>
      </c>
      <c r="O60" s="587"/>
      <c r="P60" s="580"/>
      <c r="Q60" s="570"/>
      <c r="R60" s="587" t="s">
        <v>170</v>
      </c>
      <c r="S60" s="580"/>
      <c r="T60" s="570"/>
      <c r="U60" s="587"/>
      <c r="V60" s="580"/>
      <c r="W60" s="570"/>
      <c r="X60" s="587" t="s">
        <v>171</v>
      </c>
      <c r="Y60" s="570"/>
      <c r="Z60" s="587"/>
      <c r="AA60" s="580"/>
      <c r="AB60" s="570"/>
      <c r="AC60" s="301"/>
      <c r="AD60" s="301"/>
    </row>
    <row r="61" spans="1:30"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row>
    <row r="62" spans="1:30" ht="15.75" customHeight="1" x14ac:dyDescent="0.25">
      <c r="A62" s="301"/>
      <c r="B62" s="598" t="s">
        <v>172</v>
      </c>
      <c r="C62" s="570"/>
      <c r="D62" s="602"/>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4"/>
      <c r="AC62" s="301"/>
      <c r="AD62" s="301"/>
    </row>
    <row r="63" spans="1:30"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row>
    <row r="64" spans="1:30" ht="15.75" customHeight="1" x14ac:dyDescent="0.25">
      <c r="A64" s="301"/>
      <c r="B64" s="598" t="s">
        <v>173</v>
      </c>
      <c r="C64" s="570"/>
      <c r="D64" s="60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4"/>
      <c r="AC64" s="301"/>
      <c r="AD64" s="301"/>
    </row>
    <row r="65" spans="1:30"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row>
    <row r="66" spans="1:30" ht="15.75" customHeight="1" x14ac:dyDescent="0.25">
      <c r="A66" s="301"/>
      <c r="B66" s="598" t="s">
        <v>174</v>
      </c>
      <c r="C66" s="570"/>
      <c r="D66" s="60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4"/>
      <c r="AC66" s="301"/>
      <c r="AD66" s="301"/>
    </row>
    <row r="67" spans="1:30"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row>
    <row r="68" spans="1:30" ht="15.75" customHeight="1" x14ac:dyDescent="0.25">
      <c r="A68" s="301"/>
      <c r="B68" s="598" t="s">
        <v>175</v>
      </c>
      <c r="C68" s="570"/>
      <c r="D68" s="60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4"/>
      <c r="AC68" s="301"/>
      <c r="AD68" s="301"/>
    </row>
    <row r="69" spans="1:30"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row>
    <row r="70" spans="1:30" ht="15.75" customHeight="1" x14ac:dyDescent="0.25">
      <c r="A70" s="301"/>
      <c r="B70" s="598" t="s">
        <v>176</v>
      </c>
      <c r="C70" s="570"/>
      <c r="D70" s="60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4"/>
      <c r="AC70" s="301"/>
      <c r="AD70" s="301"/>
    </row>
    <row r="71" spans="1:30"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row>
    <row r="72" spans="1:30" ht="15.75" customHeight="1" x14ac:dyDescent="0.25">
      <c r="A72" s="301"/>
      <c r="B72" s="598" t="s">
        <v>177</v>
      </c>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70"/>
      <c r="AC72" s="301"/>
      <c r="AD72" s="301"/>
    </row>
    <row r="73" spans="1:30" ht="15.75" customHeight="1" x14ac:dyDescent="0.25">
      <c r="A73" s="301"/>
      <c r="B73" s="579" t="s">
        <v>122</v>
      </c>
      <c r="C73" s="570"/>
      <c r="D73" s="52" t="s">
        <v>178</v>
      </c>
      <c r="E73" s="579" t="s">
        <v>179</v>
      </c>
      <c r="F73" s="570"/>
      <c r="G73" s="579" t="s">
        <v>177</v>
      </c>
      <c r="H73" s="580"/>
      <c r="I73" s="580"/>
      <c r="J73" s="580"/>
      <c r="K73" s="580"/>
      <c r="L73" s="580"/>
      <c r="M73" s="580"/>
      <c r="N73" s="580"/>
      <c r="O73" s="570"/>
      <c r="P73" s="579" t="s">
        <v>180</v>
      </c>
      <c r="Q73" s="580"/>
      <c r="R73" s="580"/>
      <c r="S73" s="580"/>
      <c r="T73" s="580"/>
      <c r="U73" s="580"/>
      <c r="V73" s="580"/>
      <c r="W73" s="580"/>
      <c r="X73" s="580"/>
      <c r="Y73" s="580"/>
      <c r="Z73" s="580"/>
      <c r="AA73" s="580"/>
      <c r="AB73" s="570"/>
      <c r="AC73" s="301"/>
      <c r="AD73" s="301"/>
    </row>
    <row r="74" spans="1:30" ht="15.75" customHeight="1" x14ac:dyDescent="0.25">
      <c r="A74" s="301"/>
      <c r="B74" s="579"/>
      <c r="C74" s="570"/>
      <c r="D74" s="37"/>
      <c r="E74" s="579"/>
      <c r="F74" s="570"/>
      <c r="G74" s="604"/>
      <c r="H74" s="580"/>
      <c r="I74" s="580"/>
      <c r="J74" s="580"/>
      <c r="K74" s="580"/>
      <c r="L74" s="580"/>
      <c r="M74" s="580"/>
      <c r="N74" s="580"/>
      <c r="O74" s="570"/>
      <c r="P74" s="604"/>
      <c r="Q74" s="580"/>
      <c r="R74" s="580"/>
      <c r="S74" s="580"/>
      <c r="T74" s="580"/>
      <c r="U74" s="580"/>
      <c r="V74" s="580"/>
      <c r="W74" s="580"/>
      <c r="X74" s="580"/>
      <c r="Y74" s="580"/>
      <c r="Z74" s="580"/>
      <c r="AA74" s="580"/>
      <c r="AB74" s="570"/>
      <c r="AC74" s="301"/>
      <c r="AD74" s="301"/>
    </row>
    <row r="75" spans="1:30" ht="15.75" customHeight="1" x14ac:dyDescent="0.25">
      <c r="A75" s="301"/>
      <c r="B75" s="579"/>
      <c r="C75" s="570"/>
      <c r="D75" s="37"/>
      <c r="E75" s="579"/>
      <c r="F75" s="570"/>
      <c r="G75" s="604"/>
      <c r="H75" s="580"/>
      <c r="I75" s="580"/>
      <c r="J75" s="580"/>
      <c r="K75" s="580"/>
      <c r="L75" s="580"/>
      <c r="M75" s="580"/>
      <c r="N75" s="580"/>
      <c r="O75" s="570"/>
      <c r="P75" s="604"/>
      <c r="Q75" s="580"/>
      <c r="R75" s="580"/>
      <c r="S75" s="580"/>
      <c r="T75" s="580"/>
      <c r="U75" s="580"/>
      <c r="V75" s="580"/>
      <c r="W75" s="580"/>
      <c r="X75" s="580"/>
      <c r="Y75" s="580"/>
      <c r="Z75" s="580"/>
      <c r="AA75" s="580"/>
      <c r="AB75" s="570"/>
      <c r="AC75" s="301"/>
      <c r="AD75" s="301"/>
    </row>
    <row r="76" spans="1:30" ht="26.25" customHeight="1" x14ac:dyDescent="0.25">
      <c r="A76" s="301"/>
      <c r="B76" s="605" t="s">
        <v>181</v>
      </c>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70"/>
      <c r="AC76" s="301"/>
      <c r="AD76" s="334"/>
    </row>
    <row r="77" spans="1:30"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row>
    <row r="78" spans="1:30"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row>
    <row r="79" spans="1:30"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row>
    <row r="80" spans="1:30"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row>
    <row r="81" spans="1:30"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row>
    <row r="82" spans="1:30"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row>
    <row r="83" spans="1:30"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row>
    <row r="2" spans="1:33"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c r="AE2" s="301"/>
      <c r="AF2" s="301"/>
      <c r="AG2" s="301"/>
    </row>
    <row r="3" spans="1:33"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c r="AE3" s="301"/>
      <c r="AF3" s="301"/>
      <c r="AG3" s="301"/>
    </row>
    <row r="4" spans="1:33"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c r="AE4" s="301"/>
      <c r="AF4" s="301"/>
      <c r="AG4" s="301"/>
    </row>
    <row r="5" spans="1:33"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c r="AE5" s="301"/>
      <c r="AF5" s="301"/>
      <c r="AG5" s="301"/>
    </row>
    <row r="6" spans="1:33"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c r="AE6" s="301"/>
      <c r="AF6" s="301"/>
      <c r="AG6" s="301"/>
    </row>
    <row r="7" spans="1:33"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row>
    <row r="8" spans="1:33"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884" t="s">
        <v>438</v>
      </c>
      <c r="AG8" s="597"/>
    </row>
    <row r="9" spans="1:33"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301"/>
    </row>
    <row r="10" spans="1:33" ht="30" customHeight="1" x14ac:dyDescent="0.25">
      <c r="A10" s="301"/>
      <c r="B10" s="31"/>
      <c r="C10" s="611" t="s">
        <v>123</v>
      </c>
      <c r="D10" s="597"/>
      <c r="E10" s="579" t="s">
        <v>114</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c r="AE10" s="301"/>
      <c r="AF10" s="301"/>
      <c r="AG10" s="301"/>
    </row>
    <row r="11" spans="1:33"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c r="AE11" s="301"/>
      <c r="AF11" s="52" t="s">
        <v>439</v>
      </c>
      <c r="AG11" s="52" t="s">
        <v>440</v>
      </c>
    </row>
    <row r="12" spans="1:33" ht="29.25" customHeight="1" x14ac:dyDescent="0.25">
      <c r="A12" s="301"/>
      <c r="B12" s="31"/>
      <c r="C12" s="615" t="s">
        <v>125</v>
      </c>
      <c r="D12" s="616"/>
      <c r="E12" s="613" t="s">
        <v>441</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c r="AE12" s="301"/>
      <c r="AF12" s="37" t="s">
        <v>442</v>
      </c>
      <c r="AG12" s="37">
        <v>28</v>
      </c>
    </row>
    <row r="13" spans="1:33"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7" t="s">
        <v>443</v>
      </c>
      <c r="AG13" s="37">
        <v>100</v>
      </c>
    </row>
    <row r="14" spans="1:33" ht="15" customHeight="1" x14ac:dyDescent="0.25">
      <c r="A14" s="301"/>
      <c r="B14" s="31"/>
      <c r="C14" s="611" t="s">
        <v>127</v>
      </c>
      <c r="D14" s="597"/>
      <c r="E14" s="312"/>
      <c r="F14" s="612"/>
      <c r="G14" s="597"/>
      <c r="H14" s="597"/>
      <c r="I14" s="597"/>
      <c r="J14" s="597"/>
      <c r="K14" s="597"/>
      <c r="L14" s="597"/>
      <c r="M14" s="597"/>
      <c r="N14" s="597"/>
      <c r="O14" s="597"/>
      <c r="P14" s="597"/>
      <c r="Q14" s="597"/>
      <c r="R14" s="597"/>
      <c r="S14" s="597"/>
      <c r="T14" s="597"/>
      <c r="U14" s="597"/>
      <c r="V14" s="597"/>
      <c r="W14" s="597"/>
      <c r="X14" s="597"/>
      <c r="Y14" s="597"/>
      <c r="Z14" s="597"/>
      <c r="AA14" s="597"/>
      <c r="AB14" s="608"/>
      <c r="AC14" s="301"/>
      <c r="AD14" s="301"/>
      <c r="AE14" s="301"/>
      <c r="AF14" s="37" t="s">
        <v>444</v>
      </c>
      <c r="AG14" s="37">
        <v>34</v>
      </c>
    </row>
    <row r="15" spans="1:33" ht="29.25" customHeight="1" x14ac:dyDescent="0.25">
      <c r="A15" s="301"/>
      <c r="B15" s="31"/>
      <c r="C15" s="579" t="s">
        <v>445</v>
      </c>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70"/>
      <c r="AB15" s="313"/>
      <c r="AC15" s="301"/>
      <c r="AD15" s="301"/>
      <c r="AE15" s="301"/>
      <c r="AF15" s="37" t="s">
        <v>446</v>
      </c>
      <c r="AG15" s="37">
        <v>100</v>
      </c>
    </row>
    <row r="16" spans="1:33"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c r="AE16" s="301"/>
      <c r="AF16" s="37" t="s">
        <v>447</v>
      </c>
      <c r="AG16" s="37">
        <v>38</v>
      </c>
    </row>
    <row r="17" spans="1:33"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c r="AE17" s="301"/>
      <c r="AF17" s="37" t="s">
        <v>448</v>
      </c>
      <c r="AG17" s="37">
        <v>100</v>
      </c>
    </row>
    <row r="18" spans="1:33" ht="15" customHeight="1" x14ac:dyDescent="0.25">
      <c r="A18" s="301"/>
      <c r="B18" s="31"/>
      <c r="C18" s="606"/>
      <c r="D18" s="590"/>
      <c r="E18" s="590"/>
      <c r="F18" s="590"/>
      <c r="G18" s="590"/>
      <c r="H18" s="590"/>
      <c r="I18" s="590"/>
      <c r="J18" s="590"/>
      <c r="K18" s="590"/>
      <c r="L18" s="590"/>
      <c r="M18" s="590"/>
      <c r="N18" s="590"/>
      <c r="O18" s="590"/>
      <c r="P18" s="591"/>
      <c r="Q18" s="301"/>
      <c r="R18" s="600"/>
      <c r="S18" s="580"/>
      <c r="T18" s="580"/>
      <c r="U18" s="580"/>
      <c r="V18" s="580"/>
      <c r="W18" s="580"/>
      <c r="X18" s="580"/>
      <c r="Y18" s="580"/>
      <c r="Z18" s="580"/>
      <c r="AA18" s="570"/>
      <c r="AB18" s="309"/>
      <c r="AC18" s="301"/>
      <c r="AD18" s="301"/>
      <c r="AE18" s="301"/>
      <c r="AF18" s="37" t="s">
        <v>449</v>
      </c>
      <c r="AG18" s="37">
        <v>25</v>
      </c>
    </row>
    <row r="19" spans="1:33" ht="15" customHeight="1" x14ac:dyDescent="0.25">
      <c r="A19" s="301"/>
      <c r="B19" s="31"/>
      <c r="C19" s="607"/>
      <c r="D19" s="554"/>
      <c r="E19" s="554"/>
      <c r="F19" s="554"/>
      <c r="G19" s="554"/>
      <c r="H19" s="554"/>
      <c r="I19" s="554"/>
      <c r="J19" s="554"/>
      <c r="K19" s="554"/>
      <c r="L19" s="554"/>
      <c r="M19" s="554"/>
      <c r="N19" s="554"/>
      <c r="O19" s="554"/>
      <c r="P19" s="608"/>
      <c r="Q19" s="301"/>
      <c r="R19" s="301"/>
      <c r="S19" s="301"/>
      <c r="T19" s="301"/>
      <c r="U19" s="301"/>
      <c r="V19" s="301"/>
      <c r="W19" s="301"/>
      <c r="X19" s="301"/>
      <c r="Y19" s="301"/>
      <c r="Z19" s="301"/>
      <c r="AA19" s="301"/>
      <c r="AB19" s="309"/>
      <c r="AC19" s="301"/>
      <c r="AD19" s="301"/>
      <c r="AE19" s="301"/>
      <c r="AF19" s="301"/>
      <c r="AG19" s="301"/>
    </row>
    <row r="20" spans="1:33" ht="15" customHeight="1" x14ac:dyDescent="0.25">
      <c r="A20" s="301"/>
      <c r="B20" s="31"/>
      <c r="C20" s="607"/>
      <c r="D20" s="554"/>
      <c r="E20" s="554"/>
      <c r="F20" s="554"/>
      <c r="G20" s="554"/>
      <c r="H20" s="554"/>
      <c r="I20" s="554"/>
      <c r="J20" s="554"/>
      <c r="K20" s="554"/>
      <c r="L20" s="554"/>
      <c r="M20" s="554"/>
      <c r="N20" s="554"/>
      <c r="O20" s="554"/>
      <c r="P20" s="608"/>
      <c r="Q20" s="311"/>
      <c r="R20" s="314" t="s">
        <v>130</v>
      </c>
      <c r="S20" s="314"/>
      <c r="T20" s="314"/>
      <c r="U20" s="314"/>
      <c r="V20" s="314"/>
      <c r="W20" s="311"/>
      <c r="X20" s="311"/>
      <c r="Y20" s="311"/>
      <c r="Z20" s="301"/>
      <c r="AA20" s="311"/>
      <c r="AB20" s="309"/>
      <c r="AC20" s="301"/>
      <c r="AD20" s="301"/>
      <c r="AE20" s="301"/>
      <c r="AF20" s="301"/>
      <c r="AG20" s="301"/>
    </row>
    <row r="21" spans="1:33" ht="15" customHeight="1" x14ac:dyDescent="0.25">
      <c r="A21" s="301"/>
      <c r="B21" s="31"/>
      <c r="C21" s="607"/>
      <c r="D21" s="554"/>
      <c r="E21" s="554"/>
      <c r="F21" s="554"/>
      <c r="G21" s="554"/>
      <c r="H21" s="554"/>
      <c r="I21" s="554"/>
      <c r="J21" s="554"/>
      <c r="K21" s="554"/>
      <c r="L21" s="554"/>
      <c r="M21" s="554"/>
      <c r="N21" s="554"/>
      <c r="O21" s="554"/>
      <c r="P21" s="608"/>
      <c r="Q21" s="301"/>
      <c r="R21" s="37"/>
      <c r="S21" s="301" t="s">
        <v>15</v>
      </c>
      <c r="T21" s="301"/>
      <c r="U21" s="37"/>
      <c r="V21" s="301" t="s">
        <v>27</v>
      </c>
      <c r="W21" s="301"/>
      <c r="X21" s="37"/>
      <c r="Y21" s="316" t="s">
        <v>46</v>
      </c>
      <c r="Z21" s="301"/>
      <c r="AA21" s="301"/>
      <c r="AB21" s="309"/>
      <c r="AC21" s="301"/>
      <c r="AD21" s="301"/>
      <c r="AE21" s="301"/>
      <c r="AF21" s="301"/>
      <c r="AG21" s="301"/>
    </row>
    <row r="22" spans="1:33" ht="15" customHeight="1" x14ac:dyDescent="0.25">
      <c r="A22" s="301"/>
      <c r="B22" s="31"/>
      <c r="C22" s="607"/>
      <c r="D22" s="554"/>
      <c r="E22" s="554"/>
      <c r="F22" s="554"/>
      <c r="G22" s="554"/>
      <c r="H22" s="554"/>
      <c r="I22" s="554"/>
      <c r="J22" s="554"/>
      <c r="K22" s="554"/>
      <c r="L22" s="554"/>
      <c r="M22" s="554"/>
      <c r="N22" s="554"/>
      <c r="O22" s="554"/>
      <c r="P22" s="608"/>
      <c r="Q22" s="301"/>
      <c r="R22" s="301"/>
      <c r="S22" s="301"/>
      <c r="T22" s="301"/>
      <c r="U22" s="301"/>
      <c r="V22" s="301"/>
      <c r="W22" s="301"/>
      <c r="X22" s="301"/>
      <c r="Y22" s="301"/>
      <c r="Z22" s="301"/>
      <c r="AA22" s="301"/>
      <c r="AB22" s="309"/>
      <c r="AC22" s="301"/>
      <c r="AD22" s="301"/>
      <c r="AE22" s="301"/>
      <c r="AF22" s="301"/>
      <c r="AG22" s="301"/>
    </row>
    <row r="23" spans="1:33" ht="15" customHeight="1" x14ac:dyDescent="0.25">
      <c r="A23" s="301"/>
      <c r="B23" s="31"/>
      <c r="C23" s="592"/>
      <c r="D23" s="593"/>
      <c r="E23" s="593"/>
      <c r="F23" s="593"/>
      <c r="G23" s="593"/>
      <c r="H23" s="593"/>
      <c r="I23" s="593"/>
      <c r="J23" s="593"/>
      <c r="K23" s="593"/>
      <c r="L23" s="593"/>
      <c r="M23" s="593"/>
      <c r="N23" s="593"/>
      <c r="O23" s="593"/>
      <c r="P23" s="594"/>
      <c r="Q23" s="301"/>
      <c r="R23" s="314" t="s">
        <v>131</v>
      </c>
      <c r="S23" s="301"/>
      <c r="T23" s="301"/>
      <c r="U23" s="301"/>
      <c r="V23" s="301"/>
      <c r="W23" s="617" t="s">
        <v>33</v>
      </c>
      <c r="X23" s="580"/>
      <c r="Y23" s="580"/>
      <c r="Z23" s="580"/>
      <c r="AA23" s="570"/>
      <c r="AB23" s="309"/>
      <c r="AC23" s="301"/>
      <c r="AD23" s="301"/>
      <c r="AE23" s="301"/>
      <c r="AF23" s="301"/>
      <c r="AG23" s="301"/>
    </row>
    <row r="24" spans="1:33"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c r="AE24" s="301"/>
      <c r="AF24" s="301"/>
      <c r="AG24" s="301"/>
    </row>
    <row r="25" spans="1:33"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c r="AE25" s="301"/>
      <c r="AF25" s="301"/>
      <c r="AG25" s="301"/>
    </row>
    <row r="26" spans="1:33" ht="39.75" customHeight="1" x14ac:dyDescent="0.25">
      <c r="A26" s="301"/>
      <c r="B26" s="31"/>
      <c r="C26" s="885" t="s">
        <v>433</v>
      </c>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70"/>
      <c r="AB26" s="309"/>
      <c r="AC26" s="301"/>
      <c r="AD26" s="301"/>
      <c r="AE26" s="301"/>
      <c r="AF26" s="336">
        <f>+(((((AG12/100)*AG13)+((AG14/100)*AG15)+((AG16/100)*AG17))*AG18)/100)</f>
        <v>25</v>
      </c>
      <c r="AG26" s="301"/>
    </row>
    <row r="27" spans="1:33"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c r="AE27" s="301"/>
      <c r="AF27" s="301"/>
      <c r="AG27" s="301"/>
    </row>
    <row r="28" spans="1:33"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c r="AE28" s="301"/>
      <c r="AF28" s="301"/>
      <c r="AG28" s="301"/>
    </row>
    <row r="29" spans="1:33" ht="29.25" customHeight="1" x14ac:dyDescent="0.25">
      <c r="A29" s="301"/>
      <c r="B29" s="31"/>
      <c r="C29" s="617" t="s">
        <v>434</v>
      </c>
      <c r="D29" s="580"/>
      <c r="E29" s="580"/>
      <c r="F29" s="580"/>
      <c r="G29" s="580"/>
      <c r="H29" s="580"/>
      <c r="I29" s="580"/>
      <c r="J29" s="580"/>
      <c r="K29" s="570"/>
      <c r="L29" s="311"/>
      <c r="M29" s="617"/>
      <c r="N29" s="580"/>
      <c r="O29" s="580"/>
      <c r="P29" s="580"/>
      <c r="Q29" s="580"/>
      <c r="R29" s="580"/>
      <c r="S29" s="580"/>
      <c r="T29" s="580"/>
      <c r="U29" s="580"/>
      <c r="V29" s="580"/>
      <c r="W29" s="580"/>
      <c r="X29" s="580"/>
      <c r="Y29" s="580"/>
      <c r="Z29" s="580"/>
      <c r="AA29" s="570"/>
      <c r="AB29" s="317"/>
      <c r="AC29" s="301"/>
      <c r="AD29" s="301"/>
      <c r="AE29" s="301"/>
      <c r="AF29" s="301"/>
      <c r="AG29" s="301"/>
    </row>
    <row r="30" spans="1:33"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c r="AE30" s="301"/>
      <c r="AF30" s="301"/>
      <c r="AG30" s="301"/>
    </row>
    <row r="31" spans="1:33"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c r="AE31" s="301"/>
      <c r="AF31" s="301"/>
      <c r="AG31" s="301"/>
    </row>
    <row r="32" spans="1:33" ht="90" customHeight="1" x14ac:dyDescent="0.25">
      <c r="A32" s="301"/>
      <c r="B32" s="31"/>
      <c r="C32" s="618" t="s">
        <v>435</v>
      </c>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70"/>
      <c r="AB32" s="309"/>
      <c r="AC32" s="301"/>
      <c r="AD32" s="301"/>
      <c r="AE32" s="301"/>
      <c r="AF32" s="301"/>
      <c r="AG32" s="301"/>
    </row>
    <row r="33" spans="1:33"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c r="AE33" s="301"/>
      <c r="AF33" s="301"/>
      <c r="AG33" s="301"/>
    </row>
    <row r="34" spans="1:33" ht="15.75" customHeight="1" x14ac:dyDescent="0.25">
      <c r="A34" s="301"/>
      <c r="B34" s="31"/>
      <c r="C34" s="601" t="s">
        <v>139</v>
      </c>
      <c r="D34" s="597"/>
      <c r="E34" s="314"/>
      <c r="F34" s="579" t="s">
        <v>34</v>
      </c>
      <c r="G34" s="570"/>
      <c r="H34" s="314"/>
      <c r="I34" s="301"/>
      <c r="J34" s="321" t="s">
        <v>140</v>
      </c>
      <c r="K34" s="579">
        <v>25</v>
      </c>
      <c r="L34" s="580"/>
      <c r="M34" s="580"/>
      <c r="N34" s="570"/>
      <c r="O34" s="314"/>
      <c r="P34" s="314"/>
      <c r="Q34" s="305" t="s">
        <v>141</v>
      </c>
      <c r="R34" s="301"/>
      <c r="S34" s="314"/>
      <c r="T34" s="314"/>
      <c r="U34" s="314"/>
      <c r="V34" s="314"/>
      <c r="W34" s="579" t="s">
        <v>20</v>
      </c>
      <c r="X34" s="580"/>
      <c r="Y34" s="580"/>
      <c r="Z34" s="580"/>
      <c r="AA34" s="570"/>
      <c r="AB34" s="313"/>
      <c r="AC34" s="301"/>
      <c r="AD34" s="301"/>
      <c r="AE34" s="301"/>
      <c r="AF34" s="301"/>
      <c r="AG34" s="301"/>
    </row>
    <row r="35" spans="1:33"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c r="AE35" s="301"/>
      <c r="AF35" s="301"/>
      <c r="AG35" s="301"/>
    </row>
    <row r="36" spans="1:33" ht="32.25" customHeight="1" x14ac:dyDescent="0.25">
      <c r="A36" s="301"/>
      <c r="B36" s="31"/>
      <c r="C36" s="301"/>
      <c r="D36" s="321" t="s">
        <v>142</v>
      </c>
      <c r="E36" s="314"/>
      <c r="F36" s="618" t="s">
        <v>450</v>
      </c>
      <c r="G36" s="580"/>
      <c r="H36" s="580"/>
      <c r="I36" s="580"/>
      <c r="J36" s="580"/>
      <c r="K36" s="580"/>
      <c r="L36" s="580"/>
      <c r="M36" s="570"/>
      <c r="N36" s="301"/>
      <c r="O36" s="321" t="s">
        <v>144</v>
      </c>
      <c r="P36" s="617">
        <v>0</v>
      </c>
      <c r="Q36" s="580"/>
      <c r="R36" s="580"/>
      <c r="S36" s="580"/>
      <c r="T36" s="580"/>
      <c r="U36" s="580"/>
      <c r="V36" s="580"/>
      <c r="W36" s="580"/>
      <c r="X36" s="580"/>
      <c r="Y36" s="580"/>
      <c r="Z36" s="580"/>
      <c r="AA36" s="570"/>
      <c r="AB36" s="309"/>
      <c r="AC36" s="301"/>
      <c r="AD36" s="301"/>
      <c r="AE36" s="301"/>
      <c r="AF36" s="301"/>
      <c r="AG36" s="301"/>
    </row>
    <row r="37" spans="1:33"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c r="AE37" s="301"/>
      <c r="AF37" s="301"/>
      <c r="AG37" s="301"/>
    </row>
    <row r="38" spans="1:33" ht="15.75" customHeight="1" x14ac:dyDescent="0.25">
      <c r="A38" s="301"/>
      <c r="B38" s="31"/>
      <c r="C38" s="301"/>
      <c r="D38" s="321" t="s">
        <v>145</v>
      </c>
      <c r="E38" s="301"/>
      <c r="F38" s="600" t="s">
        <v>146</v>
      </c>
      <c r="G38" s="570"/>
      <c r="H38" s="301"/>
      <c r="I38" s="301"/>
      <c r="J38" s="314" t="s">
        <v>147</v>
      </c>
      <c r="K38" s="301"/>
      <c r="L38" s="600" t="s">
        <v>148</v>
      </c>
      <c r="M38" s="580"/>
      <c r="N38" s="570"/>
      <c r="O38" s="314"/>
      <c r="P38" s="314"/>
      <c r="Q38" s="301"/>
      <c r="R38" s="314" t="s">
        <v>149</v>
      </c>
      <c r="S38" s="314"/>
      <c r="T38" s="314"/>
      <c r="U38" s="314"/>
      <c r="V38" s="314"/>
      <c r="W38" s="619"/>
      <c r="X38" s="580"/>
      <c r="Y38" s="580"/>
      <c r="Z38" s="580"/>
      <c r="AA38" s="570"/>
      <c r="AB38" s="313"/>
      <c r="AC38" s="301"/>
      <c r="AD38" s="301"/>
      <c r="AE38" s="301"/>
      <c r="AF38" s="301"/>
      <c r="AG38" s="301"/>
    </row>
    <row r="39" spans="1:33"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c r="AE39" s="301"/>
      <c r="AF39" s="301"/>
      <c r="AG39" s="301"/>
    </row>
    <row r="40" spans="1:33" ht="15.75" customHeight="1" x14ac:dyDescent="0.25">
      <c r="A40" s="301"/>
      <c r="B40" s="31"/>
      <c r="C40" s="322" t="s">
        <v>150</v>
      </c>
      <c r="D40" s="620">
        <v>2024</v>
      </c>
      <c r="E40" s="621"/>
      <c r="F40" s="622"/>
      <c r="G40" s="35"/>
      <c r="H40" s="305"/>
      <c r="I40" s="305"/>
      <c r="J40" s="305"/>
      <c r="K40" s="305"/>
      <c r="L40" s="305"/>
      <c r="M40" s="305"/>
      <c r="N40" s="305"/>
      <c r="O40" s="305"/>
      <c r="P40" s="305"/>
      <c r="Q40" s="612"/>
      <c r="R40" s="597"/>
      <c r="S40" s="597"/>
      <c r="T40" s="597"/>
      <c r="U40" s="597"/>
      <c r="V40" s="305"/>
      <c r="W40" s="305"/>
      <c r="X40" s="611"/>
      <c r="Y40" s="597"/>
      <c r="Z40" s="597"/>
      <c r="AA40" s="597"/>
      <c r="AB40" s="313"/>
      <c r="AC40" s="301"/>
      <c r="AD40" s="301"/>
      <c r="AE40" s="301"/>
      <c r="AF40" s="301"/>
      <c r="AG40" s="301"/>
    </row>
    <row r="41" spans="1:33"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c r="AE41" s="301"/>
      <c r="AF41" s="301"/>
      <c r="AG41" s="301"/>
    </row>
    <row r="42" spans="1:33" ht="15.75" customHeight="1" x14ac:dyDescent="0.25">
      <c r="A42" s="301"/>
      <c r="B42" s="31"/>
      <c r="C42" s="314" t="s">
        <v>140</v>
      </c>
      <c r="D42" s="617">
        <v>25</v>
      </c>
      <c r="E42" s="580"/>
      <c r="F42" s="570"/>
      <c r="G42" s="301"/>
      <c r="H42" s="305"/>
      <c r="I42" s="305"/>
      <c r="J42" s="305"/>
      <c r="K42" s="305"/>
      <c r="L42" s="305"/>
      <c r="M42" s="305"/>
      <c r="N42" s="305"/>
      <c r="O42" s="305"/>
      <c r="P42" s="305"/>
      <c r="Q42" s="612"/>
      <c r="R42" s="597"/>
      <c r="S42" s="597"/>
      <c r="T42" s="597"/>
      <c r="U42" s="597"/>
      <c r="V42" s="305"/>
      <c r="W42" s="305"/>
      <c r="X42" s="611"/>
      <c r="Y42" s="597"/>
      <c r="Z42" s="597"/>
      <c r="AA42" s="597"/>
      <c r="AB42" s="306"/>
      <c r="AC42" s="301"/>
      <c r="AD42" s="301"/>
      <c r="AE42" s="301"/>
      <c r="AF42" s="301"/>
      <c r="AG42" s="301"/>
    </row>
    <row r="43" spans="1:33"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c r="AE43" s="301"/>
      <c r="AF43" s="301"/>
      <c r="AG43" s="301"/>
    </row>
    <row r="44" spans="1:33" ht="15.75" customHeight="1" x14ac:dyDescent="0.25">
      <c r="A44" s="301"/>
      <c r="B44" s="31"/>
      <c r="C44" s="314"/>
      <c r="D44" s="579" t="s">
        <v>151</v>
      </c>
      <c r="E44" s="580"/>
      <c r="F44" s="580"/>
      <c r="G44" s="580"/>
      <c r="H44" s="580"/>
      <c r="I44" s="580"/>
      <c r="J44" s="580"/>
      <c r="K44" s="580"/>
      <c r="L44" s="580"/>
      <c r="M44" s="580"/>
      <c r="N44" s="580"/>
      <c r="O44" s="580"/>
      <c r="P44" s="580"/>
      <c r="Q44" s="580"/>
      <c r="R44" s="580"/>
      <c r="S44" s="580"/>
      <c r="T44" s="580"/>
      <c r="U44" s="580"/>
      <c r="V44" s="580"/>
      <c r="W44" s="580"/>
      <c r="X44" s="580"/>
      <c r="Y44" s="570"/>
      <c r="Z44" s="315"/>
      <c r="AA44" s="315"/>
      <c r="AB44" s="323"/>
      <c r="AC44" s="301"/>
      <c r="AD44" s="301"/>
      <c r="AE44" s="301"/>
      <c r="AF44" s="301"/>
      <c r="AG44" s="301"/>
    </row>
    <row r="45" spans="1:33" ht="15.75" customHeight="1" x14ac:dyDescent="0.25">
      <c r="A45" s="301"/>
      <c r="B45" s="31"/>
      <c r="C45" s="301"/>
      <c r="D45" s="585" t="s">
        <v>152</v>
      </c>
      <c r="E45" s="580"/>
      <c r="F45" s="580"/>
      <c r="G45" s="580"/>
      <c r="H45" s="570"/>
      <c r="I45" s="581" t="s">
        <v>153</v>
      </c>
      <c r="J45" s="580"/>
      <c r="K45" s="580"/>
      <c r="L45" s="580"/>
      <c r="M45" s="580"/>
      <c r="N45" s="580"/>
      <c r="O45" s="580"/>
      <c r="P45" s="570"/>
      <c r="Q45" s="582" t="s">
        <v>154</v>
      </c>
      <c r="R45" s="580"/>
      <c r="S45" s="580"/>
      <c r="T45" s="580"/>
      <c r="U45" s="580"/>
      <c r="V45" s="580"/>
      <c r="W45" s="580"/>
      <c r="X45" s="580"/>
      <c r="Y45" s="570"/>
      <c r="Z45" s="315"/>
      <c r="AA45" s="315"/>
      <c r="AB45" s="323"/>
      <c r="AC45" s="301"/>
      <c r="AD45" s="301"/>
      <c r="AE45" s="301"/>
      <c r="AF45" s="301"/>
      <c r="AG45" s="301"/>
    </row>
    <row r="46" spans="1:33" ht="15.75" customHeight="1" x14ac:dyDescent="0.25">
      <c r="A46" s="324"/>
      <c r="B46" s="39"/>
      <c r="C46" s="40"/>
      <c r="D46" s="586" t="s">
        <v>155</v>
      </c>
      <c r="E46" s="580"/>
      <c r="F46" s="580"/>
      <c r="G46" s="580"/>
      <c r="H46" s="570"/>
      <c r="I46" s="583" t="s">
        <v>156</v>
      </c>
      <c r="J46" s="580"/>
      <c r="K46" s="580"/>
      <c r="L46" s="580"/>
      <c r="M46" s="580"/>
      <c r="N46" s="580"/>
      <c r="O46" s="580"/>
      <c r="P46" s="570"/>
      <c r="Q46" s="584" t="s">
        <v>157</v>
      </c>
      <c r="R46" s="580"/>
      <c r="S46" s="580"/>
      <c r="T46" s="580"/>
      <c r="U46" s="580"/>
      <c r="V46" s="580"/>
      <c r="W46" s="580"/>
      <c r="X46" s="580"/>
      <c r="Y46" s="570"/>
      <c r="Z46" s="324"/>
      <c r="AA46" s="324"/>
      <c r="AB46" s="325"/>
      <c r="AC46" s="324"/>
      <c r="AD46" s="324"/>
      <c r="AE46" s="324"/>
      <c r="AF46" s="324"/>
      <c r="AG46" s="324"/>
    </row>
    <row r="47" spans="1:33"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c r="AE47" s="301"/>
      <c r="AF47" s="301"/>
      <c r="AG47" s="301"/>
    </row>
    <row r="48" spans="1:33" ht="15.75" customHeight="1" x14ac:dyDescent="0.25">
      <c r="A48" s="328"/>
      <c r="B48" s="41"/>
      <c r="C48" s="587" t="s">
        <v>158</v>
      </c>
      <c r="D48" s="580"/>
      <c r="E48" s="580"/>
      <c r="F48" s="570"/>
      <c r="G48" s="588" t="s">
        <v>159</v>
      </c>
      <c r="H48" s="589" t="s">
        <v>160</v>
      </c>
      <c r="I48" s="590"/>
      <c r="J48" s="590"/>
      <c r="K48" s="590"/>
      <c r="L48" s="590"/>
      <c r="M48" s="590"/>
      <c r="N48" s="590"/>
      <c r="O48" s="590"/>
      <c r="P48" s="590"/>
      <c r="Q48" s="590"/>
      <c r="R48" s="590"/>
      <c r="S48" s="590"/>
      <c r="T48" s="590"/>
      <c r="U48" s="590"/>
      <c r="V48" s="590"/>
      <c r="W48" s="590"/>
      <c r="X48" s="590"/>
      <c r="Y48" s="590"/>
      <c r="Z48" s="590"/>
      <c r="AA48" s="591"/>
      <c r="AB48" s="323"/>
      <c r="AC48" s="328"/>
      <c r="AD48" s="328"/>
      <c r="AE48" s="328"/>
      <c r="AF48" s="328"/>
      <c r="AG48" s="328"/>
    </row>
    <row r="49" spans="1:33" ht="15.75" customHeight="1" x14ac:dyDescent="0.25">
      <c r="A49" s="328"/>
      <c r="B49" s="41"/>
      <c r="C49" s="42" t="s">
        <v>161</v>
      </c>
      <c r="D49" s="43">
        <v>1.2</v>
      </c>
      <c r="E49" s="587" t="s">
        <v>162</v>
      </c>
      <c r="F49" s="570"/>
      <c r="G49" s="557"/>
      <c r="H49" s="592"/>
      <c r="I49" s="593"/>
      <c r="J49" s="593"/>
      <c r="K49" s="593"/>
      <c r="L49" s="593"/>
      <c r="M49" s="593"/>
      <c r="N49" s="593"/>
      <c r="O49" s="593"/>
      <c r="P49" s="593"/>
      <c r="Q49" s="593"/>
      <c r="R49" s="593"/>
      <c r="S49" s="593"/>
      <c r="T49" s="593"/>
      <c r="U49" s="593"/>
      <c r="V49" s="593"/>
      <c r="W49" s="593"/>
      <c r="X49" s="593"/>
      <c r="Y49" s="593"/>
      <c r="Z49" s="593"/>
      <c r="AA49" s="594"/>
      <c r="AB49" s="323"/>
      <c r="AC49" s="328"/>
      <c r="AD49" s="328"/>
      <c r="AE49" s="328"/>
      <c r="AF49" s="328"/>
      <c r="AG49" s="328"/>
    </row>
    <row r="50" spans="1:33" ht="15.75" customHeight="1" x14ac:dyDescent="0.25">
      <c r="A50" s="328"/>
      <c r="B50" s="41"/>
      <c r="C50" s="44">
        <v>2024</v>
      </c>
      <c r="D50" s="45">
        <v>45474</v>
      </c>
      <c r="E50" s="595">
        <v>45656</v>
      </c>
      <c r="F50" s="570"/>
      <c r="G50" s="46">
        <v>25</v>
      </c>
      <c r="H50" s="599" t="s">
        <v>451</v>
      </c>
      <c r="I50" s="580"/>
      <c r="J50" s="580"/>
      <c r="K50" s="580"/>
      <c r="L50" s="580"/>
      <c r="M50" s="580"/>
      <c r="N50" s="580"/>
      <c r="O50" s="580"/>
      <c r="P50" s="580"/>
      <c r="Q50" s="580"/>
      <c r="R50" s="580"/>
      <c r="S50" s="580"/>
      <c r="T50" s="580"/>
      <c r="U50" s="580"/>
      <c r="V50" s="580"/>
      <c r="W50" s="580"/>
      <c r="X50" s="580"/>
      <c r="Y50" s="580"/>
      <c r="Z50" s="580"/>
      <c r="AA50" s="570"/>
      <c r="AB50" s="323"/>
      <c r="AC50" s="328"/>
      <c r="AD50" s="328"/>
      <c r="AE50" s="328"/>
      <c r="AF50" s="328"/>
      <c r="AG50" s="328"/>
    </row>
    <row r="51" spans="1:33" ht="15.75" customHeight="1" x14ac:dyDescent="0.25">
      <c r="A51" s="328"/>
      <c r="B51" s="41"/>
      <c r="C51" s="44">
        <v>2025</v>
      </c>
      <c r="D51" s="45">
        <v>45658</v>
      </c>
      <c r="E51" s="595">
        <v>46021</v>
      </c>
      <c r="F51" s="570"/>
      <c r="G51" s="46">
        <v>65</v>
      </c>
      <c r="H51" s="599" t="s">
        <v>451</v>
      </c>
      <c r="I51" s="580"/>
      <c r="J51" s="580"/>
      <c r="K51" s="580"/>
      <c r="L51" s="580"/>
      <c r="M51" s="580"/>
      <c r="N51" s="580"/>
      <c r="O51" s="580"/>
      <c r="P51" s="580"/>
      <c r="Q51" s="580"/>
      <c r="R51" s="580"/>
      <c r="S51" s="580"/>
      <c r="T51" s="580"/>
      <c r="U51" s="580"/>
      <c r="V51" s="580"/>
      <c r="W51" s="580"/>
      <c r="X51" s="580"/>
      <c r="Y51" s="580"/>
      <c r="Z51" s="580"/>
      <c r="AA51" s="570"/>
      <c r="AB51" s="323"/>
      <c r="AC51" s="328"/>
      <c r="AD51" s="328"/>
      <c r="AE51" s="328"/>
      <c r="AF51" s="328"/>
      <c r="AG51" s="328"/>
    </row>
    <row r="52" spans="1:33" ht="15.75" customHeight="1" x14ac:dyDescent="0.25">
      <c r="A52" s="328"/>
      <c r="B52" s="41"/>
      <c r="C52" s="44">
        <v>2026</v>
      </c>
      <c r="D52" s="45">
        <v>46023</v>
      </c>
      <c r="E52" s="595">
        <v>46386</v>
      </c>
      <c r="F52" s="570"/>
      <c r="G52" s="46">
        <v>85</v>
      </c>
      <c r="H52" s="599" t="s">
        <v>451</v>
      </c>
      <c r="I52" s="580"/>
      <c r="J52" s="580"/>
      <c r="K52" s="580"/>
      <c r="L52" s="580"/>
      <c r="M52" s="580"/>
      <c r="N52" s="580"/>
      <c r="O52" s="580"/>
      <c r="P52" s="580"/>
      <c r="Q52" s="580"/>
      <c r="R52" s="580"/>
      <c r="S52" s="580"/>
      <c r="T52" s="580"/>
      <c r="U52" s="580"/>
      <c r="V52" s="580"/>
      <c r="W52" s="580"/>
      <c r="X52" s="580"/>
      <c r="Y52" s="580"/>
      <c r="Z52" s="580"/>
      <c r="AA52" s="570"/>
      <c r="AB52" s="323"/>
      <c r="AC52" s="328"/>
      <c r="AD52" s="328"/>
      <c r="AE52" s="328"/>
      <c r="AF52" s="328"/>
      <c r="AG52" s="328"/>
    </row>
    <row r="53" spans="1:33" ht="15.75" customHeight="1" x14ac:dyDescent="0.25">
      <c r="A53" s="328"/>
      <c r="B53" s="41"/>
      <c r="C53" s="44">
        <v>2027</v>
      </c>
      <c r="D53" s="45">
        <v>46388</v>
      </c>
      <c r="E53" s="595">
        <v>46751</v>
      </c>
      <c r="F53" s="570"/>
      <c r="G53" s="46">
        <v>100</v>
      </c>
      <c r="H53" s="599" t="s">
        <v>451</v>
      </c>
      <c r="I53" s="580"/>
      <c r="J53" s="580"/>
      <c r="K53" s="580"/>
      <c r="L53" s="580"/>
      <c r="M53" s="580"/>
      <c r="N53" s="580"/>
      <c r="O53" s="580"/>
      <c r="P53" s="580"/>
      <c r="Q53" s="580"/>
      <c r="R53" s="580"/>
      <c r="S53" s="580"/>
      <c r="T53" s="580"/>
      <c r="U53" s="580"/>
      <c r="V53" s="580"/>
      <c r="W53" s="580"/>
      <c r="X53" s="580"/>
      <c r="Y53" s="580"/>
      <c r="Z53" s="580"/>
      <c r="AA53" s="570"/>
      <c r="AB53" s="323"/>
      <c r="AC53" s="328"/>
      <c r="AD53" s="328"/>
      <c r="AE53" s="328"/>
      <c r="AF53" s="328"/>
      <c r="AG53" s="328"/>
    </row>
    <row r="54" spans="1:33" ht="15.75" customHeight="1" x14ac:dyDescent="0.25">
      <c r="A54" s="328"/>
      <c r="B54" s="41"/>
      <c r="C54" s="44"/>
      <c r="D54" s="44"/>
      <c r="E54" s="587"/>
      <c r="F54" s="570"/>
      <c r="G54" s="43"/>
      <c r="H54" s="587"/>
      <c r="I54" s="580"/>
      <c r="J54" s="580"/>
      <c r="K54" s="580"/>
      <c r="L54" s="580"/>
      <c r="M54" s="580"/>
      <c r="N54" s="580"/>
      <c r="O54" s="580"/>
      <c r="P54" s="580"/>
      <c r="Q54" s="580"/>
      <c r="R54" s="580"/>
      <c r="S54" s="580"/>
      <c r="T54" s="580"/>
      <c r="U54" s="580"/>
      <c r="V54" s="580"/>
      <c r="W54" s="580"/>
      <c r="X54" s="580"/>
      <c r="Y54" s="580"/>
      <c r="Z54" s="580"/>
      <c r="AA54" s="570"/>
      <c r="AB54" s="323"/>
      <c r="AC54" s="328"/>
      <c r="AD54" s="328"/>
      <c r="AE54" s="328"/>
      <c r="AF54" s="328"/>
      <c r="AG54" s="328"/>
    </row>
    <row r="55" spans="1:33"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c r="AE55" s="301"/>
      <c r="AF55" s="301"/>
      <c r="AG55" s="301"/>
    </row>
    <row r="56" spans="1:33" ht="15.75" customHeight="1" x14ac:dyDescent="0.25">
      <c r="A56" s="301"/>
      <c r="B56" s="31"/>
      <c r="C56" s="601" t="s">
        <v>163</v>
      </c>
      <c r="D56" s="597"/>
      <c r="E56" s="314"/>
      <c r="F56" s="305" t="s">
        <v>164</v>
      </c>
      <c r="G56" s="47"/>
      <c r="H56" s="316"/>
      <c r="I56" s="305" t="s">
        <v>165</v>
      </c>
      <c r="J56" s="301"/>
      <c r="K56" s="600"/>
      <c r="L56" s="570"/>
      <c r="M56" s="314"/>
      <c r="N56" s="301"/>
      <c r="O56" s="301"/>
      <c r="P56" s="301"/>
      <c r="Q56" s="301"/>
      <c r="R56" s="301"/>
      <c r="S56" s="301"/>
      <c r="T56" s="301"/>
      <c r="U56" s="301"/>
      <c r="V56" s="301"/>
      <c r="W56" s="301"/>
      <c r="X56" s="301"/>
      <c r="Y56" s="301"/>
      <c r="Z56" s="301"/>
      <c r="AA56" s="301"/>
      <c r="AB56" s="309"/>
      <c r="AC56" s="301"/>
      <c r="AD56" s="301"/>
      <c r="AE56" s="301"/>
      <c r="AF56" s="301"/>
      <c r="AG56" s="301"/>
    </row>
    <row r="57" spans="1:33"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c r="AE57" s="301"/>
      <c r="AF57" s="301"/>
      <c r="AG57" s="301"/>
    </row>
    <row r="58" spans="1:33" ht="15.75" customHeight="1" x14ac:dyDescent="0.25">
      <c r="A58" s="301"/>
      <c r="B58" s="598" t="s">
        <v>166</v>
      </c>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70"/>
      <c r="AC58" s="301"/>
      <c r="AD58" s="301"/>
      <c r="AE58" s="301"/>
      <c r="AF58" s="301"/>
      <c r="AG58" s="301"/>
    </row>
    <row r="59" spans="1:33"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c r="AE59" s="301"/>
      <c r="AF59" s="301"/>
      <c r="AG59" s="301"/>
    </row>
    <row r="60" spans="1:33" ht="29.25" customHeight="1" x14ac:dyDescent="0.25">
      <c r="A60" s="301"/>
      <c r="B60" s="587" t="s">
        <v>161</v>
      </c>
      <c r="C60" s="570"/>
      <c r="D60" s="43"/>
      <c r="E60" s="587" t="s">
        <v>167</v>
      </c>
      <c r="F60" s="570"/>
      <c r="G60" s="43"/>
      <c r="H60" s="579" t="s">
        <v>168</v>
      </c>
      <c r="I60" s="570"/>
      <c r="J60" s="587"/>
      <c r="K60" s="570"/>
      <c r="L60" s="596"/>
      <c r="M60" s="597"/>
      <c r="N60" s="43" t="s">
        <v>169</v>
      </c>
      <c r="O60" s="587"/>
      <c r="P60" s="580"/>
      <c r="Q60" s="570"/>
      <c r="R60" s="587" t="s">
        <v>170</v>
      </c>
      <c r="S60" s="580"/>
      <c r="T60" s="570"/>
      <c r="U60" s="587"/>
      <c r="V60" s="580"/>
      <c r="W60" s="570"/>
      <c r="X60" s="587" t="s">
        <v>171</v>
      </c>
      <c r="Y60" s="570"/>
      <c r="Z60" s="587"/>
      <c r="AA60" s="580"/>
      <c r="AB60" s="570"/>
      <c r="AC60" s="301"/>
      <c r="AD60" s="301"/>
      <c r="AE60" s="301"/>
      <c r="AF60" s="301"/>
      <c r="AG60" s="301"/>
    </row>
    <row r="61" spans="1:33"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c r="AE61" s="301"/>
      <c r="AF61" s="301"/>
      <c r="AG61" s="301"/>
    </row>
    <row r="62" spans="1:33" ht="15.75" customHeight="1" x14ac:dyDescent="0.25">
      <c r="A62" s="301"/>
      <c r="B62" s="598" t="s">
        <v>172</v>
      </c>
      <c r="C62" s="570"/>
      <c r="D62" s="602"/>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4"/>
      <c r="AC62" s="301"/>
      <c r="AD62" s="301"/>
      <c r="AE62" s="301"/>
      <c r="AF62" s="301"/>
      <c r="AG62" s="301"/>
    </row>
    <row r="63" spans="1:33"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c r="AE63" s="301"/>
      <c r="AF63" s="301"/>
      <c r="AG63" s="301"/>
    </row>
    <row r="64" spans="1:33" ht="15.75" customHeight="1" x14ac:dyDescent="0.25">
      <c r="A64" s="301"/>
      <c r="B64" s="598" t="s">
        <v>173</v>
      </c>
      <c r="C64" s="570"/>
      <c r="D64" s="60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4"/>
      <c r="AC64" s="301"/>
      <c r="AD64" s="301"/>
      <c r="AE64" s="301"/>
      <c r="AF64" s="301"/>
      <c r="AG64" s="301"/>
    </row>
    <row r="65" spans="1:33"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c r="AE65" s="301"/>
      <c r="AF65" s="301"/>
      <c r="AG65" s="301"/>
    </row>
    <row r="66" spans="1:33" ht="15.75" customHeight="1" x14ac:dyDescent="0.25">
      <c r="A66" s="301"/>
      <c r="B66" s="598" t="s">
        <v>174</v>
      </c>
      <c r="C66" s="570"/>
      <c r="D66" s="60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4"/>
      <c r="AC66" s="301"/>
      <c r="AD66" s="301"/>
      <c r="AE66" s="301"/>
      <c r="AF66" s="301"/>
      <c r="AG66" s="301"/>
    </row>
    <row r="67" spans="1:33"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c r="AE67" s="301"/>
      <c r="AF67" s="301"/>
      <c r="AG67" s="301"/>
    </row>
    <row r="68" spans="1:33" ht="15.75" customHeight="1" x14ac:dyDescent="0.25">
      <c r="A68" s="301"/>
      <c r="B68" s="598" t="s">
        <v>175</v>
      </c>
      <c r="C68" s="570"/>
      <c r="D68" s="60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4"/>
      <c r="AC68" s="301"/>
      <c r="AD68" s="301"/>
      <c r="AE68" s="301"/>
      <c r="AF68" s="301"/>
      <c r="AG68" s="301"/>
    </row>
    <row r="69" spans="1:33"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c r="AE69" s="301"/>
      <c r="AF69" s="301"/>
      <c r="AG69" s="301"/>
    </row>
    <row r="70" spans="1:33" ht="15.75" customHeight="1" x14ac:dyDescent="0.25">
      <c r="A70" s="301"/>
      <c r="B70" s="598" t="s">
        <v>176</v>
      </c>
      <c r="C70" s="570"/>
      <c r="D70" s="60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4"/>
      <c r="AC70" s="301"/>
      <c r="AD70" s="301"/>
      <c r="AE70" s="301"/>
      <c r="AF70" s="301"/>
      <c r="AG70" s="301"/>
    </row>
    <row r="71" spans="1:33"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c r="AE71" s="301"/>
      <c r="AF71" s="301"/>
      <c r="AG71" s="301"/>
    </row>
    <row r="72" spans="1:33" ht="15.75" customHeight="1" x14ac:dyDescent="0.25">
      <c r="A72" s="301"/>
      <c r="B72" s="598" t="s">
        <v>177</v>
      </c>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70"/>
      <c r="AC72" s="301"/>
      <c r="AD72" s="301"/>
      <c r="AE72" s="301"/>
      <c r="AF72" s="301"/>
      <c r="AG72" s="301"/>
    </row>
    <row r="73" spans="1:33" ht="15.75" customHeight="1" x14ac:dyDescent="0.25">
      <c r="A73" s="301"/>
      <c r="B73" s="579" t="s">
        <v>122</v>
      </c>
      <c r="C73" s="570"/>
      <c r="D73" s="52" t="s">
        <v>178</v>
      </c>
      <c r="E73" s="579" t="s">
        <v>179</v>
      </c>
      <c r="F73" s="570"/>
      <c r="G73" s="579" t="s">
        <v>177</v>
      </c>
      <c r="H73" s="580"/>
      <c r="I73" s="580"/>
      <c r="J73" s="580"/>
      <c r="K73" s="580"/>
      <c r="L73" s="580"/>
      <c r="M73" s="580"/>
      <c r="N73" s="580"/>
      <c r="O73" s="570"/>
      <c r="P73" s="579" t="s">
        <v>180</v>
      </c>
      <c r="Q73" s="580"/>
      <c r="R73" s="580"/>
      <c r="S73" s="580"/>
      <c r="T73" s="580"/>
      <c r="U73" s="580"/>
      <c r="V73" s="580"/>
      <c r="W73" s="580"/>
      <c r="X73" s="580"/>
      <c r="Y73" s="580"/>
      <c r="Z73" s="580"/>
      <c r="AA73" s="580"/>
      <c r="AB73" s="570"/>
      <c r="AC73" s="301"/>
      <c r="AD73" s="301"/>
      <c r="AE73" s="301"/>
      <c r="AF73" s="301"/>
      <c r="AG73" s="301"/>
    </row>
    <row r="74" spans="1:33" ht="15.75" customHeight="1" x14ac:dyDescent="0.25">
      <c r="A74" s="301"/>
      <c r="B74" s="579"/>
      <c r="C74" s="570"/>
      <c r="D74" s="37"/>
      <c r="E74" s="579"/>
      <c r="F74" s="570"/>
      <c r="G74" s="604"/>
      <c r="H74" s="580"/>
      <c r="I74" s="580"/>
      <c r="J74" s="580"/>
      <c r="K74" s="580"/>
      <c r="L74" s="580"/>
      <c r="M74" s="580"/>
      <c r="N74" s="580"/>
      <c r="O74" s="570"/>
      <c r="P74" s="604"/>
      <c r="Q74" s="580"/>
      <c r="R74" s="580"/>
      <c r="S74" s="580"/>
      <c r="T74" s="580"/>
      <c r="U74" s="580"/>
      <c r="V74" s="580"/>
      <c r="W74" s="580"/>
      <c r="X74" s="580"/>
      <c r="Y74" s="580"/>
      <c r="Z74" s="580"/>
      <c r="AA74" s="580"/>
      <c r="AB74" s="570"/>
      <c r="AC74" s="301"/>
      <c r="AD74" s="301"/>
      <c r="AE74" s="301"/>
      <c r="AF74" s="301"/>
      <c r="AG74" s="301"/>
    </row>
    <row r="75" spans="1:33" ht="15.75" customHeight="1" x14ac:dyDescent="0.25">
      <c r="A75" s="301"/>
      <c r="B75" s="579"/>
      <c r="C75" s="570"/>
      <c r="D75" s="37"/>
      <c r="E75" s="579"/>
      <c r="F75" s="570"/>
      <c r="G75" s="604"/>
      <c r="H75" s="580"/>
      <c r="I75" s="580"/>
      <c r="J75" s="580"/>
      <c r="K75" s="580"/>
      <c r="L75" s="580"/>
      <c r="M75" s="580"/>
      <c r="N75" s="580"/>
      <c r="O75" s="570"/>
      <c r="P75" s="604"/>
      <c r="Q75" s="580"/>
      <c r="R75" s="580"/>
      <c r="S75" s="580"/>
      <c r="T75" s="580"/>
      <c r="U75" s="580"/>
      <c r="V75" s="580"/>
      <c r="W75" s="580"/>
      <c r="X75" s="580"/>
      <c r="Y75" s="580"/>
      <c r="Z75" s="580"/>
      <c r="AA75" s="580"/>
      <c r="AB75" s="570"/>
      <c r="AC75" s="301"/>
      <c r="AD75" s="301"/>
      <c r="AE75" s="301"/>
      <c r="AF75" s="301"/>
      <c r="AG75" s="301"/>
    </row>
    <row r="76" spans="1:33" ht="26.25" customHeight="1" x14ac:dyDescent="0.25">
      <c r="A76" s="301"/>
      <c r="B76" s="605" t="s">
        <v>181</v>
      </c>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70"/>
      <c r="AC76" s="301"/>
      <c r="AD76" s="334"/>
      <c r="AE76" s="301"/>
      <c r="AF76" s="301"/>
      <c r="AG76" s="301"/>
    </row>
    <row r="77" spans="1:33"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row>
    <row r="78" spans="1:33"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row>
    <row r="79" spans="1:33"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row>
    <row r="80" spans="1:33"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row>
    <row r="81" spans="1:33"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row>
    <row r="82" spans="1:33"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row>
    <row r="83" spans="1:33"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row>
    <row r="84" spans="1:33"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row>
    <row r="85" spans="1:33"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row>
    <row r="86" spans="1:33"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row>
    <row r="87" spans="1:33"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row>
    <row r="88" spans="1:33"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row>
    <row r="89" spans="1:33"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row>
    <row r="90" spans="1:33"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row>
    <row r="91" spans="1:33"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row>
    <row r="92" spans="1:33"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row>
    <row r="93" spans="1:33"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row>
    <row r="94" spans="1:33"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row>
    <row r="95" spans="1:33"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row>
    <row r="96" spans="1:33"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row>
    <row r="97" spans="1:33"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row>
    <row r="98" spans="1:33"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row>
    <row r="99" spans="1:33"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33"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row>
    <row r="101" spans="1:33"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row>
    <row r="102" spans="1:33"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row>
    <row r="103" spans="1:33"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row>
    <row r="104" spans="1:33"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row>
    <row r="105" spans="1:33"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row>
    <row r="106" spans="1:33"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row>
    <row r="107" spans="1:33"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1:33"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1:33"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row>
    <row r="110" spans="1:33"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row>
    <row r="111" spans="1:33"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row>
    <row r="112" spans="1:33"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row>
    <row r="113" spans="1:33"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row>
    <row r="114" spans="1:33"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row>
    <row r="115" spans="1:33"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row>
    <row r="116" spans="1:33"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row>
    <row r="117" spans="1:33"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row>
    <row r="118" spans="1:33"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row>
    <row r="119" spans="1:33"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row>
    <row r="120" spans="1:33"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row>
    <row r="121" spans="1:33"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row>
    <row r="122" spans="1:33"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row>
    <row r="123" spans="1:33"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row>
    <row r="124" spans="1:33"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row>
    <row r="125" spans="1:33"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row>
    <row r="126" spans="1:33"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row>
    <row r="127" spans="1:33"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row>
    <row r="128" spans="1:33"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row>
    <row r="129" spans="1:33"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row>
    <row r="130" spans="1:33"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row>
    <row r="131" spans="1:33"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row>
    <row r="132" spans="1:33"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row>
    <row r="133" spans="1:33"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row>
    <row r="134" spans="1:33"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row>
    <row r="135" spans="1:33"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row>
    <row r="136" spans="1:33"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row>
    <row r="137" spans="1:33"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row>
    <row r="138" spans="1:33"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row>
    <row r="139" spans="1:33"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row>
    <row r="140" spans="1:33"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row>
    <row r="141" spans="1:33"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row>
    <row r="142" spans="1:33"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row>
    <row r="143" spans="1:33"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row>
    <row r="144" spans="1:33"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row>
    <row r="145" spans="1:33"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row>
    <row r="146" spans="1:33"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row>
    <row r="147" spans="1:33"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row>
    <row r="148" spans="1:33"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row>
    <row r="149" spans="1:33"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row>
    <row r="150" spans="1:33"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row>
    <row r="151" spans="1:33"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row>
    <row r="152" spans="1:33"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row>
    <row r="153" spans="1:33"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row>
    <row r="154" spans="1:33"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row>
    <row r="155" spans="1:33"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row>
    <row r="156" spans="1:33"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row>
    <row r="157" spans="1:33"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row>
    <row r="158" spans="1:33"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row>
    <row r="159" spans="1:33"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row>
    <row r="160" spans="1:33"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row>
    <row r="161" spans="1:33"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row>
    <row r="162" spans="1:33"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row>
    <row r="163" spans="1:33"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row>
    <row r="164" spans="1:33"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row>
    <row r="165" spans="1:33"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row>
    <row r="166" spans="1:33"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row>
    <row r="167" spans="1:33"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row>
    <row r="168" spans="1:33"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row>
    <row r="169" spans="1:33"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row>
    <row r="170" spans="1:33"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row>
    <row r="171" spans="1:33"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row>
    <row r="172" spans="1:33"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row>
    <row r="173" spans="1:33"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row>
    <row r="174" spans="1:33"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row>
    <row r="175" spans="1:33"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row>
    <row r="176" spans="1:33"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row>
    <row r="177" spans="1:33"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row>
    <row r="178" spans="1:33"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row>
    <row r="179" spans="1:33"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row>
    <row r="180" spans="1:33"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row>
    <row r="181" spans="1:33"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row>
    <row r="182" spans="1:33"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row>
    <row r="183" spans="1:33"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row>
    <row r="184" spans="1:33"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row>
    <row r="185" spans="1:33"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row>
    <row r="186" spans="1:33"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row>
    <row r="187" spans="1:33"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row>
    <row r="188" spans="1:33"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row>
    <row r="189" spans="1:33"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row>
    <row r="190" spans="1:33"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row>
    <row r="191" spans="1:33"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row>
    <row r="192" spans="1:33"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row>
    <row r="193" spans="1:33"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row>
    <row r="194" spans="1:33"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row>
    <row r="195" spans="1:33"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row>
    <row r="196" spans="1:33"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row>
    <row r="197" spans="1:33"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row>
    <row r="198" spans="1:33"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row>
    <row r="199" spans="1:33"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row>
    <row r="200" spans="1:33"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row>
    <row r="201" spans="1:33"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row>
    <row r="202" spans="1:33"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row>
    <row r="203" spans="1:33"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row>
    <row r="204" spans="1:33"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row>
    <row r="205" spans="1:33"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row>
    <row r="206" spans="1:33"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row>
    <row r="207" spans="1:33"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row>
    <row r="208" spans="1:33"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row>
    <row r="209" spans="1:33"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row>
    <row r="210" spans="1:33"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row>
    <row r="211" spans="1:33"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row>
    <row r="212" spans="1:33"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row>
    <row r="213" spans="1:33"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row>
    <row r="214" spans="1:33"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row>
    <row r="215" spans="1:33"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row>
    <row r="216" spans="1:33"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row>
    <row r="217" spans="1:33"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row>
    <row r="218" spans="1:33"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row>
    <row r="219" spans="1:33"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row>
    <row r="220" spans="1:33"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row>
    <row r="221" spans="1:33"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row>
    <row r="222" spans="1:33"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row>
    <row r="223" spans="1:33"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row>
    <row r="224" spans="1:33"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row>
    <row r="225" spans="1:33"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row>
    <row r="226" spans="1:33"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row>
    <row r="227" spans="1:33"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row>
    <row r="228" spans="1:33"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row>
    <row r="229" spans="1:33"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row>
    <row r="230" spans="1:33"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row>
    <row r="231" spans="1:33"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row>
    <row r="232" spans="1:33"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row>
    <row r="233" spans="1:33"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row>
    <row r="234" spans="1:33"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row>
    <row r="235" spans="1:33"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row>
    <row r="236" spans="1:33"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row>
    <row r="237" spans="1:33"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row>
    <row r="238" spans="1:33"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row>
    <row r="239" spans="1:33"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row>
    <row r="240" spans="1:33"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row>
    <row r="241" spans="1:33"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row>
    <row r="242" spans="1:33"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row>
    <row r="243" spans="1:33"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row>
    <row r="244" spans="1:33"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row>
    <row r="245" spans="1:33"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row>
    <row r="246" spans="1:33"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row>
    <row r="247" spans="1:33"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row>
    <row r="248" spans="1:33"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row>
    <row r="249" spans="1:33"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row>
    <row r="250" spans="1:33"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row>
    <row r="251" spans="1:33"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row>
    <row r="252" spans="1:33"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row>
    <row r="253" spans="1:33"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row>
    <row r="254" spans="1:33"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row>
    <row r="255" spans="1:33"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row>
    <row r="256" spans="1:33"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row>
    <row r="257" spans="1:33"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row>
    <row r="258" spans="1:33"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row>
    <row r="259" spans="1:33"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row>
    <row r="260" spans="1:33"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row>
    <row r="261" spans="1:33"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row>
    <row r="262" spans="1:33"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row>
    <row r="263" spans="1:33"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row>
    <row r="264" spans="1:33"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row>
    <row r="265" spans="1:33"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row>
    <row r="266" spans="1:33"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row>
    <row r="267" spans="1:33"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row>
    <row r="268" spans="1:33"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row>
    <row r="269" spans="1:33"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row>
    <row r="270" spans="1:33"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row>
    <row r="271" spans="1:33"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row>
    <row r="272" spans="1:33"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row>
    <row r="273" spans="1:33"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row>
    <row r="274" spans="1:33"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row>
    <row r="275" spans="1:33"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row>
    <row r="276" spans="1:33"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row>
    <row r="277" spans="1:33"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row>
    <row r="278" spans="1:33"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row>
    <row r="279" spans="1:33"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row>
    <row r="280" spans="1:33"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row>
    <row r="281" spans="1:33"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row>
    <row r="282" spans="1:33"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row>
    <row r="283" spans="1:33"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row>
    <row r="284" spans="1:33"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row>
    <row r="285" spans="1:33"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row>
    <row r="286" spans="1:33"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row>
    <row r="287" spans="1:33"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row>
    <row r="288" spans="1:33"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row>
    <row r="289" spans="1:33"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row>
    <row r="290" spans="1:33"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row>
    <row r="291" spans="1:33"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row>
    <row r="292" spans="1:33"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row>
    <row r="293" spans="1:33"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row>
    <row r="294" spans="1:33"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row>
    <row r="295" spans="1:33"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row>
    <row r="296" spans="1:33"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row>
    <row r="297" spans="1:33"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row>
    <row r="298" spans="1:33"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row>
    <row r="299" spans="1:33"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row>
    <row r="300" spans="1:33"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row>
    <row r="301" spans="1:33"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row>
    <row r="302" spans="1:33"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row>
    <row r="303" spans="1:33"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row>
    <row r="304" spans="1:33"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row>
    <row r="305" spans="1:33"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row>
    <row r="306" spans="1:33"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row>
    <row r="307" spans="1:33"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row>
    <row r="308" spans="1:33"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row>
    <row r="309" spans="1:33"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row>
    <row r="310" spans="1:33"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row>
    <row r="311" spans="1:33"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row>
    <row r="312" spans="1:33"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row>
    <row r="313" spans="1:33"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row>
    <row r="314" spans="1:33"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row>
    <row r="315" spans="1:33"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row>
    <row r="316" spans="1:33"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row>
    <row r="317" spans="1:33"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row>
    <row r="318" spans="1:33"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row>
    <row r="319" spans="1:33"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row>
    <row r="320" spans="1:33"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row>
    <row r="321" spans="1:33"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row>
    <row r="322" spans="1:33"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row>
    <row r="323" spans="1:33"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row>
    <row r="324" spans="1:33"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row>
    <row r="325" spans="1:33"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row>
    <row r="326" spans="1:33"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row>
    <row r="327" spans="1:33"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row>
    <row r="328" spans="1:33"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row>
    <row r="329" spans="1:33"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row>
    <row r="330" spans="1:33"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row>
    <row r="331" spans="1:33"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row>
    <row r="332" spans="1:33"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row>
    <row r="333" spans="1:33"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row>
    <row r="334" spans="1:33"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row>
    <row r="335" spans="1:33"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row>
    <row r="336" spans="1:33"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row>
    <row r="337" spans="1:33"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row>
    <row r="338" spans="1:33"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row>
    <row r="339" spans="1:33"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row>
    <row r="340" spans="1:33"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row>
    <row r="341" spans="1:33"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row>
    <row r="342" spans="1:33"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row>
    <row r="343" spans="1:33"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row>
    <row r="344" spans="1:33"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row>
    <row r="345" spans="1:33"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row>
    <row r="346" spans="1:33"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row>
    <row r="347" spans="1:33"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row>
    <row r="348" spans="1:33"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row>
    <row r="349" spans="1:33"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row>
    <row r="350" spans="1:33"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row>
    <row r="351" spans="1:33"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row>
    <row r="352" spans="1:33"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row>
    <row r="353" spans="1:33"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row>
    <row r="354" spans="1:33"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row>
    <row r="355" spans="1:33"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row>
    <row r="356" spans="1:33"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row>
    <row r="357" spans="1:33"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row>
    <row r="358" spans="1:33"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row>
    <row r="359" spans="1:33"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row>
    <row r="360" spans="1:33"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row>
    <row r="361" spans="1:33"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row>
    <row r="362" spans="1:33"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row>
    <row r="363" spans="1:33"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row>
    <row r="364" spans="1:33"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row>
    <row r="365" spans="1:33"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row>
    <row r="366" spans="1:33"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row>
    <row r="367" spans="1:33"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row>
    <row r="368" spans="1:33"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row>
    <row r="369" spans="1:33"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row>
    <row r="370" spans="1:33"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row>
    <row r="371" spans="1:33"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row>
    <row r="372" spans="1:33"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row>
    <row r="373" spans="1:33"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row>
    <row r="374" spans="1:33"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row>
    <row r="375" spans="1:33"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row>
    <row r="376" spans="1:33"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row>
    <row r="377" spans="1:33"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row>
    <row r="378" spans="1:33"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row>
    <row r="379" spans="1:33"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row>
    <row r="380" spans="1:33"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row>
    <row r="381" spans="1:33"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row>
    <row r="382" spans="1:33"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row>
    <row r="383" spans="1:33"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row>
    <row r="384" spans="1:33"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row>
    <row r="385" spans="1:33"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row>
    <row r="386" spans="1:33"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row>
    <row r="387" spans="1:33"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row>
    <row r="388" spans="1:33"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row>
    <row r="389" spans="1:33"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row>
    <row r="390" spans="1:33"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row>
    <row r="391" spans="1:33"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row>
    <row r="392" spans="1:33"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row>
    <row r="393" spans="1:33"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row>
    <row r="394" spans="1:33"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row>
    <row r="395" spans="1:33"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row>
    <row r="396" spans="1:33"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row>
    <row r="397" spans="1:33"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row>
    <row r="398" spans="1:33"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row>
    <row r="399" spans="1:33"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row>
    <row r="400" spans="1:33"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row>
    <row r="401" spans="1:33"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row>
    <row r="402" spans="1:33"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row>
    <row r="403" spans="1:33"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row>
    <row r="404" spans="1:33"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row>
    <row r="405" spans="1:33"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row>
    <row r="406" spans="1:33"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row>
    <row r="407" spans="1:33"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row>
    <row r="408" spans="1:33"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row>
    <row r="409" spans="1:33"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row>
    <row r="410" spans="1:33"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row>
    <row r="411" spans="1:33"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row>
    <row r="412" spans="1:33"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row>
    <row r="413" spans="1:33"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row>
    <row r="414" spans="1:33"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row>
    <row r="415" spans="1:33"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row>
    <row r="416" spans="1:33"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row>
    <row r="417" spans="1:33"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row>
    <row r="418" spans="1:33"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row>
    <row r="419" spans="1:33"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row>
    <row r="420" spans="1:33"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row>
    <row r="421" spans="1:33"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row>
    <row r="422" spans="1:33"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row>
    <row r="423" spans="1:33"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row>
    <row r="424" spans="1:33"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row>
    <row r="425" spans="1:33"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row>
    <row r="426" spans="1:33"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row>
    <row r="427" spans="1:33"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row>
    <row r="428" spans="1:33"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row>
    <row r="429" spans="1:33"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row>
    <row r="430" spans="1:33"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row>
    <row r="431" spans="1:33"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row>
    <row r="432" spans="1:33"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row>
    <row r="433" spans="1:33"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row>
    <row r="434" spans="1:33"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row>
    <row r="435" spans="1:33"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row>
    <row r="436" spans="1:33"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row>
    <row r="437" spans="1:33"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row>
    <row r="438" spans="1:33"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row>
    <row r="439" spans="1:33"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row>
    <row r="440" spans="1:33"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row>
    <row r="441" spans="1:33"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row>
    <row r="442" spans="1:33"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row>
    <row r="443" spans="1:33"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row>
    <row r="444" spans="1:33"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row>
    <row r="445" spans="1:33"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row>
    <row r="446" spans="1:33"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row>
    <row r="447" spans="1:33"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row>
    <row r="448" spans="1:33"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row>
    <row r="449" spans="1:33"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row>
    <row r="450" spans="1:33"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row>
    <row r="451" spans="1:33"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row>
    <row r="452" spans="1:33"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row>
    <row r="453" spans="1:33"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row>
    <row r="454" spans="1:33"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row>
    <row r="455" spans="1:33"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row>
    <row r="456" spans="1:33"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row>
    <row r="457" spans="1:33"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row>
    <row r="458" spans="1:33"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row>
    <row r="459" spans="1:33"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row>
    <row r="460" spans="1:33"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row>
    <row r="461" spans="1:33"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row>
    <row r="462" spans="1:33"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row>
    <row r="463" spans="1:33"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row>
    <row r="464" spans="1:33"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row>
    <row r="465" spans="1:33"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row>
    <row r="466" spans="1:33"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row>
    <row r="467" spans="1:33"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row>
    <row r="468" spans="1:33"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row>
    <row r="469" spans="1:33"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row>
    <row r="470" spans="1:33"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row>
    <row r="471" spans="1:33"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row>
    <row r="472" spans="1:33"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row>
    <row r="473" spans="1:33"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row>
    <row r="474" spans="1:33"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row>
    <row r="475" spans="1:33"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row>
    <row r="476" spans="1:33"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row>
    <row r="477" spans="1:33"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row>
    <row r="478" spans="1:33"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row>
    <row r="479" spans="1:33"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row>
    <row r="480" spans="1:33"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row>
    <row r="481" spans="1:33"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row>
    <row r="482" spans="1:33"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row>
    <row r="483" spans="1:33"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row>
    <row r="484" spans="1:33"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row>
    <row r="485" spans="1:33"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row>
    <row r="486" spans="1:33"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row>
    <row r="487" spans="1:33"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row>
    <row r="488" spans="1:33"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row>
    <row r="489" spans="1:33"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row>
    <row r="490" spans="1:33"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row>
    <row r="491" spans="1:33"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row>
    <row r="492" spans="1:33"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row>
    <row r="493" spans="1:33"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row>
    <row r="494" spans="1:33"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row>
    <row r="495" spans="1:33"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row>
    <row r="496" spans="1:33"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row>
    <row r="497" spans="1:33"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row>
    <row r="498" spans="1:33"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row>
    <row r="499" spans="1:33"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row>
    <row r="500" spans="1:33"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row>
    <row r="501" spans="1:33"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row>
    <row r="502" spans="1:33"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row>
    <row r="503" spans="1:33"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row>
    <row r="504" spans="1:33"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row>
    <row r="505" spans="1:33"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row>
    <row r="506" spans="1:33"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row>
    <row r="507" spans="1:33"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row>
    <row r="508" spans="1:33"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row>
    <row r="509" spans="1:33"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row>
    <row r="510" spans="1:33"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row>
    <row r="511" spans="1:33"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row>
    <row r="512" spans="1:33"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row>
    <row r="513" spans="1:33"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row>
    <row r="514" spans="1:33"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row>
    <row r="515" spans="1:33"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row>
    <row r="516" spans="1:33"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row>
    <row r="517" spans="1:33"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row>
    <row r="518" spans="1:33"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row>
    <row r="519" spans="1:33"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row>
    <row r="520" spans="1:33"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row>
    <row r="521" spans="1:33"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row>
    <row r="522" spans="1:33"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row>
    <row r="523" spans="1:33"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row>
    <row r="524" spans="1:33"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row>
    <row r="525" spans="1:33"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row>
    <row r="526" spans="1:33"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row>
    <row r="527" spans="1:33"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row>
    <row r="528" spans="1:33"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row>
    <row r="529" spans="1:33"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row>
    <row r="530" spans="1:33"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row>
    <row r="531" spans="1:33"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row>
    <row r="532" spans="1:33"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row>
    <row r="533" spans="1:33"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row>
    <row r="534" spans="1:33"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row>
    <row r="535" spans="1:33"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row>
    <row r="536" spans="1:33"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row>
    <row r="537" spans="1:33"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row>
    <row r="538" spans="1:33"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row>
    <row r="539" spans="1:33"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row>
    <row r="540" spans="1:33"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row>
    <row r="541" spans="1:33"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row>
    <row r="542" spans="1:33"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row>
    <row r="543" spans="1:33"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row>
    <row r="544" spans="1:33"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row>
    <row r="545" spans="1:33"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row>
    <row r="546" spans="1:33"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row>
    <row r="547" spans="1:33"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row>
    <row r="548" spans="1:33"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row>
    <row r="549" spans="1:33"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row>
    <row r="550" spans="1:33"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row>
    <row r="551" spans="1:33"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row>
    <row r="552" spans="1:33"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row>
    <row r="553" spans="1:33"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row>
    <row r="554" spans="1:33"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row>
    <row r="555" spans="1:33"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row>
    <row r="556" spans="1:33"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row>
    <row r="557" spans="1:33"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row>
    <row r="558" spans="1:33"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row>
    <row r="559" spans="1:33"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row>
    <row r="560" spans="1:33"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row>
    <row r="561" spans="1:33"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row>
    <row r="562" spans="1:33"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row>
    <row r="563" spans="1:33"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row>
    <row r="564" spans="1:33"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row>
    <row r="565" spans="1:33"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row>
    <row r="566" spans="1:33"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row>
    <row r="567" spans="1:33"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row>
    <row r="568" spans="1:33"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row>
    <row r="569" spans="1:33"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row>
    <row r="570" spans="1:33"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row>
    <row r="571" spans="1:33"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row>
    <row r="572" spans="1:33"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row>
    <row r="573" spans="1:33"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row>
    <row r="574" spans="1:33"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row>
    <row r="575" spans="1:33"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row>
    <row r="576" spans="1:33"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row>
    <row r="577" spans="1:33"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row>
    <row r="578" spans="1:33"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row>
    <row r="579" spans="1:33"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row>
    <row r="580" spans="1:33"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row>
    <row r="581" spans="1:33"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row>
    <row r="582" spans="1:33"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row>
    <row r="583" spans="1:33"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row>
    <row r="584" spans="1:33"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row>
    <row r="585" spans="1:33"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row>
    <row r="586" spans="1:33"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row>
    <row r="587" spans="1:33"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row>
    <row r="588" spans="1:33"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row>
    <row r="589" spans="1:33"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row>
    <row r="590" spans="1:33"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row>
    <row r="591" spans="1:33"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row>
    <row r="592" spans="1:33"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row>
    <row r="593" spans="1:33"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row>
    <row r="594" spans="1:33"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row>
    <row r="595" spans="1:33"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row>
    <row r="596" spans="1:33"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row>
    <row r="597" spans="1:33"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row>
    <row r="598" spans="1:33"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row>
    <row r="599" spans="1:33"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row>
    <row r="600" spans="1:33"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row>
    <row r="601" spans="1:33"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row>
    <row r="602" spans="1:33"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row>
    <row r="603" spans="1:33"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row>
    <row r="604" spans="1:33"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row>
    <row r="605" spans="1:33"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row>
    <row r="606" spans="1:33"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row>
    <row r="607" spans="1:33"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row>
    <row r="608" spans="1:33"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row>
    <row r="609" spans="1:33"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row>
    <row r="610" spans="1:33"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row>
    <row r="611" spans="1:33"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row>
    <row r="612" spans="1:33"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row>
    <row r="613" spans="1:33"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row>
    <row r="614" spans="1:33"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row>
    <row r="615" spans="1:33"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row>
    <row r="616" spans="1:33"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row>
    <row r="617" spans="1:33"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row>
    <row r="618" spans="1:33"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row>
    <row r="619" spans="1:33"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row>
    <row r="620" spans="1:33"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row>
    <row r="621" spans="1:33"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row>
    <row r="622" spans="1:33"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row>
    <row r="623" spans="1:33"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row>
    <row r="624" spans="1:33"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row>
    <row r="625" spans="1:33"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row>
    <row r="626" spans="1:33"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row>
    <row r="627" spans="1:33"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row>
    <row r="628" spans="1:33"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row>
    <row r="629" spans="1:33"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row>
    <row r="630" spans="1:33"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row>
    <row r="631" spans="1:33"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row>
    <row r="632" spans="1:33"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row>
    <row r="633" spans="1:33"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row>
    <row r="634" spans="1:33"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row>
    <row r="635" spans="1:33"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row>
    <row r="636" spans="1:33"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row>
    <row r="637" spans="1:33"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row>
    <row r="638" spans="1:33"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row>
    <row r="639" spans="1:33"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row>
    <row r="640" spans="1:33"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row>
    <row r="641" spans="1:33"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row>
    <row r="642" spans="1:33"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row>
    <row r="643" spans="1:33"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row>
    <row r="644" spans="1:33"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row>
    <row r="645" spans="1:33"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row>
    <row r="646" spans="1:33"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row>
    <row r="647" spans="1:33"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row>
    <row r="648" spans="1:33"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row>
    <row r="649" spans="1:33"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row>
    <row r="650" spans="1:33"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row>
    <row r="651" spans="1:33"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row>
    <row r="652" spans="1:33"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row>
    <row r="653" spans="1:33"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row>
    <row r="654" spans="1:33"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row>
    <row r="655" spans="1:33"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row>
    <row r="656" spans="1:33"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row>
    <row r="657" spans="1:33"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row>
    <row r="658" spans="1:33"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row>
    <row r="659" spans="1:33"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row>
    <row r="660" spans="1:33"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row>
    <row r="661" spans="1:33"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row>
    <row r="662" spans="1:33"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row>
    <row r="663" spans="1:33"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row>
    <row r="664" spans="1:33"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row>
    <row r="665" spans="1:33"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row>
    <row r="666" spans="1:33"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row>
    <row r="667" spans="1:33"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row>
    <row r="668" spans="1:33"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row>
    <row r="669" spans="1:33"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row>
    <row r="670" spans="1:33"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row>
    <row r="671" spans="1:33"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row>
    <row r="672" spans="1:33"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row>
    <row r="673" spans="1:33"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row>
    <row r="674" spans="1:33"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row>
    <row r="675" spans="1:33"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row>
    <row r="676" spans="1:33"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row>
    <row r="677" spans="1:33"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row>
    <row r="678" spans="1:33"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row>
    <row r="679" spans="1:33"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row>
    <row r="680" spans="1:33"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row>
    <row r="681" spans="1:33"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row>
    <row r="682" spans="1:33"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row>
    <row r="683" spans="1:33"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row>
    <row r="684" spans="1:33"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row>
    <row r="685" spans="1:33"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row>
    <row r="686" spans="1:33"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row>
    <row r="687" spans="1:33"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row>
    <row r="688" spans="1:33"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row>
    <row r="689" spans="1:33"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row>
    <row r="690" spans="1:33"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row>
    <row r="691" spans="1:33"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row>
    <row r="692" spans="1:33"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row>
    <row r="693" spans="1:33"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row>
    <row r="694" spans="1:33"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row>
    <row r="695" spans="1:33"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row>
    <row r="696" spans="1:33"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row>
    <row r="697" spans="1:33"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row>
    <row r="698" spans="1:33"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row>
    <row r="699" spans="1:33"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row>
    <row r="700" spans="1:33"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row>
    <row r="701" spans="1:33"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row>
    <row r="702" spans="1:33"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row>
    <row r="703" spans="1:33"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row>
    <row r="704" spans="1:33"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row>
    <row r="705" spans="1:33"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row>
    <row r="706" spans="1:33"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row>
    <row r="707" spans="1:33"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row>
    <row r="708" spans="1:33"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row>
    <row r="709" spans="1:33"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row>
    <row r="710" spans="1:33"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row>
    <row r="711" spans="1:33"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row>
    <row r="712" spans="1:33"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row>
    <row r="713" spans="1:33"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row>
    <row r="714" spans="1:33"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row>
    <row r="715" spans="1:33"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row>
    <row r="716" spans="1:33"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row>
    <row r="717" spans="1:33"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row>
    <row r="718" spans="1:33"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row>
    <row r="719" spans="1:33"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row>
    <row r="720" spans="1:33"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row>
    <row r="721" spans="1:33"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row>
    <row r="722" spans="1:33"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row>
    <row r="723" spans="1:33"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row>
    <row r="724" spans="1:33"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row>
    <row r="725" spans="1:33"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row>
    <row r="726" spans="1:33"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row>
    <row r="727" spans="1:33"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row>
    <row r="728" spans="1:33"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row>
    <row r="729" spans="1:33"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row>
    <row r="730" spans="1:33"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row>
    <row r="731" spans="1:33"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row>
    <row r="732" spans="1:33"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row>
    <row r="733" spans="1:33"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row>
    <row r="734" spans="1:33"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row>
    <row r="735" spans="1:33"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row>
    <row r="736" spans="1:33"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row>
    <row r="737" spans="1:33"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row>
    <row r="738" spans="1:33"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row>
    <row r="739" spans="1:33"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row>
    <row r="740" spans="1:33"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row>
    <row r="741" spans="1:33"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row>
    <row r="742" spans="1:33"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row>
    <row r="743" spans="1:33"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row>
    <row r="744" spans="1:33"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row>
    <row r="745" spans="1:33"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row>
    <row r="746" spans="1:33"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row>
    <row r="747" spans="1:33"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row>
    <row r="748" spans="1:33"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row>
    <row r="749" spans="1:33"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row>
    <row r="750" spans="1:33"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row>
    <row r="751" spans="1:33"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row>
    <row r="752" spans="1:33"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row>
    <row r="753" spans="1:33"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row>
    <row r="754" spans="1:33"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row>
    <row r="755" spans="1:33"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row>
    <row r="756" spans="1:33"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row>
    <row r="757" spans="1:33"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row>
    <row r="758" spans="1:33"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row>
    <row r="759" spans="1:33"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row>
    <row r="760" spans="1:33"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row>
    <row r="761" spans="1:33"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row>
    <row r="762" spans="1:33"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row>
    <row r="763" spans="1:33"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row>
    <row r="764" spans="1:33"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row>
    <row r="765" spans="1:33"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row>
    <row r="766" spans="1:33"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row>
    <row r="767" spans="1:33"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row>
    <row r="768" spans="1:33"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row>
    <row r="769" spans="1:33"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row>
    <row r="770" spans="1:33"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row>
    <row r="771" spans="1:33"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row>
    <row r="772" spans="1:33"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row>
    <row r="773" spans="1:33"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row>
    <row r="774" spans="1:33"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row>
    <row r="775" spans="1:33"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row>
    <row r="776" spans="1:33"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row>
    <row r="777" spans="1:33"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row>
    <row r="778" spans="1:33"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row>
    <row r="779" spans="1:33"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row>
    <row r="780" spans="1:33"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row>
    <row r="781" spans="1:33"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row>
    <row r="782" spans="1:33"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row>
    <row r="783" spans="1:33"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row>
    <row r="784" spans="1:33"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row>
    <row r="785" spans="1:33"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row>
    <row r="786" spans="1:33"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row>
    <row r="787" spans="1:33"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row>
    <row r="788" spans="1:33"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row>
    <row r="789" spans="1:33"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row>
    <row r="790" spans="1:33"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row>
    <row r="791" spans="1:33"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row>
    <row r="792" spans="1:33"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row>
    <row r="793" spans="1:33"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row>
    <row r="794" spans="1:33"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row>
    <row r="795" spans="1:33"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row>
    <row r="796" spans="1:33"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row>
    <row r="797" spans="1:33"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row>
    <row r="798" spans="1:33"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row>
    <row r="799" spans="1:33"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row>
    <row r="800" spans="1:33"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row>
    <row r="801" spans="1:33"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row>
    <row r="802" spans="1:33"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row>
    <row r="803" spans="1:33"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row>
    <row r="804" spans="1:33"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row>
    <row r="805" spans="1:33"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row>
    <row r="806" spans="1:33"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row>
    <row r="807" spans="1:33"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row>
    <row r="808" spans="1:33"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row>
    <row r="809" spans="1:33"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row>
    <row r="810" spans="1:33"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row>
    <row r="811" spans="1:33"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row>
    <row r="812" spans="1:33"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row>
    <row r="813" spans="1:33"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row>
    <row r="814" spans="1:33"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row>
    <row r="815" spans="1:33"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row>
    <row r="816" spans="1:33"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row>
    <row r="817" spans="1:33"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row>
    <row r="818" spans="1:33"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row>
    <row r="819" spans="1:33"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row>
    <row r="820" spans="1:33"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row>
    <row r="821" spans="1:33"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row>
    <row r="822" spans="1:33"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row>
    <row r="823" spans="1:33"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row>
    <row r="824" spans="1:33"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row>
    <row r="825" spans="1:33"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row>
    <row r="826" spans="1:33"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row>
    <row r="827" spans="1:33"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row>
    <row r="828" spans="1:33"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row>
    <row r="829" spans="1:33"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row>
    <row r="830" spans="1:33"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row>
    <row r="831" spans="1:33"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row>
    <row r="832" spans="1:33"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row>
    <row r="833" spans="1:33"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row>
    <row r="834" spans="1:33"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row>
    <row r="835" spans="1:33"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row>
    <row r="836" spans="1:33"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row>
    <row r="837" spans="1:33"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row>
    <row r="838" spans="1:33"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row>
    <row r="839" spans="1:33"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row>
    <row r="840" spans="1:33"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row>
    <row r="841" spans="1:33"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row>
    <row r="842" spans="1:33"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row>
    <row r="843" spans="1:33"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row>
    <row r="844" spans="1:33"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row>
    <row r="845" spans="1:33"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row>
    <row r="846" spans="1:33"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row>
    <row r="847" spans="1:33"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row>
    <row r="848" spans="1:33"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row>
    <row r="849" spans="1:33"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row>
    <row r="850" spans="1:33"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row>
    <row r="851" spans="1:33"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row>
    <row r="852" spans="1:33"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row>
    <row r="853" spans="1:33"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row>
    <row r="854" spans="1:33"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row>
    <row r="855" spans="1:33"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row>
    <row r="856" spans="1:33"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row>
    <row r="857" spans="1:33"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row>
    <row r="858" spans="1:33"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row>
    <row r="859" spans="1:33"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row>
    <row r="860" spans="1:33"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row>
    <row r="861" spans="1:33"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row>
    <row r="862" spans="1:33"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row>
    <row r="863" spans="1:33"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row>
    <row r="864" spans="1:33"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row>
    <row r="865" spans="1:33"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row>
    <row r="866" spans="1:33"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row>
    <row r="867" spans="1:33"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row>
    <row r="868" spans="1:33"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row>
    <row r="869" spans="1:33"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row>
    <row r="870" spans="1:33"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row>
    <row r="871" spans="1:33"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row>
    <row r="872" spans="1:33"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row>
    <row r="873" spans="1:33"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row>
    <row r="874" spans="1:33"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row>
    <row r="875" spans="1:33"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row>
    <row r="876" spans="1:33"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row>
    <row r="877" spans="1:33"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row>
    <row r="878" spans="1:33"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row>
    <row r="879" spans="1:33"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row>
    <row r="880" spans="1:33"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row>
    <row r="881" spans="1:33"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row>
    <row r="882" spans="1:33"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row>
    <row r="883" spans="1:33"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row>
    <row r="884" spans="1:33"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row>
    <row r="885" spans="1:33"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row>
    <row r="886" spans="1:33"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row>
    <row r="887" spans="1:33"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row>
    <row r="888" spans="1:33"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row>
    <row r="889" spans="1:33"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row>
    <row r="890" spans="1:33"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row>
    <row r="891" spans="1:33"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row>
    <row r="892" spans="1:33"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row>
    <row r="893" spans="1:33"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row>
    <row r="894" spans="1:33"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row>
    <row r="895" spans="1:33"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row>
    <row r="896" spans="1:33"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row>
    <row r="897" spans="1:33"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row>
    <row r="898" spans="1:33"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row>
    <row r="899" spans="1:33"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row>
    <row r="900" spans="1:33"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row>
    <row r="901" spans="1:33"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row>
    <row r="902" spans="1:33"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row>
    <row r="903" spans="1:33"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row>
    <row r="904" spans="1:33"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row>
    <row r="905" spans="1:33"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row>
    <row r="906" spans="1:33"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row>
    <row r="907" spans="1:33"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row>
    <row r="908" spans="1:33"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row>
    <row r="909" spans="1:33"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row>
    <row r="910" spans="1:33"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row>
    <row r="911" spans="1:33"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row>
    <row r="912" spans="1:33"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row>
    <row r="913" spans="1:33"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row>
    <row r="914" spans="1:33"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row>
    <row r="915" spans="1:33"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row>
    <row r="916" spans="1:33"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row>
    <row r="917" spans="1:33"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row>
    <row r="918" spans="1:33"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row>
    <row r="919" spans="1:33"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row>
    <row r="920" spans="1:33"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row>
    <row r="921" spans="1:33"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row>
    <row r="922" spans="1:33"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row>
    <row r="923" spans="1:33"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row>
    <row r="924" spans="1:33"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row>
    <row r="925" spans="1:33"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row>
    <row r="926" spans="1:33"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row>
    <row r="927" spans="1:33"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row>
    <row r="928" spans="1:33"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row>
    <row r="929" spans="1:33"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row>
    <row r="930" spans="1:33"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row>
    <row r="931" spans="1:33"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row>
    <row r="932" spans="1:33"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row>
    <row r="933" spans="1:33"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row>
    <row r="934" spans="1:33"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row>
    <row r="935" spans="1:33"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row>
    <row r="936" spans="1:33"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row>
    <row r="937" spans="1:33"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row>
    <row r="938" spans="1:33"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row>
    <row r="939" spans="1:33"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row>
    <row r="940" spans="1:33"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row>
    <row r="941" spans="1:33"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row>
    <row r="942" spans="1:33"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row>
    <row r="943" spans="1:33"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row>
    <row r="944" spans="1:33"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row>
    <row r="945" spans="1:33"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row>
    <row r="946" spans="1:33"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row>
    <row r="947" spans="1:33"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row>
    <row r="948" spans="1:33"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row>
    <row r="949" spans="1:33"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row>
    <row r="950" spans="1:33"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row>
    <row r="951" spans="1:33"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row>
    <row r="952" spans="1:33"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row>
    <row r="953" spans="1:33"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row>
    <row r="954" spans="1:33"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row>
    <row r="955" spans="1:33"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row>
    <row r="956" spans="1:33"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row>
    <row r="957" spans="1:33"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row>
    <row r="958" spans="1:33"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row>
    <row r="959" spans="1:33"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row>
    <row r="960" spans="1:33"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row>
    <row r="961" spans="1:33"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row>
    <row r="962" spans="1:33"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row>
    <row r="963" spans="1:33"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row>
    <row r="964" spans="1:33"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row>
    <row r="965" spans="1:33"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row>
    <row r="966" spans="1:33"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row>
    <row r="967" spans="1:33"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row>
    <row r="968" spans="1:33"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row>
    <row r="969" spans="1:33"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row>
    <row r="970" spans="1:33"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row>
    <row r="971" spans="1:33"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row>
    <row r="972" spans="1:33"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row>
    <row r="973" spans="1:33"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row>
    <row r="974" spans="1:33"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row>
    <row r="975" spans="1:33"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row>
    <row r="976" spans="1:33"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row>
    <row r="977" spans="1:33"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row>
    <row r="978" spans="1:33"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row>
    <row r="979" spans="1:33"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row>
    <row r="980" spans="1:33"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row>
    <row r="981" spans="1:33"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row>
    <row r="982" spans="1:33"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row>
    <row r="983" spans="1:33"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row>
    <row r="984" spans="1:33"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row>
    <row r="985" spans="1:33"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row>
    <row r="986" spans="1:33"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row>
    <row r="987" spans="1:33"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row>
    <row r="988" spans="1:33"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row>
    <row r="989" spans="1:33"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row>
    <row r="990" spans="1:33"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row>
    <row r="991" spans="1:33"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row>
    <row r="992" spans="1:33"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row>
    <row r="993" spans="1:33"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row>
    <row r="994" spans="1:33"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row>
    <row r="995" spans="1:33"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row>
    <row r="996" spans="1:33"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row>
    <row r="997" spans="1:33"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row>
    <row r="998" spans="1:33"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row>
    <row r="999" spans="1:33"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row>
    <row r="1000" spans="1:33"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4.85546875" customWidth="1"/>
  </cols>
  <sheetData>
    <row r="1" spans="1:34"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row>
    <row r="2" spans="1:34"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c r="AE2" s="301"/>
      <c r="AF2" s="301"/>
      <c r="AG2" s="301"/>
      <c r="AH2" s="301"/>
    </row>
    <row r="3" spans="1:34"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c r="AE3" s="301"/>
      <c r="AF3" s="301"/>
      <c r="AG3" s="301"/>
      <c r="AH3" s="301"/>
    </row>
    <row r="4" spans="1:34"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c r="AE4" s="301"/>
      <c r="AF4" s="301"/>
      <c r="AG4" s="301"/>
      <c r="AH4" s="301"/>
    </row>
    <row r="5" spans="1:34"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c r="AE5" s="301"/>
      <c r="AF5" s="301"/>
      <c r="AG5" s="301"/>
      <c r="AH5" s="301"/>
    </row>
    <row r="6" spans="1:34"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c r="AE6" s="301"/>
      <c r="AF6" s="301"/>
      <c r="AG6" s="301"/>
      <c r="AH6" s="301"/>
    </row>
    <row r="7" spans="1:34"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c r="AH7" s="301"/>
    </row>
    <row r="8" spans="1:34"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c r="AH8" s="301"/>
    </row>
    <row r="9" spans="1:34"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884" t="s">
        <v>438</v>
      </c>
      <c r="AH9" s="597"/>
    </row>
    <row r="10" spans="1:34" ht="30" customHeight="1" x14ac:dyDescent="0.25">
      <c r="A10" s="301"/>
      <c r="B10" s="31"/>
      <c r="C10" s="611" t="s">
        <v>123</v>
      </c>
      <c r="D10" s="597"/>
      <c r="E10" s="579" t="s">
        <v>452</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c r="AE10" s="301"/>
      <c r="AF10" s="301"/>
      <c r="AG10" s="301"/>
      <c r="AH10" s="301"/>
    </row>
    <row r="11" spans="1:34"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c r="AE11" s="301"/>
      <c r="AF11" s="301"/>
      <c r="AG11" s="301"/>
      <c r="AH11" s="301"/>
    </row>
    <row r="12" spans="1:34" ht="29.25" customHeight="1" x14ac:dyDescent="0.25">
      <c r="A12" s="301"/>
      <c r="B12" s="31"/>
      <c r="C12" s="615" t="s">
        <v>125</v>
      </c>
      <c r="D12" s="616"/>
      <c r="E12" s="613" t="s">
        <v>441</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c r="AE12" s="301"/>
      <c r="AF12" s="301"/>
      <c r="AG12" s="52" t="s">
        <v>439</v>
      </c>
      <c r="AH12" s="52" t="s">
        <v>440</v>
      </c>
    </row>
    <row r="13" spans="1:34"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01"/>
      <c r="AG13" s="37" t="s">
        <v>442</v>
      </c>
      <c r="AH13" s="37">
        <v>28</v>
      </c>
    </row>
    <row r="14" spans="1:34" ht="15" customHeight="1" x14ac:dyDescent="0.25">
      <c r="A14" s="301"/>
      <c r="B14" s="31"/>
      <c r="C14" s="611" t="s">
        <v>127</v>
      </c>
      <c r="D14" s="597"/>
      <c r="E14" s="312"/>
      <c r="F14" s="612"/>
      <c r="G14" s="597"/>
      <c r="H14" s="597"/>
      <c r="I14" s="597"/>
      <c r="J14" s="597"/>
      <c r="K14" s="597"/>
      <c r="L14" s="597"/>
      <c r="M14" s="597"/>
      <c r="N14" s="597"/>
      <c r="O14" s="597"/>
      <c r="P14" s="597"/>
      <c r="Q14" s="597"/>
      <c r="R14" s="597"/>
      <c r="S14" s="597"/>
      <c r="T14" s="597"/>
      <c r="U14" s="597"/>
      <c r="V14" s="597"/>
      <c r="W14" s="597"/>
      <c r="X14" s="597"/>
      <c r="Y14" s="597"/>
      <c r="Z14" s="597"/>
      <c r="AA14" s="597"/>
      <c r="AB14" s="608"/>
      <c r="AC14" s="301"/>
      <c r="AD14" s="301"/>
      <c r="AE14" s="301"/>
      <c r="AF14" s="301"/>
      <c r="AG14" s="37" t="s">
        <v>443</v>
      </c>
      <c r="AH14" s="37">
        <v>100</v>
      </c>
    </row>
    <row r="15" spans="1:34" ht="29.25" customHeight="1" x14ac:dyDescent="0.25">
      <c r="A15" s="301"/>
      <c r="B15" s="31"/>
      <c r="C15" s="579" t="s">
        <v>453</v>
      </c>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70"/>
      <c r="AB15" s="313"/>
      <c r="AC15" s="301"/>
      <c r="AD15" s="301"/>
      <c r="AE15" s="301"/>
      <c r="AF15" s="301"/>
      <c r="AG15" s="37" t="s">
        <v>444</v>
      </c>
      <c r="AH15" s="37">
        <v>34</v>
      </c>
    </row>
    <row r="16" spans="1:34"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c r="AE16" s="301"/>
      <c r="AF16" s="301"/>
      <c r="AG16" s="37" t="s">
        <v>446</v>
      </c>
      <c r="AH16" s="37">
        <v>100</v>
      </c>
    </row>
    <row r="17" spans="1:34"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c r="AE17" s="301"/>
      <c r="AF17" s="301"/>
      <c r="AG17" s="37" t="s">
        <v>447</v>
      </c>
      <c r="AH17" s="37">
        <v>38</v>
      </c>
    </row>
    <row r="18" spans="1:34" ht="15" customHeight="1" x14ac:dyDescent="0.25">
      <c r="A18" s="301"/>
      <c r="B18" s="31"/>
      <c r="C18" s="606"/>
      <c r="D18" s="590"/>
      <c r="E18" s="590"/>
      <c r="F18" s="590"/>
      <c r="G18" s="590"/>
      <c r="H18" s="590"/>
      <c r="I18" s="590"/>
      <c r="J18" s="590"/>
      <c r="K18" s="590"/>
      <c r="L18" s="590"/>
      <c r="M18" s="590"/>
      <c r="N18" s="590"/>
      <c r="O18" s="590"/>
      <c r="P18" s="591"/>
      <c r="Q18" s="301"/>
      <c r="R18" s="600"/>
      <c r="S18" s="580"/>
      <c r="T18" s="580"/>
      <c r="U18" s="580"/>
      <c r="V18" s="580"/>
      <c r="W18" s="580"/>
      <c r="X18" s="580"/>
      <c r="Y18" s="580"/>
      <c r="Z18" s="580"/>
      <c r="AA18" s="570"/>
      <c r="AB18" s="309"/>
      <c r="AC18" s="301"/>
      <c r="AD18" s="301"/>
      <c r="AE18" s="301"/>
      <c r="AF18" s="301"/>
      <c r="AG18" s="37" t="s">
        <v>448</v>
      </c>
      <c r="AH18" s="37">
        <v>100</v>
      </c>
    </row>
    <row r="19" spans="1:34" ht="15" customHeight="1" x14ac:dyDescent="0.25">
      <c r="A19" s="301"/>
      <c r="B19" s="31"/>
      <c r="C19" s="607"/>
      <c r="D19" s="554"/>
      <c r="E19" s="554"/>
      <c r="F19" s="554"/>
      <c r="G19" s="554"/>
      <c r="H19" s="554"/>
      <c r="I19" s="554"/>
      <c r="J19" s="554"/>
      <c r="K19" s="554"/>
      <c r="L19" s="554"/>
      <c r="M19" s="554"/>
      <c r="N19" s="554"/>
      <c r="O19" s="554"/>
      <c r="P19" s="608"/>
      <c r="Q19" s="301"/>
      <c r="R19" s="301"/>
      <c r="S19" s="301"/>
      <c r="T19" s="301"/>
      <c r="U19" s="301"/>
      <c r="V19" s="301"/>
      <c r="W19" s="301"/>
      <c r="X19" s="301"/>
      <c r="Y19" s="301"/>
      <c r="Z19" s="301"/>
      <c r="AA19" s="301"/>
      <c r="AB19" s="309"/>
      <c r="AC19" s="301"/>
      <c r="AD19" s="301"/>
      <c r="AE19" s="301"/>
      <c r="AF19" s="301"/>
      <c r="AG19" s="37" t="s">
        <v>449</v>
      </c>
      <c r="AH19" s="37">
        <v>25</v>
      </c>
    </row>
    <row r="20" spans="1:34" ht="15" customHeight="1" x14ac:dyDescent="0.25">
      <c r="A20" s="301"/>
      <c r="B20" s="31"/>
      <c r="C20" s="607"/>
      <c r="D20" s="554"/>
      <c r="E20" s="554"/>
      <c r="F20" s="554"/>
      <c r="G20" s="554"/>
      <c r="H20" s="554"/>
      <c r="I20" s="554"/>
      <c r="J20" s="554"/>
      <c r="K20" s="554"/>
      <c r="L20" s="554"/>
      <c r="M20" s="554"/>
      <c r="N20" s="554"/>
      <c r="O20" s="554"/>
      <c r="P20" s="608"/>
      <c r="Q20" s="311"/>
      <c r="R20" s="314" t="s">
        <v>130</v>
      </c>
      <c r="S20" s="314"/>
      <c r="T20" s="314"/>
      <c r="U20" s="314"/>
      <c r="V20" s="314"/>
      <c r="W20" s="311"/>
      <c r="X20" s="311"/>
      <c r="Y20" s="311"/>
      <c r="Z20" s="301"/>
      <c r="AA20" s="311"/>
      <c r="AB20" s="309"/>
      <c r="AC20" s="301"/>
      <c r="AD20" s="301"/>
      <c r="AE20" s="301"/>
      <c r="AF20" s="301"/>
      <c r="AG20" s="301"/>
      <c r="AH20" s="301"/>
    </row>
    <row r="21" spans="1:34" ht="15" customHeight="1" x14ac:dyDescent="0.25">
      <c r="A21" s="301"/>
      <c r="B21" s="31"/>
      <c r="C21" s="607"/>
      <c r="D21" s="554"/>
      <c r="E21" s="554"/>
      <c r="F21" s="554"/>
      <c r="G21" s="554"/>
      <c r="H21" s="554"/>
      <c r="I21" s="554"/>
      <c r="J21" s="554"/>
      <c r="K21" s="554"/>
      <c r="L21" s="554"/>
      <c r="M21" s="554"/>
      <c r="N21" s="554"/>
      <c r="O21" s="554"/>
      <c r="P21" s="608"/>
      <c r="Q21" s="301"/>
      <c r="R21" s="37"/>
      <c r="S21" s="301" t="s">
        <v>15</v>
      </c>
      <c r="T21" s="301"/>
      <c r="U21" s="37"/>
      <c r="V21" s="301" t="s">
        <v>27</v>
      </c>
      <c r="W21" s="301"/>
      <c r="X21" s="37"/>
      <c r="Y21" s="316" t="s">
        <v>46</v>
      </c>
      <c r="Z21" s="301"/>
      <c r="AA21" s="301"/>
      <c r="AB21" s="309"/>
      <c r="AC21" s="301"/>
      <c r="AD21" s="301"/>
      <c r="AE21" s="301"/>
      <c r="AF21" s="301"/>
      <c r="AG21" s="301"/>
      <c r="AH21" s="301"/>
    </row>
    <row r="22" spans="1:34" ht="15" customHeight="1" x14ac:dyDescent="0.25">
      <c r="A22" s="301"/>
      <c r="B22" s="31"/>
      <c r="C22" s="607"/>
      <c r="D22" s="554"/>
      <c r="E22" s="554"/>
      <c r="F22" s="554"/>
      <c r="G22" s="554"/>
      <c r="H22" s="554"/>
      <c r="I22" s="554"/>
      <c r="J22" s="554"/>
      <c r="K22" s="554"/>
      <c r="L22" s="554"/>
      <c r="M22" s="554"/>
      <c r="N22" s="554"/>
      <c r="O22" s="554"/>
      <c r="P22" s="608"/>
      <c r="Q22" s="301"/>
      <c r="R22" s="301"/>
      <c r="S22" s="301"/>
      <c r="T22" s="301"/>
      <c r="U22" s="301"/>
      <c r="V22" s="301"/>
      <c r="W22" s="301"/>
      <c r="X22" s="301"/>
      <c r="Y22" s="301"/>
      <c r="Z22" s="301"/>
      <c r="AA22" s="301"/>
      <c r="AB22" s="309"/>
      <c r="AC22" s="301"/>
      <c r="AD22" s="301"/>
      <c r="AE22" s="301"/>
      <c r="AF22" s="301"/>
      <c r="AG22" s="301"/>
      <c r="AH22" s="301"/>
    </row>
    <row r="23" spans="1:34" ht="15" customHeight="1" x14ac:dyDescent="0.25">
      <c r="A23" s="301"/>
      <c r="B23" s="31"/>
      <c r="C23" s="592"/>
      <c r="D23" s="593"/>
      <c r="E23" s="593"/>
      <c r="F23" s="593"/>
      <c r="G23" s="593"/>
      <c r="H23" s="593"/>
      <c r="I23" s="593"/>
      <c r="J23" s="593"/>
      <c r="K23" s="593"/>
      <c r="L23" s="593"/>
      <c r="M23" s="593"/>
      <c r="N23" s="593"/>
      <c r="O23" s="593"/>
      <c r="P23" s="594"/>
      <c r="Q23" s="301"/>
      <c r="R23" s="314" t="s">
        <v>131</v>
      </c>
      <c r="S23" s="301"/>
      <c r="T23" s="301"/>
      <c r="U23" s="301"/>
      <c r="V23" s="301"/>
      <c r="W23" s="617" t="s">
        <v>33</v>
      </c>
      <c r="X23" s="580"/>
      <c r="Y23" s="580"/>
      <c r="Z23" s="580"/>
      <c r="AA23" s="570"/>
      <c r="AB23" s="309"/>
      <c r="AC23" s="301"/>
      <c r="AD23" s="301"/>
      <c r="AE23" s="301"/>
      <c r="AF23" s="301"/>
      <c r="AG23" s="336">
        <f>+(((((AH13/100)*AH14)+((AH15/100)*AH16)+((AH17/100)*AH18))*AH19)/100)</f>
        <v>25</v>
      </c>
      <c r="AH23" s="301"/>
    </row>
    <row r="24" spans="1:34"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c r="AE24" s="301"/>
      <c r="AF24" s="301"/>
      <c r="AG24" s="301"/>
      <c r="AH24" s="301"/>
    </row>
    <row r="25" spans="1:34"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c r="AE25" s="301"/>
      <c r="AF25" s="301"/>
      <c r="AG25" s="301"/>
      <c r="AH25" s="301"/>
    </row>
    <row r="26" spans="1:34" ht="39.75" customHeight="1" x14ac:dyDescent="0.25">
      <c r="A26" s="301"/>
      <c r="B26" s="31"/>
      <c r="C26" s="885" t="s">
        <v>433</v>
      </c>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70"/>
      <c r="AB26" s="309"/>
      <c r="AC26" s="301"/>
      <c r="AD26" s="301"/>
      <c r="AE26" s="301"/>
      <c r="AF26" s="301"/>
      <c r="AG26" s="301"/>
      <c r="AH26" s="301"/>
    </row>
    <row r="27" spans="1:34"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c r="AE27" s="301"/>
      <c r="AF27" s="301"/>
      <c r="AG27" s="301"/>
      <c r="AH27" s="301"/>
    </row>
    <row r="28" spans="1:34"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c r="AE28" s="301"/>
      <c r="AF28" s="301"/>
      <c r="AG28" s="301"/>
      <c r="AH28" s="301"/>
    </row>
    <row r="29" spans="1:34" ht="29.25" customHeight="1" x14ac:dyDescent="0.25">
      <c r="A29" s="301"/>
      <c r="B29" s="31"/>
      <c r="C29" s="617" t="s">
        <v>434</v>
      </c>
      <c r="D29" s="580"/>
      <c r="E29" s="580"/>
      <c r="F29" s="580"/>
      <c r="G29" s="580"/>
      <c r="H29" s="580"/>
      <c r="I29" s="580"/>
      <c r="J29" s="580"/>
      <c r="K29" s="570"/>
      <c r="L29" s="311"/>
      <c r="M29" s="617"/>
      <c r="N29" s="580"/>
      <c r="O29" s="580"/>
      <c r="P29" s="580"/>
      <c r="Q29" s="580"/>
      <c r="R29" s="580"/>
      <c r="S29" s="580"/>
      <c r="T29" s="580"/>
      <c r="U29" s="580"/>
      <c r="V29" s="580"/>
      <c r="W29" s="580"/>
      <c r="X29" s="580"/>
      <c r="Y29" s="580"/>
      <c r="Z29" s="580"/>
      <c r="AA29" s="570"/>
      <c r="AB29" s="317"/>
      <c r="AC29" s="301"/>
      <c r="AD29" s="301"/>
      <c r="AE29" s="301"/>
      <c r="AF29" s="301"/>
      <c r="AG29" s="301"/>
      <c r="AH29" s="301"/>
    </row>
    <row r="30" spans="1:34"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c r="AE30" s="301"/>
      <c r="AF30" s="301"/>
      <c r="AG30" s="301"/>
      <c r="AH30" s="301"/>
    </row>
    <row r="31" spans="1:34"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c r="AE31" s="301"/>
      <c r="AF31" s="301"/>
      <c r="AG31" s="301"/>
      <c r="AH31" s="301"/>
    </row>
    <row r="32" spans="1:34" ht="90" customHeight="1" x14ac:dyDescent="0.25">
      <c r="A32" s="301"/>
      <c r="B32" s="31"/>
      <c r="C32" s="618" t="s">
        <v>435</v>
      </c>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70"/>
      <c r="AB32" s="309"/>
      <c r="AC32" s="301"/>
      <c r="AD32" s="301"/>
      <c r="AE32" s="301"/>
      <c r="AF32" s="301"/>
      <c r="AG32" s="301"/>
      <c r="AH32" s="301"/>
    </row>
    <row r="33" spans="1:34"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c r="AE33" s="301"/>
      <c r="AF33" s="301"/>
      <c r="AG33" s="301"/>
      <c r="AH33" s="301"/>
    </row>
    <row r="34" spans="1:34" ht="15.75" customHeight="1" x14ac:dyDescent="0.25">
      <c r="A34" s="301"/>
      <c r="B34" s="31"/>
      <c r="C34" s="601" t="s">
        <v>139</v>
      </c>
      <c r="D34" s="597"/>
      <c r="E34" s="314"/>
      <c r="F34" s="579" t="s">
        <v>34</v>
      </c>
      <c r="G34" s="570"/>
      <c r="H34" s="314"/>
      <c r="I34" s="301"/>
      <c r="J34" s="321" t="s">
        <v>140</v>
      </c>
      <c r="K34" s="579">
        <v>25</v>
      </c>
      <c r="L34" s="580"/>
      <c r="M34" s="580"/>
      <c r="N34" s="570"/>
      <c r="O34" s="314"/>
      <c r="P34" s="314"/>
      <c r="Q34" s="305" t="s">
        <v>141</v>
      </c>
      <c r="R34" s="301"/>
      <c r="S34" s="314"/>
      <c r="T34" s="314"/>
      <c r="U34" s="314"/>
      <c r="V34" s="314"/>
      <c r="W34" s="579" t="s">
        <v>20</v>
      </c>
      <c r="X34" s="580"/>
      <c r="Y34" s="580"/>
      <c r="Z34" s="580"/>
      <c r="AA34" s="570"/>
      <c r="AB34" s="313"/>
      <c r="AC34" s="301"/>
      <c r="AD34" s="301"/>
      <c r="AE34" s="301"/>
      <c r="AF34" s="301"/>
      <c r="AG34" s="301"/>
      <c r="AH34" s="301"/>
    </row>
    <row r="35" spans="1:34"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c r="AE35" s="301"/>
      <c r="AF35" s="301"/>
      <c r="AG35" s="301"/>
      <c r="AH35" s="301"/>
    </row>
    <row r="36" spans="1:34" ht="32.25" customHeight="1" x14ac:dyDescent="0.25">
      <c r="A36" s="301"/>
      <c r="B36" s="31"/>
      <c r="C36" s="301"/>
      <c r="D36" s="321" t="s">
        <v>142</v>
      </c>
      <c r="E36" s="314"/>
      <c r="F36" s="618" t="s">
        <v>454</v>
      </c>
      <c r="G36" s="580"/>
      <c r="H36" s="580"/>
      <c r="I36" s="580"/>
      <c r="J36" s="580"/>
      <c r="K36" s="580"/>
      <c r="L36" s="580"/>
      <c r="M36" s="570"/>
      <c r="N36" s="301"/>
      <c r="O36" s="321" t="s">
        <v>144</v>
      </c>
      <c r="P36" s="617">
        <v>0</v>
      </c>
      <c r="Q36" s="580"/>
      <c r="R36" s="580"/>
      <c r="S36" s="580"/>
      <c r="T36" s="580"/>
      <c r="U36" s="580"/>
      <c r="V36" s="580"/>
      <c r="W36" s="580"/>
      <c r="X36" s="580"/>
      <c r="Y36" s="580"/>
      <c r="Z36" s="580"/>
      <c r="AA36" s="570"/>
      <c r="AB36" s="309"/>
      <c r="AC36" s="301"/>
      <c r="AD36" s="301"/>
      <c r="AE36" s="301"/>
      <c r="AF36" s="301"/>
      <c r="AG36" s="301"/>
      <c r="AH36" s="301"/>
    </row>
    <row r="37" spans="1:34"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c r="AE37" s="301"/>
      <c r="AF37" s="301"/>
      <c r="AG37" s="301"/>
      <c r="AH37" s="301"/>
    </row>
    <row r="38" spans="1:34" ht="15.75" customHeight="1" x14ac:dyDescent="0.25">
      <c r="A38" s="301"/>
      <c r="B38" s="31"/>
      <c r="C38" s="301"/>
      <c r="D38" s="321" t="s">
        <v>145</v>
      </c>
      <c r="E38" s="301"/>
      <c r="F38" s="600" t="s">
        <v>146</v>
      </c>
      <c r="G38" s="570"/>
      <c r="H38" s="301"/>
      <c r="I38" s="301"/>
      <c r="J38" s="314" t="s">
        <v>147</v>
      </c>
      <c r="K38" s="301"/>
      <c r="L38" s="600" t="s">
        <v>148</v>
      </c>
      <c r="M38" s="580"/>
      <c r="N38" s="570"/>
      <c r="O38" s="314"/>
      <c r="P38" s="314"/>
      <c r="Q38" s="301"/>
      <c r="R38" s="314" t="s">
        <v>149</v>
      </c>
      <c r="S38" s="314"/>
      <c r="T38" s="314"/>
      <c r="U38" s="314"/>
      <c r="V38" s="314"/>
      <c r="W38" s="619"/>
      <c r="X38" s="580"/>
      <c r="Y38" s="580"/>
      <c r="Z38" s="580"/>
      <c r="AA38" s="570"/>
      <c r="AB38" s="313"/>
      <c r="AC38" s="301"/>
      <c r="AD38" s="301"/>
      <c r="AE38" s="301"/>
      <c r="AF38" s="301"/>
      <c r="AG38" s="301"/>
      <c r="AH38" s="301"/>
    </row>
    <row r="39" spans="1:34"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c r="AE39" s="301"/>
      <c r="AF39" s="301"/>
      <c r="AG39" s="301"/>
      <c r="AH39" s="301"/>
    </row>
    <row r="40" spans="1:34" ht="15.75" customHeight="1" x14ac:dyDescent="0.25">
      <c r="A40" s="301"/>
      <c r="B40" s="31"/>
      <c r="C40" s="322" t="s">
        <v>150</v>
      </c>
      <c r="D40" s="620">
        <v>2024</v>
      </c>
      <c r="E40" s="621"/>
      <c r="F40" s="622"/>
      <c r="G40" s="35"/>
      <c r="H40" s="305"/>
      <c r="I40" s="305"/>
      <c r="J40" s="305"/>
      <c r="K40" s="305"/>
      <c r="L40" s="305"/>
      <c r="M40" s="305"/>
      <c r="N40" s="305"/>
      <c r="O40" s="305"/>
      <c r="P40" s="305"/>
      <c r="Q40" s="612"/>
      <c r="R40" s="597"/>
      <c r="S40" s="597"/>
      <c r="T40" s="597"/>
      <c r="U40" s="597"/>
      <c r="V40" s="305"/>
      <c r="W40" s="305"/>
      <c r="X40" s="611"/>
      <c r="Y40" s="597"/>
      <c r="Z40" s="597"/>
      <c r="AA40" s="597"/>
      <c r="AB40" s="313"/>
      <c r="AC40" s="301"/>
      <c r="AD40" s="301"/>
      <c r="AE40" s="301"/>
      <c r="AF40" s="301"/>
      <c r="AG40" s="301"/>
      <c r="AH40" s="301"/>
    </row>
    <row r="41" spans="1:34"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c r="AE41" s="301"/>
      <c r="AF41" s="301"/>
      <c r="AG41" s="301"/>
      <c r="AH41" s="301"/>
    </row>
    <row r="42" spans="1:34" ht="15.75" customHeight="1" x14ac:dyDescent="0.25">
      <c r="A42" s="301"/>
      <c r="B42" s="31"/>
      <c r="C42" s="314" t="s">
        <v>140</v>
      </c>
      <c r="D42" s="617">
        <v>1</v>
      </c>
      <c r="E42" s="580"/>
      <c r="F42" s="570"/>
      <c r="G42" s="301"/>
      <c r="H42" s="305"/>
      <c r="I42" s="305"/>
      <c r="J42" s="305"/>
      <c r="K42" s="305"/>
      <c r="L42" s="305"/>
      <c r="M42" s="305"/>
      <c r="N42" s="305"/>
      <c r="O42" s="305"/>
      <c r="P42" s="305"/>
      <c r="Q42" s="612"/>
      <c r="R42" s="597"/>
      <c r="S42" s="597"/>
      <c r="T42" s="597"/>
      <c r="U42" s="597"/>
      <c r="V42" s="305"/>
      <c r="W42" s="305"/>
      <c r="X42" s="611"/>
      <c r="Y42" s="597"/>
      <c r="Z42" s="597"/>
      <c r="AA42" s="597"/>
      <c r="AB42" s="306"/>
      <c r="AC42" s="301"/>
      <c r="AD42" s="301"/>
      <c r="AE42" s="301"/>
      <c r="AF42" s="301"/>
      <c r="AG42" s="301"/>
      <c r="AH42" s="301"/>
    </row>
    <row r="43" spans="1:34"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c r="AE43" s="301"/>
      <c r="AF43" s="301"/>
      <c r="AG43" s="301"/>
      <c r="AH43" s="301"/>
    </row>
    <row r="44" spans="1:34" ht="15.75" customHeight="1" x14ac:dyDescent="0.25">
      <c r="A44" s="301"/>
      <c r="B44" s="31"/>
      <c r="C44" s="314"/>
      <c r="D44" s="579" t="s">
        <v>151</v>
      </c>
      <c r="E44" s="580"/>
      <c r="F44" s="580"/>
      <c r="G44" s="580"/>
      <c r="H44" s="580"/>
      <c r="I44" s="580"/>
      <c r="J44" s="580"/>
      <c r="K44" s="580"/>
      <c r="L44" s="580"/>
      <c r="M44" s="580"/>
      <c r="N44" s="580"/>
      <c r="O44" s="580"/>
      <c r="P44" s="580"/>
      <c r="Q44" s="580"/>
      <c r="R44" s="580"/>
      <c r="S44" s="580"/>
      <c r="T44" s="580"/>
      <c r="U44" s="580"/>
      <c r="V44" s="580"/>
      <c r="W44" s="580"/>
      <c r="X44" s="580"/>
      <c r="Y44" s="570"/>
      <c r="Z44" s="315"/>
      <c r="AA44" s="315"/>
      <c r="AB44" s="323"/>
      <c r="AC44" s="301"/>
      <c r="AD44" s="301"/>
      <c r="AE44" s="301"/>
      <c r="AF44" s="301"/>
      <c r="AG44" s="301"/>
      <c r="AH44" s="301"/>
    </row>
    <row r="45" spans="1:34" ht="15.75" customHeight="1" x14ac:dyDescent="0.25">
      <c r="A45" s="301"/>
      <c r="B45" s="31"/>
      <c r="C45" s="301"/>
      <c r="D45" s="585" t="s">
        <v>152</v>
      </c>
      <c r="E45" s="580"/>
      <c r="F45" s="580"/>
      <c r="G45" s="580"/>
      <c r="H45" s="570"/>
      <c r="I45" s="581" t="s">
        <v>153</v>
      </c>
      <c r="J45" s="580"/>
      <c r="K45" s="580"/>
      <c r="L45" s="580"/>
      <c r="M45" s="580"/>
      <c r="N45" s="580"/>
      <c r="O45" s="580"/>
      <c r="P45" s="570"/>
      <c r="Q45" s="582" t="s">
        <v>154</v>
      </c>
      <c r="R45" s="580"/>
      <c r="S45" s="580"/>
      <c r="T45" s="580"/>
      <c r="U45" s="580"/>
      <c r="V45" s="580"/>
      <c r="W45" s="580"/>
      <c r="X45" s="580"/>
      <c r="Y45" s="570"/>
      <c r="Z45" s="315"/>
      <c r="AA45" s="315"/>
      <c r="AB45" s="323"/>
      <c r="AC45" s="301"/>
      <c r="AD45" s="301"/>
      <c r="AE45" s="301"/>
      <c r="AF45" s="301"/>
      <c r="AG45" s="301"/>
      <c r="AH45" s="301"/>
    </row>
    <row r="46" spans="1:34" ht="15.75" customHeight="1" x14ac:dyDescent="0.25">
      <c r="A46" s="324"/>
      <c r="B46" s="39"/>
      <c r="C46" s="40"/>
      <c r="D46" s="586" t="s">
        <v>155</v>
      </c>
      <c r="E46" s="580"/>
      <c r="F46" s="580"/>
      <c r="G46" s="580"/>
      <c r="H46" s="570"/>
      <c r="I46" s="583" t="s">
        <v>156</v>
      </c>
      <c r="J46" s="580"/>
      <c r="K46" s="580"/>
      <c r="L46" s="580"/>
      <c r="M46" s="580"/>
      <c r="N46" s="580"/>
      <c r="O46" s="580"/>
      <c r="P46" s="570"/>
      <c r="Q46" s="584" t="s">
        <v>157</v>
      </c>
      <c r="R46" s="580"/>
      <c r="S46" s="580"/>
      <c r="T46" s="580"/>
      <c r="U46" s="580"/>
      <c r="V46" s="580"/>
      <c r="W46" s="580"/>
      <c r="X46" s="580"/>
      <c r="Y46" s="570"/>
      <c r="Z46" s="324"/>
      <c r="AA46" s="324"/>
      <c r="AB46" s="325"/>
      <c r="AC46" s="324"/>
      <c r="AD46" s="324"/>
      <c r="AE46" s="324"/>
      <c r="AF46" s="324"/>
      <c r="AG46" s="324"/>
      <c r="AH46" s="324"/>
    </row>
    <row r="47" spans="1:34"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c r="AE47" s="301"/>
      <c r="AF47" s="301"/>
      <c r="AG47" s="301"/>
      <c r="AH47" s="301"/>
    </row>
    <row r="48" spans="1:34" ht="15.75" customHeight="1" x14ac:dyDescent="0.25">
      <c r="A48" s="328"/>
      <c r="B48" s="41"/>
      <c r="C48" s="587" t="s">
        <v>158</v>
      </c>
      <c r="D48" s="580"/>
      <c r="E48" s="580"/>
      <c r="F48" s="570"/>
      <c r="G48" s="588" t="s">
        <v>159</v>
      </c>
      <c r="H48" s="589" t="s">
        <v>160</v>
      </c>
      <c r="I48" s="590"/>
      <c r="J48" s="590"/>
      <c r="K48" s="590"/>
      <c r="L48" s="590"/>
      <c r="M48" s="590"/>
      <c r="N48" s="590"/>
      <c r="O48" s="590"/>
      <c r="P48" s="590"/>
      <c r="Q48" s="590"/>
      <c r="R48" s="590"/>
      <c r="S48" s="590"/>
      <c r="T48" s="590"/>
      <c r="U48" s="590"/>
      <c r="V48" s="590"/>
      <c r="W48" s="590"/>
      <c r="X48" s="590"/>
      <c r="Y48" s="590"/>
      <c r="Z48" s="590"/>
      <c r="AA48" s="591"/>
      <c r="AB48" s="323"/>
      <c r="AC48" s="328"/>
      <c r="AD48" s="328"/>
      <c r="AE48" s="328"/>
      <c r="AF48" s="328"/>
      <c r="AG48" s="328"/>
      <c r="AH48" s="328"/>
    </row>
    <row r="49" spans="1:34" ht="15.75" customHeight="1" x14ac:dyDescent="0.25">
      <c r="A49" s="328"/>
      <c r="B49" s="41"/>
      <c r="C49" s="42" t="s">
        <v>161</v>
      </c>
      <c r="D49" s="43">
        <v>1.2</v>
      </c>
      <c r="E49" s="587" t="s">
        <v>162</v>
      </c>
      <c r="F49" s="570"/>
      <c r="G49" s="557"/>
      <c r="H49" s="592"/>
      <c r="I49" s="593"/>
      <c r="J49" s="593"/>
      <c r="K49" s="593"/>
      <c r="L49" s="593"/>
      <c r="M49" s="593"/>
      <c r="N49" s="593"/>
      <c r="O49" s="593"/>
      <c r="P49" s="593"/>
      <c r="Q49" s="593"/>
      <c r="R49" s="593"/>
      <c r="S49" s="593"/>
      <c r="T49" s="593"/>
      <c r="U49" s="593"/>
      <c r="V49" s="593"/>
      <c r="W49" s="593"/>
      <c r="X49" s="593"/>
      <c r="Y49" s="593"/>
      <c r="Z49" s="593"/>
      <c r="AA49" s="594"/>
      <c r="AB49" s="323"/>
      <c r="AC49" s="328"/>
      <c r="AD49" s="328"/>
      <c r="AE49" s="328"/>
      <c r="AF49" s="328"/>
      <c r="AG49" s="328"/>
      <c r="AH49" s="328"/>
    </row>
    <row r="50" spans="1:34" ht="15.75" customHeight="1" x14ac:dyDescent="0.25">
      <c r="A50" s="328"/>
      <c r="B50" s="41"/>
      <c r="C50" s="44">
        <v>2024</v>
      </c>
      <c r="D50" s="45">
        <v>45474</v>
      </c>
      <c r="E50" s="595">
        <v>45656</v>
      </c>
      <c r="F50" s="570"/>
      <c r="G50" s="46">
        <v>25</v>
      </c>
      <c r="H50" s="599" t="s">
        <v>455</v>
      </c>
      <c r="I50" s="580"/>
      <c r="J50" s="580"/>
      <c r="K50" s="580"/>
      <c r="L50" s="580"/>
      <c r="M50" s="580"/>
      <c r="N50" s="580"/>
      <c r="O50" s="580"/>
      <c r="P50" s="580"/>
      <c r="Q50" s="580"/>
      <c r="R50" s="580"/>
      <c r="S50" s="580"/>
      <c r="T50" s="580"/>
      <c r="U50" s="580"/>
      <c r="V50" s="580"/>
      <c r="W50" s="580"/>
      <c r="X50" s="580"/>
      <c r="Y50" s="580"/>
      <c r="Z50" s="580"/>
      <c r="AA50" s="570"/>
      <c r="AB50" s="323"/>
      <c r="AC50" s="328"/>
      <c r="AD50" s="328"/>
      <c r="AE50" s="328"/>
      <c r="AF50" s="328"/>
      <c r="AG50" s="328"/>
      <c r="AH50" s="328"/>
    </row>
    <row r="51" spans="1:34" ht="15.75" customHeight="1" x14ac:dyDescent="0.25">
      <c r="A51" s="328"/>
      <c r="B51" s="41"/>
      <c r="C51" s="44">
        <v>2025</v>
      </c>
      <c r="D51" s="45">
        <v>45658</v>
      </c>
      <c r="E51" s="595">
        <v>46021</v>
      </c>
      <c r="F51" s="570"/>
      <c r="G51" s="46">
        <v>65</v>
      </c>
      <c r="H51" s="599" t="s">
        <v>455</v>
      </c>
      <c r="I51" s="580"/>
      <c r="J51" s="580"/>
      <c r="K51" s="580"/>
      <c r="L51" s="580"/>
      <c r="M51" s="580"/>
      <c r="N51" s="580"/>
      <c r="O51" s="580"/>
      <c r="P51" s="580"/>
      <c r="Q51" s="580"/>
      <c r="R51" s="580"/>
      <c r="S51" s="580"/>
      <c r="T51" s="580"/>
      <c r="U51" s="580"/>
      <c r="V51" s="580"/>
      <c r="W51" s="580"/>
      <c r="X51" s="580"/>
      <c r="Y51" s="580"/>
      <c r="Z51" s="580"/>
      <c r="AA51" s="570"/>
      <c r="AB51" s="323"/>
      <c r="AC51" s="328"/>
      <c r="AD51" s="328"/>
      <c r="AE51" s="328"/>
      <c r="AF51" s="328"/>
      <c r="AG51" s="328"/>
      <c r="AH51" s="328"/>
    </row>
    <row r="52" spans="1:34" ht="15.75" customHeight="1" x14ac:dyDescent="0.25">
      <c r="A52" s="328"/>
      <c r="B52" s="41"/>
      <c r="C52" s="44">
        <v>2026</v>
      </c>
      <c r="D52" s="45">
        <v>46023</v>
      </c>
      <c r="E52" s="595">
        <v>46386</v>
      </c>
      <c r="F52" s="570"/>
      <c r="G52" s="46">
        <v>85</v>
      </c>
      <c r="H52" s="599" t="s">
        <v>455</v>
      </c>
      <c r="I52" s="580"/>
      <c r="J52" s="580"/>
      <c r="K52" s="580"/>
      <c r="L52" s="580"/>
      <c r="M52" s="580"/>
      <c r="N52" s="580"/>
      <c r="O52" s="580"/>
      <c r="P52" s="580"/>
      <c r="Q52" s="580"/>
      <c r="R52" s="580"/>
      <c r="S52" s="580"/>
      <c r="T52" s="580"/>
      <c r="U52" s="580"/>
      <c r="V52" s="580"/>
      <c r="W52" s="580"/>
      <c r="X52" s="580"/>
      <c r="Y52" s="580"/>
      <c r="Z52" s="580"/>
      <c r="AA52" s="570"/>
      <c r="AB52" s="323"/>
      <c r="AC52" s="328"/>
      <c r="AD52" s="328"/>
      <c r="AE52" s="328"/>
      <c r="AF52" s="328"/>
      <c r="AG52" s="328"/>
      <c r="AH52" s="328"/>
    </row>
    <row r="53" spans="1:34" ht="15.75" customHeight="1" x14ac:dyDescent="0.25">
      <c r="A53" s="328"/>
      <c r="B53" s="41"/>
      <c r="C53" s="44">
        <v>2027</v>
      </c>
      <c r="D53" s="45">
        <v>46388</v>
      </c>
      <c r="E53" s="595">
        <v>46751</v>
      </c>
      <c r="F53" s="570"/>
      <c r="G53" s="46">
        <v>100</v>
      </c>
      <c r="H53" s="599" t="s">
        <v>455</v>
      </c>
      <c r="I53" s="580"/>
      <c r="J53" s="580"/>
      <c r="K53" s="580"/>
      <c r="L53" s="580"/>
      <c r="M53" s="580"/>
      <c r="N53" s="580"/>
      <c r="O53" s="580"/>
      <c r="P53" s="580"/>
      <c r="Q53" s="580"/>
      <c r="R53" s="580"/>
      <c r="S53" s="580"/>
      <c r="T53" s="580"/>
      <c r="U53" s="580"/>
      <c r="V53" s="580"/>
      <c r="W53" s="580"/>
      <c r="X53" s="580"/>
      <c r="Y53" s="580"/>
      <c r="Z53" s="580"/>
      <c r="AA53" s="570"/>
      <c r="AB53" s="323"/>
      <c r="AC53" s="328"/>
      <c r="AD53" s="328"/>
      <c r="AE53" s="328"/>
      <c r="AF53" s="328"/>
      <c r="AG53" s="328"/>
      <c r="AH53" s="328"/>
    </row>
    <row r="54" spans="1:34" ht="15.75" customHeight="1" x14ac:dyDescent="0.25">
      <c r="A54" s="328"/>
      <c r="B54" s="41"/>
      <c r="C54" s="44"/>
      <c r="D54" s="44"/>
      <c r="E54" s="587"/>
      <c r="F54" s="570"/>
      <c r="G54" s="43"/>
      <c r="H54" s="587"/>
      <c r="I54" s="580"/>
      <c r="J54" s="580"/>
      <c r="K54" s="580"/>
      <c r="L54" s="580"/>
      <c r="M54" s="580"/>
      <c r="N54" s="580"/>
      <c r="O54" s="580"/>
      <c r="P54" s="580"/>
      <c r="Q54" s="580"/>
      <c r="R54" s="580"/>
      <c r="S54" s="580"/>
      <c r="T54" s="580"/>
      <c r="U54" s="580"/>
      <c r="V54" s="580"/>
      <c r="W54" s="580"/>
      <c r="X54" s="580"/>
      <c r="Y54" s="580"/>
      <c r="Z54" s="580"/>
      <c r="AA54" s="570"/>
      <c r="AB54" s="323"/>
      <c r="AC54" s="328"/>
      <c r="AD54" s="328"/>
      <c r="AE54" s="328"/>
      <c r="AF54" s="328"/>
      <c r="AG54" s="328"/>
      <c r="AH54" s="328"/>
    </row>
    <row r="55" spans="1:34"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c r="AE55" s="301"/>
      <c r="AF55" s="301"/>
      <c r="AG55" s="301"/>
      <c r="AH55" s="301"/>
    </row>
    <row r="56" spans="1:34" ht="15.75" customHeight="1" x14ac:dyDescent="0.25">
      <c r="A56" s="301"/>
      <c r="B56" s="31"/>
      <c r="C56" s="601" t="s">
        <v>163</v>
      </c>
      <c r="D56" s="597"/>
      <c r="E56" s="314"/>
      <c r="F56" s="305" t="s">
        <v>164</v>
      </c>
      <c r="G56" s="47"/>
      <c r="H56" s="316"/>
      <c r="I56" s="305" t="s">
        <v>165</v>
      </c>
      <c r="J56" s="301"/>
      <c r="K56" s="600"/>
      <c r="L56" s="570"/>
      <c r="M56" s="314"/>
      <c r="N56" s="301"/>
      <c r="O56" s="301"/>
      <c r="P56" s="301"/>
      <c r="Q56" s="301"/>
      <c r="R56" s="301"/>
      <c r="S56" s="301"/>
      <c r="T56" s="301"/>
      <c r="U56" s="301"/>
      <c r="V56" s="301"/>
      <c r="W56" s="301"/>
      <c r="X56" s="301"/>
      <c r="Y56" s="301"/>
      <c r="Z56" s="301"/>
      <c r="AA56" s="301"/>
      <c r="AB56" s="309"/>
      <c r="AC56" s="301"/>
      <c r="AD56" s="301"/>
      <c r="AE56" s="301"/>
      <c r="AF56" s="301"/>
      <c r="AG56" s="301"/>
      <c r="AH56" s="301"/>
    </row>
    <row r="57" spans="1:34"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c r="AE57" s="301"/>
      <c r="AF57" s="301"/>
      <c r="AG57" s="301"/>
      <c r="AH57" s="301"/>
    </row>
    <row r="58" spans="1:34" ht="15.75" customHeight="1" x14ac:dyDescent="0.25">
      <c r="A58" s="301"/>
      <c r="B58" s="598" t="s">
        <v>166</v>
      </c>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70"/>
      <c r="AC58" s="301"/>
      <c r="AD58" s="301"/>
      <c r="AE58" s="301"/>
      <c r="AF58" s="301"/>
      <c r="AG58" s="301"/>
      <c r="AH58" s="301"/>
    </row>
    <row r="59" spans="1:34"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c r="AE59" s="301"/>
      <c r="AF59" s="301"/>
      <c r="AG59" s="301"/>
      <c r="AH59" s="301"/>
    </row>
    <row r="60" spans="1:34" ht="29.25" customHeight="1" x14ac:dyDescent="0.25">
      <c r="A60" s="301"/>
      <c r="B60" s="587" t="s">
        <v>161</v>
      </c>
      <c r="C60" s="570"/>
      <c r="D60" s="43"/>
      <c r="E60" s="587" t="s">
        <v>167</v>
      </c>
      <c r="F60" s="570"/>
      <c r="G60" s="43"/>
      <c r="H60" s="579" t="s">
        <v>168</v>
      </c>
      <c r="I60" s="570"/>
      <c r="J60" s="587"/>
      <c r="K60" s="570"/>
      <c r="L60" s="596"/>
      <c r="M60" s="597"/>
      <c r="N60" s="43" t="s">
        <v>169</v>
      </c>
      <c r="O60" s="587"/>
      <c r="P60" s="580"/>
      <c r="Q60" s="570"/>
      <c r="R60" s="587" t="s">
        <v>170</v>
      </c>
      <c r="S60" s="580"/>
      <c r="T60" s="570"/>
      <c r="U60" s="587"/>
      <c r="V60" s="580"/>
      <c r="W60" s="570"/>
      <c r="X60" s="587" t="s">
        <v>171</v>
      </c>
      <c r="Y60" s="570"/>
      <c r="Z60" s="587"/>
      <c r="AA60" s="580"/>
      <c r="AB60" s="570"/>
      <c r="AC60" s="301"/>
      <c r="AD60" s="301"/>
      <c r="AE60" s="301"/>
      <c r="AF60" s="301"/>
      <c r="AG60" s="301"/>
      <c r="AH60" s="301"/>
    </row>
    <row r="61" spans="1:34"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c r="AE61" s="301"/>
      <c r="AF61" s="301"/>
      <c r="AG61" s="301"/>
      <c r="AH61" s="301"/>
    </row>
    <row r="62" spans="1:34" ht="15.75" customHeight="1" x14ac:dyDescent="0.25">
      <c r="A62" s="301"/>
      <c r="B62" s="598" t="s">
        <v>172</v>
      </c>
      <c r="C62" s="570"/>
      <c r="D62" s="602"/>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4"/>
      <c r="AC62" s="301"/>
      <c r="AD62" s="301"/>
      <c r="AE62" s="301"/>
      <c r="AF62" s="301"/>
      <c r="AG62" s="301"/>
      <c r="AH62" s="301"/>
    </row>
    <row r="63" spans="1:34"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c r="AE63" s="301"/>
      <c r="AF63" s="301"/>
      <c r="AG63" s="301"/>
      <c r="AH63" s="301"/>
    </row>
    <row r="64" spans="1:34" ht="15.75" customHeight="1" x14ac:dyDescent="0.25">
      <c r="A64" s="301"/>
      <c r="B64" s="598" t="s">
        <v>173</v>
      </c>
      <c r="C64" s="570"/>
      <c r="D64" s="60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4"/>
      <c r="AC64" s="301"/>
      <c r="AD64" s="301"/>
      <c r="AE64" s="301"/>
      <c r="AF64" s="301"/>
      <c r="AG64" s="301"/>
      <c r="AH64" s="301"/>
    </row>
    <row r="65" spans="1:34"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c r="AE65" s="301"/>
      <c r="AF65" s="301"/>
      <c r="AG65" s="301"/>
      <c r="AH65" s="301"/>
    </row>
    <row r="66" spans="1:34" ht="15.75" customHeight="1" x14ac:dyDescent="0.25">
      <c r="A66" s="301"/>
      <c r="B66" s="598" t="s">
        <v>174</v>
      </c>
      <c r="C66" s="570"/>
      <c r="D66" s="60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4"/>
      <c r="AC66" s="301"/>
      <c r="AD66" s="301"/>
      <c r="AE66" s="301"/>
      <c r="AF66" s="301"/>
      <c r="AG66" s="301"/>
      <c r="AH66" s="301"/>
    </row>
    <row r="67" spans="1:34"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c r="AE67" s="301"/>
      <c r="AF67" s="301"/>
      <c r="AG67" s="301"/>
      <c r="AH67" s="301"/>
    </row>
    <row r="68" spans="1:34" ht="15.75" customHeight="1" x14ac:dyDescent="0.25">
      <c r="A68" s="301"/>
      <c r="B68" s="598" t="s">
        <v>175</v>
      </c>
      <c r="C68" s="570"/>
      <c r="D68" s="60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4"/>
      <c r="AC68" s="301"/>
      <c r="AD68" s="301"/>
      <c r="AE68" s="301"/>
      <c r="AF68" s="301"/>
      <c r="AG68" s="301"/>
      <c r="AH68" s="301"/>
    </row>
    <row r="69" spans="1:34"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c r="AE69" s="301"/>
      <c r="AF69" s="301"/>
      <c r="AG69" s="301"/>
      <c r="AH69" s="301"/>
    </row>
    <row r="70" spans="1:34" ht="15.75" customHeight="1" x14ac:dyDescent="0.25">
      <c r="A70" s="301"/>
      <c r="B70" s="598" t="s">
        <v>176</v>
      </c>
      <c r="C70" s="570"/>
      <c r="D70" s="60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4"/>
      <c r="AC70" s="301"/>
      <c r="AD70" s="301"/>
      <c r="AE70" s="301"/>
      <c r="AF70" s="301"/>
      <c r="AG70" s="301"/>
      <c r="AH70" s="301"/>
    </row>
    <row r="71" spans="1:34"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c r="AE71" s="301"/>
      <c r="AF71" s="301"/>
      <c r="AG71" s="301"/>
      <c r="AH71" s="301"/>
    </row>
    <row r="72" spans="1:34" ht="15.75" customHeight="1" x14ac:dyDescent="0.25">
      <c r="A72" s="301"/>
      <c r="B72" s="598" t="s">
        <v>177</v>
      </c>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70"/>
      <c r="AC72" s="301"/>
      <c r="AD72" s="301"/>
      <c r="AE72" s="301"/>
      <c r="AF72" s="301"/>
      <c r="AG72" s="301"/>
      <c r="AH72" s="301"/>
    </row>
    <row r="73" spans="1:34" ht="15.75" customHeight="1" x14ac:dyDescent="0.25">
      <c r="A73" s="301"/>
      <c r="B73" s="579" t="s">
        <v>122</v>
      </c>
      <c r="C73" s="570"/>
      <c r="D73" s="52" t="s">
        <v>178</v>
      </c>
      <c r="E73" s="579" t="s">
        <v>179</v>
      </c>
      <c r="F73" s="570"/>
      <c r="G73" s="579" t="s">
        <v>177</v>
      </c>
      <c r="H73" s="580"/>
      <c r="I73" s="580"/>
      <c r="J73" s="580"/>
      <c r="K73" s="580"/>
      <c r="L73" s="580"/>
      <c r="M73" s="580"/>
      <c r="N73" s="580"/>
      <c r="O73" s="570"/>
      <c r="P73" s="579" t="s">
        <v>180</v>
      </c>
      <c r="Q73" s="580"/>
      <c r="R73" s="580"/>
      <c r="S73" s="580"/>
      <c r="T73" s="580"/>
      <c r="U73" s="580"/>
      <c r="V73" s="580"/>
      <c r="W73" s="580"/>
      <c r="X73" s="580"/>
      <c r="Y73" s="580"/>
      <c r="Z73" s="580"/>
      <c r="AA73" s="580"/>
      <c r="AB73" s="570"/>
      <c r="AC73" s="301"/>
      <c r="AD73" s="301"/>
      <c r="AE73" s="301"/>
      <c r="AF73" s="301"/>
      <c r="AG73" s="301"/>
      <c r="AH73" s="301"/>
    </row>
    <row r="74" spans="1:34" ht="15.75" customHeight="1" x14ac:dyDescent="0.25">
      <c r="A74" s="301"/>
      <c r="B74" s="579"/>
      <c r="C74" s="570"/>
      <c r="D74" s="37"/>
      <c r="E74" s="579"/>
      <c r="F74" s="570"/>
      <c r="G74" s="604"/>
      <c r="H74" s="580"/>
      <c r="I74" s="580"/>
      <c r="J74" s="580"/>
      <c r="K74" s="580"/>
      <c r="L74" s="580"/>
      <c r="M74" s="580"/>
      <c r="N74" s="580"/>
      <c r="O74" s="570"/>
      <c r="P74" s="604"/>
      <c r="Q74" s="580"/>
      <c r="R74" s="580"/>
      <c r="S74" s="580"/>
      <c r="T74" s="580"/>
      <c r="U74" s="580"/>
      <c r="V74" s="580"/>
      <c r="W74" s="580"/>
      <c r="X74" s="580"/>
      <c r="Y74" s="580"/>
      <c r="Z74" s="580"/>
      <c r="AA74" s="580"/>
      <c r="AB74" s="570"/>
      <c r="AC74" s="301"/>
      <c r="AD74" s="301"/>
      <c r="AE74" s="301"/>
      <c r="AF74" s="301"/>
      <c r="AG74" s="301"/>
      <c r="AH74" s="301"/>
    </row>
    <row r="75" spans="1:34" ht="15.75" customHeight="1" x14ac:dyDescent="0.25">
      <c r="A75" s="301"/>
      <c r="B75" s="579"/>
      <c r="C75" s="570"/>
      <c r="D75" s="37"/>
      <c r="E75" s="579"/>
      <c r="F75" s="570"/>
      <c r="G75" s="604"/>
      <c r="H75" s="580"/>
      <c r="I75" s="580"/>
      <c r="J75" s="580"/>
      <c r="K75" s="580"/>
      <c r="L75" s="580"/>
      <c r="M75" s="580"/>
      <c r="N75" s="580"/>
      <c r="O75" s="570"/>
      <c r="P75" s="604"/>
      <c r="Q75" s="580"/>
      <c r="R75" s="580"/>
      <c r="S75" s="580"/>
      <c r="T75" s="580"/>
      <c r="U75" s="580"/>
      <c r="V75" s="580"/>
      <c r="W75" s="580"/>
      <c r="X75" s="580"/>
      <c r="Y75" s="580"/>
      <c r="Z75" s="580"/>
      <c r="AA75" s="580"/>
      <c r="AB75" s="570"/>
      <c r="AC75" s="301"/>
      <c r="AD75" s="301"/>
      <c r="AE75" s="301"/>
      <c r="AF75" s="301"/>
      <c r="AG75" s="301"/>
      <c r="AH75" s="301"/>
    </row>
    <row r="76" spans="1:34" ht="26.25" customHeight="1" x14ac:dyDescent="0.25">
      <c r="A76" s="301"/>
      <c r="B76" s="605" t="s">
        <v>181</v>
      </c>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70"/>
      <c r="AC76" s="301"/>
      <c r="AD76" s="334"/>
      <c r="AE76" s="301"/>
      <c r="AF76" s="301"/>
      <c r="AG76" s="301"/>
      <c r="AH76" s="301"/>
    </row>
    <row r="77" spans="1:34"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row>
    <row r="78" spans="1:34"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row>
    <row r="79" spans="1:34"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row>
    <row r="80" spans="1:34"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row>
    <row r="81" spans="1:34"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row>
    <row r="82" spans="1:34"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row>
    <row r="83" spans="1:34"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row>
    <row r="84" spans="1:34"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row>
    <row r="85" spans="1:34"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row>
    <row r="86" spans="1:34"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row>
    <row r="87" spans="1:34"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row>
    <row r="88" spans="1:34"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row>
    <row r="89" spans="1:34"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row>
    <row r="90" spans="1:34"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row>
    <row r="91" spans="1:34"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row>
    <row r="92" spans="1:34"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row>
    <row r="93" spans="1:34"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row>
    <row r="94" spans="1:34"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row>
    <row r="95" spans="1:34"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row>
    <row r="96" spans="1:34"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row>
    <row r="97" spans="1:34"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row>
    <row r="98" spans="1:34"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row>
    <row r="99" spans="1:34"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row>
    <row r="100" spans="1:34"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row>
    <row r="101" spans="1:34"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row>
    <row r="102" spans="1:34"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row>
    <row r="103" spans="1:34"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row>
    <row r="104" spans="1:34"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row>
    <row r="105" spans="1:34"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row>
    <row r="106" spans="1:34"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row>
    <row r="107" spans="1:34"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row>
    <row r="108" spans="1:34"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row>
    <row r="109" spans="1:34"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row>
    <row r="110" spans="1:34"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row>
    <row r="111" spans="1:34"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row>
    <row r="112" spans="1:34"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row>
    <row r="113" spans="1:34"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row>
    <row r="114" spans="1:34"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row>
    <row r="115" spans="1:34"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row>
    <row r="116" spans="1:34"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row>
    <row r="117" spans="1:34"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row>
    <row r="118" spans="1:34"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row>
    <row r="119" spans="1:34"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row>
    <row r="120" spans="1:34"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row>
    <row r="121" spans="1:34"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row>
    <row r="122" spans="1:34"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row>
    <row r="123" spans="1:34"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row>
    <row r="124" spans="1:34"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row>
    <row r="125" spans="1:34"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row>
    <row r="126" spans="1:34"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row>
    <row r="127" spans="1:34"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row>
    <row r="128" spans="1:34"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row>
    <row r="129" spans="1:34"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row>
    <row r="130" spans="1:34"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row>
    <row r="131" spans="1:34"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row>
    <row r="132" spans="1:34"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row>
    <row r="133" spans="1:34"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row>
    <row r="134" spans="1:34"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row>
    <row r="135" spans="1:34"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row>
    <row r="136" spans="1:34"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row>
    <row r="137" spans="1:34"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row>
    <row r="138" spans="1:34"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row>
    <row r="139" spans="1:34"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row>
    <row r="140" spans="1:34"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row>
    <row r="141" spans="1:34"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row>
    <row r="142" spans="1:34"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row>
    <row r="143" spans="1:34"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row>
    <row r="144" spans="1:34"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row>
    <row r="145" spans="1:34"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row>
    <row r="146" spans="1:34"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row>
    <row r="147" spans="1:34"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row>
    <row r="148" spans="1:34"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row>
    <row r="149" spans="1:34"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row>
    <row r="150" spans="1:34"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row>
    <row r="151" spans="1:34"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row>
    <row r="152" spans="1:34"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row>
    <row r="153" spans="1:34"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row>
    <row r="154" spans="1:34"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row>
    <row r="155" spans="1:34"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row>
    <row r="156" spans="1:34"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row>
    <row r="157" spans="1:34"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row>
    <row r="158" spans="1:34"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row>
    <row r="159" spans="1:34"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row>
    <row r="160" spans="1:34"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row>
    <row r="161" spans="1:34"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row>
    <row r="162" spans="1:34"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row>
    <row r="163" spans="1:34"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row>
    <row r="164" spans="1:34"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row>
    <row r="165" spans="1:34"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row>
    <row r="166" spans="1:34"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row>
    <row r="167" spans="1:34"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row>
    <row r="168" spans="1:34"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row>
    <row r="169" spans="1:34"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row>
    <row r="170" spans="1:34"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row>
    <row r="171" spans="1:34"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row>
    <row r="172" spans="1:34"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row>
    <row r="173" spans="1:34"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row>
    <row r="174" spans="1:34"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row>
    <row r="175" spans="1:34"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row>
    <row r="176" spans="1:34"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row>
    <row r="177" spans="1:34"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row>
    <row r="178" spans="1:34"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row>
    <row r="179" spans="1:34"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row>
    <row r="180" spans="1:34"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row>
    <row r="181" spans="1:34"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row>
    <row r="182" spans="1:34"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row>
    <row r="183" spans="1:34"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row>
    <row r="184" spans="1:34"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row>
    <row r="185" spans="1:34"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row>
    <row r="186" spans="1:34"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row>
    <row r="187" spans="1:34"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row>
    <row r="188" spans="1:34"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row>
    <row r="189" spans="1:34"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row>
    <row r="190" spans="1:34"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row>
    <row r="191" spans="1:34"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row>
    <row r="192" spans="1:34"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row>
    <row r="193" spans="1:34"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row>
    <row r="194" spans="1:34"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row>
    <row r="195" spans="1:34"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row>
    <row r="196" spans="1:34"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row>
    <row r="197" spans="1:34"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row>
    <row r="198" spans="1:34"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row>
    <row r="199" spans="1:34"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row>
    <row r="200" spans="1:34"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row>
    <row r="201" spans="1:34"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row>
    <row r="202" spans="1:34"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row>
    <row r="203" spans="1:34"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row>
    <row r="204" spans="1:34"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row>
    <row r="205" spans="1:34"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row>
    <row r="206" spans="1:34"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row>
    <row r="207" spans="1:34"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row>
    <row r="208" spans="1:34"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row>
    <row r="209" spans="1:34"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row>
    <row r="210" spans="1:34"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row>
    <row r="211" spans="1:34"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row>
    <row r="212" spans="1:34"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row>
    <row r="213" spans="1:34"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row>
    <row r="214" spans="1:34"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row>
    <row r="215" spans="1:34"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row>
    <row r="216" spans="1:34"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row>
    <row r="217" spans="1:34"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row>
    <row r="218" spans="1:34"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row>
    <row r="219" spans="1:34"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row>
    <row r="220" spans="1:34"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row>
    <row r="221" spans="1:34"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row>
    <row r="222" spans="1:34"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row>
    <row r="223" spans="1:34"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row>
    <row r="224" spans="1:34"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row>
    <row r="225" spans="1:34"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row>
    <row r="226" spans="1:34"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row>
    <row r="227" spans="1:34"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row>
    <row r="228" spans="1:34"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row>
    <row r="229" spans="1:34"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row>
    <row r="230" spans="1:34"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row>
    <row r="231" spans="1:34"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row>
    <row r="232" spans="1:34"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row>
    <row r="233" spans="1:34"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row>
    <row r="234" spans="1:34"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row>
    <row r="235" spans="1:34"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row>
    <row r="236" spans="1:34"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row>
    <row r="237" spans="1:34"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row>
    <row r="238" spans="1:34"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row>
    <row r="239" spans="1:34"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row>
    <row r="240" spans="1:34"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row>
    <row r="241" spans="1:34"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row>
    <row r="242" spans="1:34"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row>
    <row r="243" spans="1:34"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row>
    <row r="244" spans="1:34"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row>
    <row r="245" spans="1:34"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row>
    <row r="246" spans="1:34"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row>
    <row r="247" spans="1:34"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row>
    <row r="248" spans="1:34"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row>
    <row r="249" spans="1:34"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row>
    <row r="250" spans="1:34"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row>
    <row r="251" spans="1:34"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row>
    <row r="252" spans="1:34"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row>
    <row r="253" spans="1:34"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row>
    <row r="254" spans="1:34"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row>
    <row r="255" spans="1:34"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row>
    <row r="256" spans="1:34"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row>
    <row r="257" spans="1:34"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row>
    <row r="258" spans="1:34"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row>
    <row r="259" spans="1:34"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row>
    <row r="260" spans="1:34"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row>
    <row r="261" spans="1:34"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row>
    <row r="262" spans="1:34"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row>
    <row r="263" spans="1:34"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row>
    <row r="264" spans="1:34"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row>
    <row r="265" spans="1:34"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row>
    <row r="266" spans="1:34"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row>
    <row r="267" spans="1:34"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row>
    <row r="268" spans="1:34"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row>
    <row r="269" spans="1:34"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row>
    <row r="270" spans="1:34"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row>
    <row r="271" spans="1:34"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row>
    <row r="272" spans="1:34"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row>
    <row r="273" spans="1:34"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row>
    <row r="274" spans="1:34"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row>
    <row r="275" spans="1:34"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row>
    <row r="276" spans="1:34"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row>
    <row r="277" spans="1:34"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row>
    <row r="278" spans="1:34"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row>
    <row r="279" spans="1:34"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row>
    <row r="280" spans="1:34"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row>
    <row r="281" spans="1:34"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row>
    <row r="282" spans="1:34"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row>
    <row r="283" spans="1:34"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row>
    <row r="284" spans="1:34"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row>
    <row r="285" spans="1:34"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row>
    <row r="286" spans="1:34"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row>
    <row r="287" spans="1:34"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row>
    <row r="288" spans="1:34"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row>
    <row r="289" spans="1:34"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row>
    <row r="290" spans="1:34"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row>
    <row r="291" spans="1:34"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row>
    <row r="292" spans="1:34"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row>
    <row r="293" spans="1:34"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row>
    <row r="294" spans="1:34"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row>
    <row r="295" spans="1:34"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row>
    <row r="296" spans="1:34"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row>
    <row r="297" spans="1:34"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row>
    <row r="298" spans="1:34"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row>
    <row r="299" spans="1:34"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row>
    <row r="300" spans="1:34"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row>
    <row r="301" spans="1:34"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row>
    <row r="302" spans="1:34"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row>
    <row r="303" spans="1:34"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row>
    <row r="304" spans="1:34"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row>
    <row r="305" spans="1:34"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row>
    <row r="306" spans="1:34"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row>
    <row r="307" spans="1:34"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row>
    <row r="308" spans="1:34"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row>
    <row r="309" spans="1:34"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row>
    <row r="310" spans="1:34"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row>
    <row r="311" spans="1:34"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row>
    <row r="312" spans="1:34"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row>
    <row r="313" spans="1:34"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row>
    <row r="314" spans="1:34"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row>
    <row r="315" spans="1:34"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row>
    <row r="316" spans="1:34"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row>
    <row r="317" spans="1:34"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row>
    <row r="318" spans="1:34"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row>
    <row r="319" spans="1:34"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row>
    <row r="320" spans="1:34"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row>
    <row r="321" spans="1:34"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row>
    <row r="322" spans="1:34"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row>
    <row r="323" spans="1:34"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row>
    <row r="324" spans="1:34"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row>
    <row r="325" spans="1:34"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row>
    <row r="326" spans="1:34"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row>
    <row r="327" spans="1:34"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row>
    <row r="328" spans="1:34"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row>
    <row r="329" spans="1:34"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row>
    <row r="330" spans="1:34"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row>
    <row r="331" spans="1:34"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row>
    <row r="332" spans="1:34"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row>
    <row r="333" spans="1:34"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row>
    <row r="334" spans="1:34"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row>
    <row r="335" spans="1:34"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row>
    <row r="336" spans="1:34"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row>
    <row r="337" spans="1:34"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row>
    <row r="338" spans="1:34"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row>
    <row r="339" spans="1:34"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row>
    <row r="340" spans="1:34"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row>
    <row r="341" spans="1:34"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row>
    <row r="342" spans="1:34"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row>
    <row r="343" spans="1:34"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row>
    <row r="344" spans="1:34"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row>
    <row r="345" spans="1:34"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row>
    <row r="346" spans="1:34"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row>
    <row r="347" spans="1:34"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row>
    <row r="348" spans="1:34"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row>
    <row r="349" spans="1:34"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row>
    <row r="350" spans="1:34"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row>
    <row r="351" spans="1:34"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row>
    <row r="352" spans="1:34"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row>
    <row r="353" spans="1:34"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row>
    <row r="354" spans="1:34"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row>
    <row r="355" spans="1:34"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row>
    <row r="356" spans="1:34"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row>
    <row r="357" spans="1:34"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row>
    <row r="358" spans="1:34"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row>
    <row r="359" spans="1:34"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row>
    <row r="360" spans="1:34"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row>
    <row r="361" spans="1:34"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row>
    <row r="362" spans="1:34"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row>
    <row r="363" spans="1:34"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row>
    <row r="364" spans="1:34"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row>
    <row r="365" spans="1:34"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row>
    <row r="366" spans="1:34"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row>
    <row r="367" spans="1:34"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row>
    <row r="368" spans="1:34"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row>
    <row r="369" spans="1:34"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row>
    <row r="370" spans="1:34"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row>
    <row r="371" spans="1:34"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row>
    <row r="372" spans="1:34"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row>
    <row r="373" spans="1:34"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row>
    <row r="374" spans="1:34"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row>
    <row r="375" spans="1:34"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row>
    <row r="376" spans="1:34"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row>
    <row r="377" spans="1:34"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row>
    <row r="378" spans="1:34"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row>
    <row r="379" spans="1:34"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row>
    <row r="380" spans="1:34"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row>
    <row r="381" spans="1:34"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row>
    <row r="382" spans="1:34"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row>
    <row r="383" spans="1:34"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row>
    <row r="384" spans="1:34"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row>
    <row r="385" spans="1:34"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row>
    <row r="386" spans="1:34"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row>
    <row r="387" spans="1:34"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row>
    <row r="388" spans="1:34"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row>
    <row r="389" spans="1:34"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row>
    <row r="390" spans="1:34"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row>
    <row r="391" spans="1:34"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row>
    <row r="392" spans="1:34"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row>
    <row r="393" spans="1:34"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row>
    <row r="394" spans="1:34"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row>
    <row r="395" spans="1:34"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row>
    <row r="396" spans="1:34"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row>
    <row r="397" spans="1:34"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row>
    <row r="398" spans="1:34"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row>
    <row r="399" spans="1:34"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row>
    <row r="400" spans="1:34"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row>
    <row r="401" spans="1:34"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row>
    <row r="402" spans="1:34"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row>
    <row r="403" spans="1:34"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row>
    <row r="404" spans="1:34"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row>
    <row r="405" spans="1:34"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row>
    <row r="406" spans="1:34"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row>
    <row r="407" spans="1:34"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row>
    <row r="408" spans="1:34"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row>
    <row r="409" spans="1:34"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row>
    <row r="410" spans="1:34"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row>
    <row r="411" spans="1:34"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row>
    <row r="412" spans="1:34"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row>
    <row r="413" spans="1:34"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row>
    <row r="414" spans="1:34"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row>
    <row r="415" spans="1:34"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row>
    <row r="416" spans="1:34"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row>
    <row r="417" spans="1:34"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row>
    <row r="418" spans="1:34"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row>
    <row r="419" spans="1:34"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row>
    <row r="420" spans="1:34"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row>
    <row r="421" spans="1:34"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row>
    <row r="422" spans="1:34"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row>
    <row r="423" spans="1:34"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row>
    <row r="424" spans="1:34"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row>
    <row r="425" spans="1:34"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row>
    <row r="426" spans="1:34"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row>
    <row r="427" spans="1:34"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row>
    <row r="428" spans="1:34"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row>
    <row r="429" spans="1:34"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row>
    <row r="430" spans="1:34"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row>
    <row r="431" spans="1:34"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row>
    <row r="432" spans="1:34"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row>
    <row r="433" spans="1:34"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row>
    <row r="434" spans="1:34"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row>
    <row r="435" spans="1:34"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row>
    <row r="436" spans="1:34"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row>
    <row r="437" spans="1:34"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row>
    <row r="438" spans="1:34"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row>
    <row r="439" spans="1:34"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row>
    <row r="440" spans="1:34"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row>
    <row r="441" spans="1:34"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row>
    <row r="442" spans="1:34"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row>
    <row r="443" spans="1:34"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row>
    <row r="444" spans="1:34"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row>
    <row r="445" spans="1:34"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row>
    <row r="446" spans="1:34"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row>
    <row r="447" spans="1:34"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row>
    <row r="448" spans="1:34"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row>
    <row r="449" spans="1:34"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row>
    <row r="450" spans="1:34"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row>
    <row r="451" spans="1:34"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row>
    <row r="452" spans="1:34"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row>
    <row r="453" spans="1:34"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row>
    <row r="454" spans="1:34"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row>
    <row r="455" spans="1:34"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row>
    <row r="456" spans="1:34"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row>
    <row r="457" spans="1:34"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row>
    <row r="458" spans="1:34"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row>
    <row r="459" spans="1:34"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row>
    <row r="460" spans="1:34"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row>
    <row r="461" spans="1:34"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row>
    <row r="462" spans="1:34"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row>
    <row r="463" spans="1:34"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row>
    <row r="464" spans="1:34"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row>
    <row r="465" spans="1:34"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row>
    <row r="466" spans="1:34"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row>
    <row r="467" spans="1:34"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row>
    <row r="468" spans="1:34"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row>
    <row r="469" spans="1:34"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row>
    <row r="470" spans="1:34"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row>
    <row r="471" spans="1:34"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row>
    <row r="472" spans="1:34"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row>
    <row r="473" spans="1:34"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row>
    <row r="474" spans="1:34"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row>
    <row r="475" spans="1:34"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row>
    <row r="476" spans="1:34"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row>
    <row r="477" spans="1:34"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row>
    <row r="478" spans="1:34"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row>
    <row r="479" spans="1:34"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row>
    <row r="480" spans="1:34"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row>
    <row r="481" spans="1:34"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row>
    <row r="482" spans="1:34"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row>
    <row r="483" spans="1:34"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row>
    <row r="484" spans="1:34"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row>
    <row r="485" spans="1:34"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row>
    <row r="486" spans="1:34"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row>
    <row r="487" spans="1:34"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row>
    <row r="488" spans="1:34"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row>
    <row r="489" spans="1:34"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row>
    <row r="490" spans="1:34"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row>
    <row r="491" spans="1:34"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row>
    <row r="492" spans="1:34"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row>
    <row r="493" spans="1:34"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row>
    <row r="494" spans="1:34"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row>
    <row r="495" spans="1:34"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row>
    <row r="496" spans="1:34"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row>
    <row r="497" spans="1:34"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row>
    <row r="498" spans="1:34"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row>
    <row r="499" spans="1:34"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row>
    <row r="500" spans="1:34"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row>
    <row r="501" spans="1:34"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row>
    <row r="502" spans="1:34"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row>
    <row r="503" spans="1:34"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row>
    <row r="504" spans="1:34"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row>
    <row r="505" spans="1:34"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row>
    <row r="506" spans="1:34"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row>
    <row r="507" spans="1:34"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row>
    <row r="508" spans="1:34"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row>
    <row r="509" spans="1:34"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row>
    <row r="510" spans="1:34"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row>
    <row r="511" spans="1:34"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row>
    <row r="512" spans="1:34"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row>
    <row r="513" spans="1:34"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row>
    <row r="514" spans="1:34"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row>
    <row r="515" spans="1:34"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row>
    <row r="516" spans="1:34"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row>
    <row r="517" spans="1:34"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row>
    <row r="518" spans="1:34"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row>
    <row r="519" spans="1:34"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row>
    <row r="520" spans="1:34"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row>
    <row r="521" spans="1:34"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row>
    <row r="522" spans="1:34"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row>
    <row r="523" spans="1:34"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row>
    <row r="524" spans="1:34"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row>
    <row r="525" spans="1:34"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row>
    <row r="526" spans="1:34"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row>
    <row r="527" spans="1:34"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row>
    <row r="528" spans="1:34"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row>
    <row r="529" spans="1:34"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row>
    <row r="530" spans="1:34"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row>
    <row r="531" spans="1:34"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row>
    <row r="532" spans="1:34"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row>
    <row r="533" spans="1:34"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row>
    <row r="534" spans="1:34"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row>
    <row r="535" spans="1:34"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row>
    <row r="536" spans="1:34"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row>
    <row r="537" spans="1:34"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row>
    <row r="538" spans="1:34"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row>
    <row r="539" spans="1:34"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row>
    <row r="540" spans="1:34"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row>
    <row r="541" spans="1:34"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row>
    <row r="542" spans="1:34"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row>
    <row r="543" spans="1:34"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row>
    <row r="544" spans="1:34"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row>
    <row r="545" spans="1:34"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row>
    <row r="546" spans="1:34"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row>
    <row r="547" spans="1:34"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row>
    <row r="548" spans="1:34"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row>
    <row r="549" spans="1:34"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row>
    <row r="550" spans="1:34"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row>
    <row r="551" spans="1:34"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row>
    <row r="552" spans="1:34"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row>
    <row r="553" spans="1:34"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row>
    <row r="554" spans="1:34"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row>
    <row r="555" spans="1:34"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row>
    <row r="556" spans="1:34"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row>
    <row r="557" spans="1:34"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row>
    <row r="558" spans="1:34"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row>
    <row r="559" spans="1:34"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row>
    <row r="560" spans="1:34"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row>
    <row r="561" spans="1:34"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row>
    <row r="562" spans="1:34"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row>
    <row r="563" spans="1:34"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row>
    <row r="564" spans="1:34"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row>
    <row r="565" spans="1:34"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row>
    <row r="566" spans="1:34"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row>
    <row r="567" spans="1:34"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row>
    <row r="568" spans="1:34"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row>
    <row r="569" spans="1:34"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row>
    <row r="570" spans="1:34"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row>
    <row r="571" spans="1:34"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row>
    <row r="572" spans="1:34"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row>
    <row r="573" spans="1:34"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row>
    <row r="574" spans="1:34"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row>
    <row r="575" spans="1:34"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row>
    <row r="576" spans="1:34"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row>
    <row r="577" spans="1:34"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row>
    <row r="578" spans="1:34"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row>
    <row r="579" spans="1:34"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row>
    <row r="580" spans="1:34"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row>
    <row r="581" spans="1:34"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row>
    <row r="582" spans="1:34"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row>
    <row r="583" spans="1:34"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row>
    <row r="584" spans="1:34"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row>
    <row r="585" spans="1:34"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row>
    <row r="586" spans="1:34"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row>
    <row r="587" spans="1:34"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row>
    <row r="588" spans="1:34"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row>
    <row r="589" spans="1:34"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row>
    <row r="590" spans="1:34"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row>
    <row r="591" spans="1:34"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row>
    <row r="592" spans="1:34"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row>
    <row r="593" spans="1:34"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row>
    <row r="594" spans="1:34"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row>
    <row r="595" spans="1:34"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row>
    <row r="596" spans="1:34"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row>
    <row r="597" spans="1:34"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row>
    <row r="598" spans="1:34"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row>
    <row r="599" spans="1:34"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row>
    <row r="600" spans="1:34"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row>
    <row r="601" spans="1:34"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row>
    <row r="602" spans="1:34"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row>
    <row r="603" spans="1:34"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row>
    <row r="604" spans="1:34"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row>
    <row r="605" spans="1:34"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row>
    <row r="606" spans="1:34"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row>
    <row r="607" spans="1:34"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row>
    <row r="608" spans="1:34"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row>
    <row r="609" spans="1:34"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row>
    <row r="610" spans="1:34"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row>
    <row r="611" spans="1:34"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row>
    <row r="612" spans="1:34"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row>
    <row r="613" spans="1:34"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row>
    <row r="614" spans="1:34"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row>
    <row r="615" spans="1:34"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row>
    <row r="616" spans="1:34"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row>
    <row r="617" spans="1:34"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row>
    <row r="618" spans="1:34"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row>
    <row r="619" spans="1:34"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row>
    <row r="620" spans="1:34"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row>
    <row r="621" spans="1:34"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row>
    <row r="622" spans="1:34"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row>
    <row r="623" spans="1:34"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row>
    <row r="624" spans="1:34"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row>
    <row r="625" spans="1:34"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row>
    <row r="626" spans="1:34"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row>
    <row r="627" spans="1:34"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row>
    <row r="628" spans="1:34"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row>
    <row r="629" spans="1:34"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row>
    <row r="630" spans="1:34"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row>
    <row r="631" spans="1:34"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row>
    <row r="632" spans="1:34"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row>
    <row r="633" spans="1:34"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row>
    <row r="634" spans="1:34"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row>
    <row r="635" spans="1:34"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row>
    <row r="636" spans="1:34"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row>
    <row r="637" spans="1:34"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row>
    <row r="638" spans="1:34"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row>
    <row r="639" spans="1:34"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row>
    <row r="640" spans="1:34"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row>
    <row r="641" spans="1:34"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row>
    <row r="642" spans="1:34"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row>
    <row r="643" spans="1:34"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row>
    <row r="644" spans="1:34"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row>
    <row r="645" spans="1:34"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row>
    <row r="646" spans="1:34"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row>
    <row r="647" spans="1:34"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row>
    <row r="648" spans="1:34"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row>
    <row r="649" spans="1:34"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row>
    <row r="650" spans="1:34"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row>
    <row r="651" spans="1:34"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row>
    <row r="652" spans="1:34"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row>
    <row r="653" spans="1:34"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row>
    <row r="654" spans="1:34"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row>
    <row r="655" spans="1:34"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row>
    <row r="656" spans="1:34"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row>
    <row r="657" spans="1:34"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row>
    <row r="658" spans="1:34"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row>
    <row r="659" spans="1:34"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row>
    <row r="660" spans="1:34"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row>
    <row r="661" spans="1:34"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row>
    <row r="662" spans="1:34"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row>
    <row r="663" spans="1:34"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row>
    <row r="664" spans="1:34"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row>
    <row r="665" spans="1:34"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row>
    <row r="666" spans="1:34"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row>
    <row r="667" spans="1:34"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row>
    <row r="668" spans="1:34"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row>
    <row r="669" spans="1:34"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row>
    <row r="670" spans="1:34"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row>
    <row r="671" spans="1:34"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row>
    <row r="672" spans="1:34"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row>
    <row r="673" spans="1:34"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row>
    <row r="674" spans="1:34"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row>
    <row r="675" spans="1:34"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row>
    <row r="676" spans="1:34"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row>
    <row r="677" spans="1:34"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row>
    <row r="678" spans="1:34"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row>
    <row r="679" spans="1:34"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row>
    <row r="680" spans="1:34"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row>
    <row r="681" spans="1:34"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row>
    <row r="682" spans="1:34"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row>
    <row r="683" spans="1:34"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row>
    <row r="684" spans="1:34"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row>
    <row r="685" spans="1:34"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row>
    <row r="686" spans="1:34"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row>
    <row r="687" spans="1:34"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row>
    <row r="688" spans="1:34"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row>
    <row r="689" spans="1:34"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row>
    <row r="690" spans="1:34"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row>
    <row r="691" spans="1:34"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row>
    <row r="692" spans="1:34"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row>
    <row r="693" spans="1:34"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row>
    <row r="694" spans="1:34"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row>
    <row r="695" spans="1:34"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row>
    <row r="696" spans="1:34"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row>
    <row r="697" spans="1:34"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row>
    <row r="698" spans="1:34"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row>
    <row r="699" spans="1:34"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row>
    <row r="700" spans="1:34"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row>
    <row r="701" spans="1:34"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row>
    <row r="702" spans="1:34"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row>
    <row r="703" spans="1:34"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row>
    <row r="704" spans="1:34"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row>
    <row r="705" spans="1:34"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row>
    <row r="706" spans="1:34"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row>
    <row r="707" spans="1:34"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row>
    <row r="708" spans="1:34"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row>
    <row r="709" spans="1:34"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row>
    <row r="710" spans="1:34"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row>
    <row r="711" spans="1:34"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row>
    <row r="712" spans="1:34"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row>
    <row r="713" spans="1:34"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row>
    <row r="714" spans="1:34"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row>
    <row r="715" spans="1:34"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row>
    <row r="716" spans="1:34"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row>
    <row r="717" spans="1:34"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row>
    <row r="718" spans="1:34"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row>
    <row r="719" spans="1:34"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row>
    <row r="720" spans="1:34"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row>
    <row r="721" spans="1:34"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row>
    <row r="722" spans="1:34"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row>
    <row r="723" spans="1:34"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row>
    <row r="724" spans="1:34"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row>
    <row r="725" spans="1:34"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row>
    <row r="726" spans="1:34"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row>
    <row r="727" spans="1:34"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row>
    <row r="728" spans="1:34"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row>
    <row r="729" spans="1:34"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row>
    <row r="730" spans="1:34"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row>
    <row r="731" spans="1:34"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row>
    <row r="732" spans="1:34"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row>
    <row r="733" spans="1:34"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row>
    <row r="734" spans="1:34"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row>
    <row r="735" spans="1:34"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row>
    <row r="736" spans="1:34"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row>
    <row r="737" spans="1:34"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row>
    <row r="738" spans="1:34"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row>
    <row r="739" spans="1:34"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row>
    <row r="740" spans="1:34"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row>
    <row r="741" spans="1:34"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row>
    <row r="742" spans="1:34"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row>
    <row r="743" spans="1:34"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row>
    <row r="744" spans="1:34"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row>
    <row r="745" spans="1:34"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row>
    <row r="746" spans="1:34"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row>
    <row r="747" spans="1:34"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row>
    <row r="748" spans="1:34"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row>
    <row r="749" spans="1:34"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row>
    <row r="750" spans="1:34"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row>
    <row r="751" spans="1:34"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row>
    <row r="752" spans="1:34"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row>
    <row r="753" spans="1:34"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row>
    <row r="754" spans="1:34"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row>
    <row r="755" spans="1:34"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row>
    <row r="756" spans="1:34"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row>
    <row r="757" spans="1:34"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row>
    <row r="758" spans="1:34"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row>
    <row r="759" spans="1:34"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row>
    <row r="760" spans="1:34"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row>
    <row r="761" spans="1:34"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row>
    <row r="762" spans="1:34"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row>
    <row r="763" spans="1:34"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row>
    <row r="764" spans="1:34"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row>
    <row r="765" spans="1:34"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row>
    <row r="766" spans="1:34"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row>
    <row r="767" spans="1:34"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row>
    <row r="768" spans="1:34"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row>
    <row r="769" spans="1:34"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row>
    <row r="770" spans="1:34"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row>
    <row r="771" spans="1:34"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row>
    <row r="772" spans="1:34"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row>
    <row r="773" spans="1:34"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row>
    <row r="774" spans="1:34"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row>
    <row r="775" spans="1:34"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row>
    <row r="776" spans="1:34"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row>
    <row r="777" spans="1:34"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row>
    <row r="778" spans="1:34"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row>
    <row r="779" spans="1:34"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row>
    <row r="780" spans="1:34"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row>
    <row r="781" spans="1:34"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row>
    <row r="782" spans="1:34"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row>
    <row r="783" spans="1:34"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row>
    <row r="784" spans="1:34"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row>
    <row r="785" spans="1:34"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row>
    <row r="786" spans="1:34"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row>
    <row r="787" spans="1:34"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row>
    <row r="788" spans="1:34"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row>
    <row r="789" spans="1:34"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row>
    <row r="790" spans="1:34"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row>
    <row r="791" spans="1:34"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row>
    <row r="792" spans="1:34"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row>
    <row r="793" spans="1:34"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row>
    <row r="794" spans="1:34"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row>
    <row r="795" spans="1:34"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row>
    <row r="796" spans="1:34"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row>
    <row r="797" spans="1:34"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row>
    <row r="798" spans="1:34"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row>
    <row r="799" spans="1:34"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row>
    <row r="800" spans="1:34"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row>
    <row r="801" spans="1:34"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row>
    <row r="802" spans="1:34"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row>
    <row r="803" spans="1:34"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row>
    <row r="804" spans="1:34"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row>
    <row r="805" spans="1:34"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row>
    <row r="806" spans="1:34"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row>
    <row r="807" spans="1:34"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row>
    <row r="808" spans="1:34"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row>
    <row r="809" spans="1:34"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row>
    <row r="810" spans="1:34"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row>
    <row r="811" spans="1:34"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row>
    <row r="812" spans="1:34"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row>
    <row r="813" spans="1:34"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row>
    <row r="814" spans="1:34"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row>
    <row r="815" spans="1:34"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row>
    <row r="816" spans="1:34"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row>
    <row r="817" spans="1:34"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row>
    <row r="818" spans="1:34"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row>
    <row r="819" spans="1:34"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row>
    <row r="820" spans="1:34"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row>
    <row r="821" spans="1:34"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row>
    <row r="822" spans="1:34"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row>
    <row r="823" spans="1:34"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row>
    <row r="824" spans="1:34"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row>
    <row r="825" spans="1:34"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row>
    <row r="826" spans="1:34"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row>
    <row r="827" spans="1:34"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row>
    <row r="828" spans="1:34"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row>
    <row r="829" spans="1:34"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row>
    <row r="830" spans="1:34"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row>
    <row r="831" spans="1:34"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row>
    <row r="832" spans="1:34"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row>
    <row r="833" spans="1:34"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row>
    <row r="834" spans="1:34"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row>
    <row r="835" spans="1:34"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row>
    <row r="836" spans="1:34"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row>
    <row r="837" spans="1:34"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row>
    <row r="838" spans="1:34"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row>
    <row r="839" spans="1:34"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row>
    <row r="840" spans="1:34"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row>
    <row r="841" spans="1:34"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row>
    <row r="842" spans="1:34"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row>
    <row r="843" spans="1:34"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row>
    <row r="844" spans="1:34"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row>
    <row r="845" spans="1:34"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row>
    <row r="846" spans="1:34"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row>
    <row r="847" spans="1:34"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row>
    <row r="848" spans="1:34"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row>
    <row r="849" spans="1:34"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row>
    <row r="850" spans="1:34"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row>
    <row r="851" spans="1:34"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row>
    <row r="852" spans="1:34"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row>
    <row r="853" spans="1:34"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row>
    <row r="854" spans="1:34"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row>
    <row r="855" spans="1:34"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row>
    <row r="856" spans="1:34"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row>
    <row r="857" spans="1:34"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row>
    <row r="858" spans="1:34"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row>
    <row r="859" spans="1:34"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row>
    <row r="860" spans="1:34"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row>
    <row r="861" spans="1:34"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row>
    <row r="862" spans="1:34"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row>
    <row r="863" spans="1:34"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row>
    <row r="864" spans="1:34"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row>
    <row r="865" spans="1:34"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row>
    <row r="866" spans="1:34"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row>
    <row r="867" spans="1:34"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row>
    <row r="868" spans="1:34"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row>
    <row r="869" spans="1:34"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row>
    <row r="870" spans="1:34"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row>
    <row r="871" spans="1:34"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row>
    <row r="872" spans="1:34"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row>
    <row r="873" spans="1:34"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row>
    <row r="874" spans="1:34"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row>
    <row r="875" spans="1:34"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row>
    <row r="876" spans="1:34"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row>
    <row r="877" spans="1:34"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row>
    <row r="878" spans="1:34"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row>
    <row r="879" spans="1:34"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row>
    <row r="880" spans="1:34"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row>
    <row r="881" spans="1:34"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row>
    <row r="882" spans="1:34"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row>
    <row r="883" spans="1:34"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row>
    <row r="884" spans="1:34"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row>
    <row r="885" spans="1:34"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row>
    <row r="886" spans="1:34"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row>
    <row r="887" spans="1:34"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row>
    <row r="888" spans="1:34"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row>
    <row r="889" spans="1:34"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row>
    <row r="890" spans="1:34"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row>
    <row r="891" spans="1:34"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row>
    <row r="892" spans="1:34"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row>
    <row r="893" spans="1:34"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row>
    <row r="894" spans="1:34"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row>
    <row r="895" spans="1:34"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row>
    <row r="896" spans="1:34"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row>
    <row r="897" spans="1:34"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row>
    <row r="898" spans="1:34"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row>
    <row r="899" spans="1:34"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row>
    <row r="900" spans="1:34"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row>
    <row r="901" spans="1:34"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row>
    <row r="902" spans="1:34"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row>
    <row r="903" spans="1:34"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row>
    <row r="904" spans="1:34"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row>
    <row r="905" spans="1:34"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row>
    <row r="906" spans="1:34"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row>
    <row r="907" spans="1:34"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row>
    <row r="908" spans="1:34"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row>
    <row r="909" spans="1:34"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row>
    <row r="910" spans="1:34"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row>
    <row r="911" spans="1:34"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row>
    <row r="912" spans="1:34"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row>
    <row r="913" spans="1:34"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row>
    <row r="914" spans="1:34"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row>
    <row r="915" spans="1:34"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row>
    <row r="916" spans="1:34"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row>
    <row r="917" spans="1:34"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row>
    <row r="918" spans="1:34"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row>
    <row r="919" spans="1:34"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row>
    <row r="920" spans="1:34"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row>
    <row r="921" spans="1:34"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row>
    <row r="922" spans="1:34"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row>
    <row r="923" spans="1:34"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row>
    <row r="924" spans="1:34"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row>
    <row r="925" spans="1:34"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row>
    <row r="926" spans="1:34"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row>
    <row r="927" spans="1:34"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row>
    <row r="928" spans="1:34"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row>
    <row r="929" spans="1:34"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row>
    <row r="930" spans="1:34"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row>
    <row r="931" spans="1:34"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row>
    <row r="932" spans="1:34"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row>
    <row r="933" spans="1:34"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row>
    <row r="934" spans="1:34"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row>
    <row r="935" spans="1:34"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row>
    <row r="936" spans="1:34"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row>
    <row r="937" spans="1:34"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row>
    <row r="938" spans="1:34"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row>
    <row r="939" spans="1:34"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row>
    <row r="940" spans="1:34"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row>
    <row r="941" spans="1:34"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row>
    <row r="942" spans="1:34"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row>
    <row r="943" spans="1:34"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row>
    <row r="944" spans="1:34"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row>
    <row r="945" spans="1:34"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row>
    <row r="946" spans="1:34"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row>
    <row r="947" spans="1:34"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row>
    <row r="948" spans="1:34"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row>
    <row r="949" spans="1:34"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row>
    <row r="950" spans="1:34"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row>
    <row r="951" spans="1:34"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row>
    <row r="952" spans="1:34"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row>
    <row r="953" spans="1:34"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row>
    <row r="954" spans="1:34"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row>
    <row r="955" spans="1:34"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row>
    <row r="956" spans="1:34"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row>
    <row r="957" spans="1:34"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row>
    <row r="958" spans="1:34"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row>
    <row r="959" spans="1:34"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row>
    <row r="960" spans="1:34"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row>
    <row r="961" spans="1:34"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row>
    <row r="962" spans="1:34"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row>
    <row r="963" spans="1:34"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row>
    <row r="964" spans="1:34"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row>
    <row r="965" spans="1:34"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row>
    <row r="966" spans="1:34"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row>
    <row r="967" spans="1:34"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row>
    <row r="968" spans="1:34"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row>
    <row r="969" spans="1:34"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row>
    <row r="970" spans="1:34"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row>
    <row r="971" spans="1:34"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row>
    <row r="972" spans="1:34"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row>
    <row r="973" spans="1:34"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row>
    <row r="974" spans="1:34"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row>
    <row r="975" spans="1:34"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row>
    <row r="976" spans="1:34"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row>
    <row r="977" spans="1:34"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row>
    <row r="978" spans="1:34"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row>
    <row r="979" spans="1:34"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row>
    <row r="980" spans="1:34"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row>
    <row r="981" spans="1:34"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row>
    <row r="982" spans="1:34"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row>
    <row r="983" spans="1:34"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row>
    <row r="984" spans="1:34"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row>
    <row r="985" spans="1:34"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row>
    <row r="986" spans="1:34"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row>
    <row r="987" spans="1:34"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row>
    <row r="988" spans="1:34"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row>
    <row r="989" spans="1:34"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row>
    <row r="990" spans="1:34"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row>
    <row r="991" spans="1:34"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row>
    <row r="992" spans="1:34"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row>
    <row r="993" spans="1:34"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row>
    <row r="994" spans="1:34"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row>
    <row r="995" spans="1:34"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row>
    <row r="996" spans="1:34"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row>
    <row r="997" spans="1:34"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row>
    <row r="998" spans="1:34"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row>
    <row r="999" spans="1:34"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row>
    <row r="1000" spans="1:34"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1.42578125" customWidth="1"/>
  </cols>
  <sheetData>
    <row r="1" spans="1:34"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row>
    <row r="2" spans="1:34"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c r="AE2" s="301"/>
      <c r="AF2" s="301"/>
      <c r="AG2" s="301"/>
      <c r="AH2" s="301"/>
    </row>
    <row r="3" spans="1:34"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c r="AE3" s="301"/>
      <c r="AF3" s="301"/>
      <c r="AG3" s="301"/>
      <c r="AH3" s="301"/>
    </row>
    <row r="4" spans="1:34"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c r="AE4" s="301"/>
      <c r="AF4" s="301"/>
      <c r="AG4" s="301"/>
      <c r="AH4" s="301"/>
    </row>
    <row r="5" spans="1:34"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c r="AE5" s="301"/>
      <c r="AF5" s="301"/>
      <c r="AG5" s="301"/>
      <c r="AH5" s="301"/>
    </row>
    <row r="6" spans="1:34"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c r="AE6" s="301"/>
      <c r="AF6" s="301"/>
      <c r="AG6" s="884" t="s">
        <v>438</v>
      </c>
      <c r="AH6" s="597"/>
    </row>
    <row r="7" spans="1:34"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c r="AH7" s="301"/>
    </row>
    <row r="8" spans="1:34"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c r="AH8" s="301"/>
    </row>
    <row r="9" spans="1:34"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52" t="s">
        <v>439</v>
      </c>
      <c r="AH9" s="52" t="s">
        <v>440</v>
      </c>
    </row>
    <row r="10" spans="1:34" ht="30" customHeight="1" x14ac:dyDescent="0.25">
      <c r="A10" s="301"/>
      <c r="B10" s="31"/>
      <c r="C10" s="611" t="s">
        <v>123</v>
      </c>
      <c r="D10" s="597"/>
      <c r="E10" s="579" t="s">
        <v>118</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c r="AE10" s="301"/>
      <c r="AF10" s="301"/>
      <c r="AG10" s="37" t="s">
        <v>442</v>
      </c>
      <c r="AH10" s="37">
        <v>28</v>
      </c>
    </row>
    <row r="11" spans="1:34"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c r="AE11" s="301"/>
      <c r="AF11" s="301"/>
      <c r="AG11" s="37" t="s">
        <v>443</v>
      </c>
      <c r="AH11" s="37">
        <v>100</v>
      </c>
    </row>
    <row r="12" spans="1:34" ht="29.25" customHeight="1" x14ac:dyDescent="0.25">
      <c r="A12" s="301"/>
      <c r="B12" s="31"/>
      <c r="C12" s="615" t="s">
        <v>125</v>
      </c>
      <c r="D12" s="616"/>
      <c r="E12" s="613" t="s">
        <v>456</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c r="AE12" s="301"/>
      <c r="AF12" s="301"/>
      <c r="AG12" s="37" t="s">
        <v>444</v>
      </c>
      <c r="AH12" s="37">
        <v>34</v>
      </c>
    </row>
    <row r="13" spans="1:34"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01"/>
      <c r="AG13" s="37" t="s">
        <v>446</v>
      </c>
      <c r="AH13" s="37">
        <v>100</v>
      </c>
    </row>
    <row r="14" spans="1:34" ht="15" customHeight="1" x14ac:dyDescent="0.25">
      <c r="A14" s="301"/>
      <c r="B14" s="31"/>
      <c r="C14" s="611" t="s">
        <v>127</v>
      </c>
      <c r="D14" s="597"/>
      <c r="E14" s="312"/>
      <c r="F14" s="612"/>
      <c r="G14" s="597"/>
      <c r="H14" s="597"/>
      <c r="I14" s="597"/>
      <c r="J14" s="597"/>
      <c r="K14" s="597"/>
      <c r="L14" s="597"/>
      <c r="M14" s="597"/>
      <c r="N14" s="597"/>
      <c r="O14" s="597"/>
      <c r="P14" s="597"/>
      <c r="Q14" s="597"/>
      <c r="R14" s="597"/>
      <c r="S14" s="597"/>
      <c r="T14" s="597"/>
      <c r="U14" s="597"/>
      <c r="V14" s="597"/>
      <c r="W14" s="597"/>
      <c r="X14" s="597"/>
      <c r="Y14" s="597"/>
      <c r="Z14" s="597"/>
      <c r="AA14" s="597"/>
      <c r="AB14" s="608"/>
      <c r="AC14" s="301"/>
      <c r="AD14" s="301"/>
      <c r="AE14" s="301"/>
      <c r="AF14" s="301"/>
      <c r="AG14" s="37" t="s">
        <v>447</v>
      </c>
      <c r="AH14" s="37">
        <v>38</v>
      </c>
    </row>
    <row r="15" spans="1:34" ht="29.25" customHeight="1" x14ac:dyDescent="0.25">
      <c r="A15" s="301"/>
      <c r="B15" s="31"/>
      <c r="C15" s="579" t="s">
        <v>457</v>
      </c>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70"/>
      <c r="AB15" s="313"/>
      <c r="AC15" s="301"/>
      <c r="AD15" s="301"/>
      <c r="AE15" s="301"/>
      <c r="AF15" s="301"/>
      <c r="AG15" s="37" t="s">
        <v>448</v>
      </c>
      <c r="AH15" s="37">
        <v>100</v>
      </c>
    </row>
    <row r="16" spans="1:34"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c r="AE16" s="301"/>
      <c r="AF16" s="301"/>
      <c r="AG16" s="37" t="s">
        <v>449</v>
      </c>
      <c r="AH16" s="37">
        <v>15</v>
      </c>
    </row>
    <row r="17" spans="1:34"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c r="AE17" s="301"/>
      <c r="AF17" s="301"/>
      <c r="AG17" s="301"/>
      <c r="AH17" s="301"/>
    </row>
    <row r="18" spans="1:34" ht="15" customHeight="1" x14ac:dyDescent="0.25">
      <c r="A18" s="301"/>
      <c r="B18" s="31"/>
      <c r="C18" s="606"/>
      <c r="D18" s="590"/>
      <c r="E18" s="590"/>
      <c r="F18" s="590"/>
      <c r="G18" s="590"/>
      <c r="H18" s="590"/>
      <c r="I18" s="590"/>
      <c r="J18" s="590"/>
      <c r="K18" s="590"/>
      <c r="L18" s="590"/>
      <c r="M18" s="590"/>
      <c r="N18" s="590"/>
      <c r="O18" s="590"/>
      <c r="P18" s="591"/>
      <c r="Q18" s="301"/>
      <c r="R18" s="600"/>
      <c r="S18" s="580"/>
      <c r="T18" s="580"/>
      <c r="U18" s="580"/>
      <c r="V18" s="580"/>
      <c r="W18" s="580"/>
      <c r="X18" s="580"/>
      <c r="Y18" s="580"/>
      <c r="Z18" s="580"/>
      <c r="AA18" s="570"/>
      <c r="AB18" s="309"/>
      <c r="AC18" s="301"/>
      <c r="AD18" s="301"/>
      <c r="AE18" s="301"/>
      <c r="AF18" s="301"/>
      <c r="AG18" s="301"/>
      <c r="AH18" s="301"/>
    </row>
    <row r="19" spans="1:34" ht="15" customHeight="1" x14ac:dyDescent="0.25">
      <c r="A19" s="301"/>
      <c r="B19" s="31"/>
      <c r="C19" s="607"/>
      <c r="D19" s="554"/>
      <c r="E19" s="554"/>
      <c r="F19" s="554"/>
      <c r="G19" s="554"/>
      <c r="H19" s="554"/>
      <c r="I19" s="554"/>
      <c r="J19" s="554"/>
      <c r="K19" s="554"/>
      <c r="L19" s="554"/>
      <c r="M19" s="554"/>
      <c r="N19" s="554"/>
      <c r="O19" s="554"/>
      <c r="P19" s="608"/>
      <c r="Q19" s="301"/>
      <c r="R19" s="301"/>
      <c r="S19" s="301"/>
      <c r="T19" s="301"/>
      <c r="U19" s="301"/>
      <c r="V19" s="301"/>
      <c r="W19" s="301"/>
      <c r="X19" s="301"/>
      <c r="Y19" s="301"/>
      <c r="Z19" s="301"/>
      <c r="AA19" s="301"/>
      <c r="AB19" s="309"/>
      <c r="AC19" s="301"/>
      <c r="AD19" s="301"/>
      <c r="AE19" s="301"/>
      <c r="AF19" s="301"/>
      <c r="AG19" s="301"/>
      <c r="AH19" s="301"/>
    </row>
    <row r="20" spans="1:34" ht="15" customHeight="1" x14ac:dyDescent="0.25">
      <c r="A20" s="301"/>
      <c r="B20" s="31"/>
      <c r="C20" s="607"/>
      <c r="D20" s="554"/>
      <c r="E20" s="554"/>
      <c r="F20" s="554"/>
      <c r="G20" s="554"/>
      <c r="H20" s="554"/>
      <c r="I20" s="554"/>
      <c r="J20" s="554"/>
      <c r="K20" s="554"/>
      <c r="L20" s="554"/>
      <c r="M20" s="554"/>
      <c r="N20" s="554"/>
      <c r="O20" s="554"/>
      <c r="P20" s="608"/>
      <c r="Q20" s="311"/>
      <c r="R20" s="314" t="s">
        <v>130</v>
      </c>
      <c r="S20" s="314"/>
      <c r="T20" s="314"/>
      <c r="U20" s="314"/>
      <c r="V20" s="314"/>
      <c r="W20" s="311"/>
      <c r="X20" s="311"/>
      <c r="Y20" s="311"/>
      <c r="Z20" s="301"/>
      <c r="AA20" s="311"/>
      <c r="AB20" s="309"/>
      <c r="AC20" s="301"/>
      <c r="AD20" s="301"/>
      <c r="AE20" s="301"/>
      <c r="AF20" s="301"/>
      <c r="AG20" s="336">
        <f>+(((((AH10/100)*AH11)+((AH12/100)*AH13)+((AH14/100)*AH15))*AH16)/100)</f>
        <v>15</v>
      </c>
      <c r="AH20" s="301"/>
    </row>
    <row r="21" spans="1:34" ht="15" customHeight="1" x14ac:dyDescent="0.25">
      <c r="A21" s="301"/>
      <c r="B21" s="31"/>
      <c r="C21" s="607"/>
      <c r="D21" s="554"/>
      <c r="E21" s="554"/>
      <c r="F21" s="554"/>
      <c r="G21" s="554"/>
      <c r="H21" s="554"/>
      <c r="I21" s="554"/>
      <c r="J21" s="554"/>
      <c r="K21" s="554"/>
      <c r="L21" s="554"/>
      <c r="M21" s="554"/>
      <c r="N21" s="554"/>
      <c r="O21" s="554"/>
      <c r="P21" s="608"/>
      <c r="Q21" s="301"/>
      <c r="R21" s="37"/>
      <c r="S21" s="301" t="s">
        <v>15</v>
      </c>
      <c r="T21" s="301"/>
      <c r="U21" s="37"/>
      <c r="V21" s="301" t="s">
        <v>27</v>
      </c>
      <c r="W21" s="301"/>
      <c r="X21" s="37"/>
      <c r="Y21" s="316" t="s">
        <v>46</v>
      </c>
      <c r="Z21" s="301"/>
      <c r="AA21" s="301"/>
      <c r="AB21" s="309"/>
      <c r="AC21" s="301"/>
      <c r="AD21" s="301"/>
      <c r="AE21" s="301"/>
      <c r="AF21" s="301"/>
      <c r="AG21" s="301"/>
      <c r="AH21" s="301"/>
    </row>
    <row r="22" spans="1:34" ht="15" customHeight="1" x14ac:dyDescent="0.25">
      <c r="A22" s="301"/>
      <c r="B22" s="31"/>
      <c r="C22" s="607"/>
      <c r="D22" s="554"/>
      <c r="E22" s="554"/>
      <c r="F22" s="554"/>
      <c r="G22" s="554"/>
      <c r="H22" s="554"/>
      <c r="I22" s="554"/>
      <c r="J22" s="554"/>
      <c r="K22" s="554"/>
      <c r="L22" s="554"/>
      <c r="M22" s="554"/>
      <c r="N22" s="554"/>
      <c r="O22" s="554"/>
      <c r="P22" s="608"/>
      <c r="Q22" s="301"/>
      <c r="R22" s="301"/>
      <c r="S22" s="301"/>
      <c r="T22" s="301"/>
      <c r="U22" s="301"/>
      <c r="V22" s="301"/>
      <c r="W22" s="301"/>
      <c r="X22" s="301"/>
      <c r="Y22" s="301"/>
      <c r="Z22" s="301"/>
      <c r="AA22" s="301"/>
      <c r="AB22" s="309"/>
      <c r="AC22" s="301"/>
      <c r="AD22" s="301"/>
      <c r="AE22" s="301"/>
      <c r="AF22" s="301"/>
      <c r="AG22" s="301"/>
      <c r="AH22" s="301"/>
    </row>
    <row r="23" spans="1:34" ht="15" customHeight="1" x14ac:dyDescent="0.25">
      <c r="A23" s="301"/>
      <c r="B23" s="31"/>
      <c r="C23" s="592"/>
      <c r="D23" s="593"/>
      <c r="E23" s="593"/>
      <c r="F23" s="593"/>
      <c r="G23" s="593"/>
      <c r="H23" s="593"/>
      <c r="I23" s="593"/>
      <c r="J23" s="593"/>
      <c r="K23" s="593"/>
      <c r="L23" s="593"/>
      <c r="M23" s="593"/>
      <c r="N23" s="593"/>
      <c r="O23" s="593"/>
      <c r="P23" s="594"/>
      <c r="Q23" s="301"/>
      <c r="R23" s="314" t="s">
        <v>131</v>
      </c>
      <c r="S23" s="301"/>
      <c r="T23" s="301"/>
      <c r="U23" s="301"/>
      <c r="V23" s="301"/>
      <c r="W23" s="617" t="s">
        <v>33</v>
      </c>
      <c r="X23" s="580"/>
      <c r="Y23" s="580"/>
      <c r="Z23" s="580"/>
      <c r="AA23" s="570"/>
      <c r="AB23" s="309"/>
      <c r="AC23" s="301"/>
      <c r="AD23" s="301"/>
      <c r="AE23" s="301"/>
      <c r="AF23" s="301"/>
      <c r="AG23" s="301"/>
      <c r="AH23" s="301"/>
    </row>
    <row r="24" spans="1:34"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c r="AE24" s="301"/>
      <c r="AF24" s="301"/>
      <c r="AG24" s="301"/>
      <c r="AH24" s="301"/>
    </row>
    <row r="25" spans="1:34"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c r="AE25" s="301"/>
      <c r="AF25" s="301"/>
      <c r="AG25" s="301"/>
      <c r="AH25" s="301"/>
    </row>
    <row r="26" spans="1:34" ht="39.75" customHeight="1" x14ac:dyDescent="0.25">
      <c r="A26" s="301"/>
      <c r="B26" s="31"/>
      <c r="C26" s="885" t="s">
        <v>458</v>
      </c>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70"/>
      <c r="AB26" s="309"/>
      <c r="AC26" s="301"/>
      <c r="AD26" s="301"/>
      <c r="AE26" s="301"/>
      <c r="AF26" s="301"/>
      <c r="AG26" s="301"/>
      <c r="AH26" s="301"/>
    </row>
    <row r="27" spans="1:34"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c r="AE27" s="301"/>
      <c r="AF27" s="301"/>
      <c r="AG27" s="301"/>
      <c r="AH27" s="301"/>
    </row>
    <row r="28" spans="1:34"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c r="AE28" s="301"/>
      <c r="AF28" s="301"/>
      <c r="AG28" s="301"/>
      <c r="AH28" s="301"/>
    </row>
    <row r="29" spans="1:34" ht="29.25" customHeight="1" x14ac:dyDescent="0.25">
      <c r="A29" s="301"/>
      <c r="B29" s="31"/>
      <c r="C29" s="617" t="s">
        <v>434</v>
      </c>
      <c r="D29" s="580"/>
      <c r="E29" s="580"/>
      <c r="F29" s="580"/>
      <c r="G29" s="580"/>
      <c r="H29" s="580"/>
      <c r="I29" s="580"/>
      <c r="J29" s="580"/>
      <c r="K29" s="570"/>
      <c r="L29" s="311"/>
      <c r="M29" s="617"/>
      <c r="N29" s="580"/>
      <c r="O29" s="580"/>
      <c r="P29" s="580"/>
      <c r="Q29" s="580"/>
      <c r="R29" s="580"/>
      <c r="S29" s="580"/>
      <c r="T29" s="580"/>
      <c r="U29" s="580"/>
      <c r="V29" s="580"/>
      <c r="W29" s="580"/>
      <c r="X29" s="580"/>
      <c r="Y29" s="580"/>
      <c r="Z29" s="580"/>
      <c r="AA29" s="570"/>
      <c r="AB29" s="317"/>
      <c r="AC29" s="301"/>
      <c r="AD29" s="301"/>
      <c r="AE29" s="301"/>
      <c r="AF29" s="301"/>
      <c r="AG29" s="301"/>
      <c r="AH29" s="301"/>
    </row>
    <row r="30" spans="1:34"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c r="AE30" s="301"/>
      <c r="AF30" s="301"/>
      <c r="AG30" s="301"/>
      <c r="AH30" s="301"/>
    </row>
    <row r="31" spans="1:34"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c r="AE31" s="301"/>
      <c r="AF31" s="301"/>
      <c r="AG31" s="301"/>
      <c r="AH31" s="301"/>
    </row>
    <row r="32" spans="1:34" ht="90" customHeight="1" x14ac:dyDescent="0.25">
      <c r="A32" s="301"/>
      <c r="B32" s="31"/>
      <c r="C32" s="618" t="s">
        <v>435</v>
      </c>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70"/>
      <c r="AB32" s="309"/>
      <c r="AC32" s="301"/>
      <c r="AD32" s="301"/>
      <c r="AE32" s="301"/>
      <c r="AF32" s="301"/>
      <c r="AG32" s="301"/>
      <c r="AH32" s="301"/>
    </row>
    <row r="33" spans="1:34"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c r="AE33" s="301"/>
      <c r="AF33" s="301"/>
      <c r="AG33" s="301"/>
      <c r="AH33" s="301"/>
    </row>
    <row r="34" spans="1:34" ht="15.75" customHeight="1" x14ac:dyDescent="0.25">
      <c r="A34" s="301"/>
      <c r="B34" s="31"/>
      <c r="C34" s="601" t="s">
        <v>139</v>
      </c>
      <c r="D34" s="597"/>
      <c r="E34" s="314"/>
      <c r="F34" s="579" t="s">
        <v>34</v>
      </c>
      <c r="G34" s="570"/>
      <c r="H34" s="314"/>
      <c r="I34" s="301"/>
      <c r="J34" s="321" t="s">
        <v>140</v>
      </c>
      <c r="K34" s="579">
        <v>15</v>
      </c>
      <c r="L34" s="580"/>
      <c r="M34" s="580"/>
      <c r="N34" s="570"/>
      <c r="O34" s="314"/>
      <c r="P34" s="314"/>
      <c r="Q34" s="305" t="s">
        <v>141</v>
      </c>
      <c r="R34" s="301"/>
      <c r="S34" s="314"/>
      <c r="T34" s="314"/>
      <c r="U34" s="314"/>
      <c r="V34" s="314"/>
      <c r="W34" s="579" t="s">
        <v>20</v>
      </c>
      <c r="X34" s="580"/>
      <c r="Y34" s="580"/>
      <c r="Z34" s="580"/>
      <c r="AA34" s="570"/>
      <c r="AB34" s="313"/>
      <c r="AC34" s="301"/>
      <c r="AD34" s="301"/>
      <c r="AE34" s="301"/>
      <c r="AF34" s="301"/>
      <c r="AG34" s="301"/>
      <c r="AH34" s="301"/>
    </row>
    <row r="35" spans="1:34"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c r="AE35" s="301"/>
      <c r="AF35" s="301"/>
      <c r="AG35" s="301"/>
      <c r="AH35" s="301"/>
    </row>
    <row r="36" spans="1:34" ht="32.25" customHeight="1" x14ac:dyDescent="0.25">
      <c r="A36" s="301"/>
      <c r="B36" s="31"/>
      <c r="C36" s="301"/>
      <c r="D36" s="321" t="s">
        <v>142</v>
      </c>
      <c r="E36" s="314"/>
      <c r="F36" s="618" t="s">
        <v>459</v>
      </c>
      <c r="G36" s="580"/>
      <c r="H36" s="580"/>
      <c r="I36" s="580"/>
      <c r="J36" s="580"/>
      <c r="K36" s="580"/>
      <c r="L36" s="580"/>
      <c r="M36" s="570"/>
      <c r="N36" s="301"/>
      <c r="O36" s="321" t="s">
        <v>144</v>
      </c>
      <c r="P36" s="617">
        <v>0</v>
      </c>
      <c r="Q36" s="580"/>
      <c r="R36" s="580"/>
      <c r="S36" s="580"/>
      <c r="T36" s="580"/>
      <c r="U36" s="580"/>
      <c r="V36" s="580"/>
      <c r="W36" s="580"/>
      <c r="X36" s="580"/>
      <c r="Y36" s="580"/>
      <c r="Z36" s="580"/>
      <c r="AA36" s="570"/>
      <c r="AB36" s="309"/>
      <c r="AC36" s="301"/>
      <c r="AD36" s="301"/>
      <c r="AE36" s="301"/>
      <c r="AF36" s="301"/>
      <c r="AG36" s="301"/>
      <c r="AH36" s="301"/>
    </row>
    <row r="37" spans="1:34"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c r="AE37" s="301"/>
      <c r="AF37" s="301"/>
      <c r="AG37" s="301"/>
      <c r="AH37" s="301"/>
    </row>
    <row r="38" spans="1:34" ht="15.75" customHeight="1" x14ac:dyDescent="0.25">
      <c r="A38" s="301"/>
      <c r="B38" s="31"/>
      <c r="C38" s="301"/>
      <c r="D38" s="321" t="s">
        <v>145</v>
      </c>
      <c r="E38" s="301"/>
      <c r="F38" s="600" t="s">
        <v>146</v>
      </c>
      <c r="G38" s="570"/>
      <c r="H38" s="301"/>
      <c r="I38" s="301"/>
      <c r="J38" s="314" t="s">
        <v>147</v>
      </c>
      <c r="K38" s="301"/>
      <c r="L38" s="600" t="s">
        <v>148</v>
      </c>
      <c r="M38" s="580"/>
      <c r="N38" s="570"/>
      <c r="O38" s="314"/>
      <c r="P38" s="314"/>
      <c r="Q38" s="301"/>
      <c r="R38" s="314" t="s">
        <v>149</v>
      </c>
      <c r="S38" s="314"/>
      <c r="T38" s="314"/>
      <c r="U38" s="314"/>
      <c r="V38" s="314"/>
      <c r="W38" s="619"/>
      <c r="X38" s="580"/>
      <c r="Y38" s="580"/>
      <c r="Z38" s="580"/>
      <c r="AA38" s="570"/>
      <c r="AB38" s="313"/>
      <c r="AC38" s="301"/>
      <c r="AD38" s="301"/>
      <c r="AE38" s="301"/>
      <c r="AF38" s="301"/>
      <c r="AG38" s="301"/>
      <c r="AH38" s="301"/>
    </row>
    <row r="39" spans="1:34"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c r="AE39" s="301"/>
      <c r="AF39" s="301"/>
      <c r="AG39" s="301"/>
      <c r="AH39" s="301"/>
    </row>
    <row r="40" spans="1:34" ht="15.75" customHeight="1" x14ac:dyDescent="0.25">
      <c r="A40" s="301"/>
      <c r="B40" s="31"/>
      <c r="C40" s="322" t="s">
        <v>150</v>
      </c>
      <c r="D40" s="620">
        <v>2024</v>
      </c>
      <c r="E40" s="621"/>
      <c r="F40" s="622"/>
      <c r="G40" s="35"/>
      <c r="H40" s="305"/>
      <c r="I40" s="305"/>
      <c r="J40" s="305"/>
      <c r="K40" s="305"/>
      <c r="L40" s="305"/>
      <c r="M40" s="305"/>
      <c r="N40" s="305"/>
      <c r="O40" s="305"/>
      <c r="P40" s="305"/>
      <c r="Q40" s="612"/>
      <c r="R40" s="597"/>
      <c r="S40" s="597"/>
      <c r="T40" s="597"/>
      <c r="U40" s="597"/>
      <c r="V40" s="305"/>
      <c r="W40" s="305"/>
      <c r="X40" s="611"/>
      <c r="Y40" s="597"/>
      <c r="Z40" s="597"/>
      <c r="AA40" s="597"/>
      <c r="AB40" s="313"/>
      <c r="AC40" s="301"/>
      <c r="AD40" s="301"/>
      <c r="AE40" s="301"/>
      <c r="AF40" s="301"/>
      <c r="AG40" s="301"/>
      <c r="AH40" s="301"/>
    </row>
    <row r="41" spans="1:34"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c r="AE41" s="301"/>
      <c r="AF41" s="301"/>
      <c r="AG41" s="301"/>
      <c r="AH41" s="301"/>
    </row>
    <row r="42" spans="1:34" ht="15.75" customHeight="1" x14ac:dyDescent="0.25">
      <c r="A42" s="301"/>
      <c r="B42" s="31"/>
      <c r="C42" s="314" t="s">
        <v>140</v>
      </c>
      <c r="D42" s="617">
        <v>15</v>
      </c>
      <c r="E42" s="580"/>
      <c r="F42" s="570"/>
      <c r="G42" s="301"/>
      <c r="H42" s="305"/>
      <c r="I42" s="305"/>
      <c r="J42" s="305"/>
      <c r="K42" s="305"/>
      <c r="L42" s="305"/>
      <c r="M42" s="305"/>
      <c r="N42" s="305"/>
      <c r="O42" s="305"/>
      <c r="P42" s="305"/>
      <c r="Q42" s="612"/>
      <c r="R42" s="597"/>
      <c r="S42" s="597"/>
      <c r="T42" s="597"/>
      <c r="U42" s="597"/>
      <c r="V42" s="305"/>
      <c r="W42" s="305"/>
      <c r="X42" s="611"/>
      <c r="Y42" s="597"/>
      <c r="Z42" s="597"/>
      <c r="AA42" s="597"/>
      <c r="AB42" s="306"/>
      <c r="AC42" s="301"/>
      <c r="AD42" s="301"/>
      <c r="AE42" s="301"/>
      <c r="AF42" s="301"/>
      <c r="AG42" s="301"/>
      <c r="AH42" s="301"/>
    </row>
    <row r="43" spans="1:34"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c r="AE43" s="301"/>
      <c r="AF43" s="301"/>
      <c r="AG43" s="301"/>
      <c r="AH43" s="301"/>
    </row>
    <row r="44" spans="1:34" ht="15.75" customHeight="1" x14ac:dyDescent="0.25">
      <c r="A44" s="301"/>
      <c r="B44" s="31"/>
      <c r="C44" s="314"/>
      <c r="D44" s="579" t="s">
        <v>151</v>
      </c>
      <c r="E44" s="580"/>
      <c r="F44" s="580"/>
      <c r="G44" s="580"/>
      <c r="H44" s="580"/>
      <c r="I44" s="580"/>
      <c r="J44" s="580"/>
      <c r="K44" s="580"/>
      <c r="L44" s="580"/>
      <c r="M44" s="580"/>
      <c r="N44" s="580"/>
      <c r="O44" s="580"/>
      <c r="P44" s="580"/>
      <c r="Q44" s="580"/>
      <c r="R44" s="580"/>
      <c r="S44" s="580"/>
      <c r="T44" s="580"/>
      <c r="U44" s="580"/>
      <c r="V44" s="580"/>
      <c r="W44" s="580"/>
      <c r="X44" s="580"/>
      <c r="Y44" s="570"/>
      <c r="Z44" s="315"/>
      <c r="AA44" s="315"/>
      <c r="AB44" s="323"/>
      <c r="AC44" s="301"/>
      <c r="AD44" s="301"/>
      <c r="AE44" s="301"/>
      <c r="AF44" s="301"/>
      <c r="AG44" s="301"/>
      <c r="AH44" s="301"/>
    </row>
    <row r="45" spans="1:34" ht="15.75" customHeight="1" x14ac:dyDescent="0.25">
      <c r="A45" s="301"/>
      <c r="B45" s="31"/>
      <c r="C45" s="301"/>
      <c r="D45" s="585" t="s">
        <v>152</v>
      </c>
      <c r="E45" s="580"/>
      <c r="F45" s="580"/>
      <c r="G45" s="580"/>
      <c r="H45" s="570"/>
      <c r="I45" s="581" t="s">
        <v>153</v>
      </c>
      <c r="J45" s="580"/>
      <c r="K45" s="580"/>
      <c r="L45" s="580"/>
      <c r="M45" s="580"/>
      <c r="N45" s="580"/>
      <c r="O45" s="580"/>
      <c r="P45" s="570"/>
      <c r="Q45" s="582" t="s">
        <v>154</v>
      </c>
      <c r="R45" s="580"/>
      <c r="S45" s="580"/>
      <c r="T45" s="580"/>
      <c r="U45" s="580"/>
      <c r="V45" s="580"/>
      <c r="W45" s="580"/>
      <c r="X45" s="580"/>
      <c r="Y45" s="570"/>
      <c r="Z45" s="315"/>
      <c r="AA45" s="315"/>
      <c r="AB45" s="323"/>
      <c r="AC45" s="301"/>
      <c r="AD45" s="301"/>
      <c r="AE45" s="301"/>
      <c r="AF45" s="301"/>
      <c r="AG45" s="301"/>
      <c r="AH45" s="301"/>
    </row>
    <row r="46" spans="1:34" ht="15.75" customHeight="1" x14ac:dyDescent="0.25">
      <c r="A46" s="324"/>
      <c r="B46" s="39"/>
      <c r="C46" s="40"/>
      <c r="D46" s="586" t="s">
        <v>155</v>
      </c>
      <c r="E46" s="580"/>
      <c r="F46" s="580"/>
      <c r="G46" s="580"/>
      <c r="H46" s="570"/>
      <c r="I46" s="583" t="s">
        <v>156</v>
      </c>
      <c r="J46" s="580"/>
      <c r="K46" s="580"/>
      <c r="L46" s="580"/>
      <c r="M46" s="580"/>
      <c r="N46" s="580"/>
      <c r="O46" s="580"/>
      <c r="P46" s="570"/>
      <c r="Q46" s="584" t="s">
        <v>157</v>
      </c>
      <c r="R46" s="580"/>
      <c r="S46" s="580"/>
      <c r="T46" s="580"/>
      <c r="U46" s="580"/>
      <c r="V46" s="580"/>
      <c r="W46" s="580"/>
      <c r="X46" s="580"/>
      <c r="Y46" s="570"/>
      <c r="Z46" s="324"/>
      <c r="AA46" s="324"/>
      <c r="AB46" s="325"/>
      <c r="AC46" s="324"/>
      <c r="AD46" s="324"/>
      <c r="AE46" s="324"/>
      <c r="AF46" s="324"/>
      <c r="AG46" s="324"/>
      <c r="AH46" s="324"/>
    </row>
    <row r="47" spans="1:34"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c r="AE47" s="301"/>
      <c r="AF47" s="301"/>
      <c r="AG47" s="301"/>
      <c r="AH47" s="301"/>
    </row>
    <row r="48" spans="1:34" ht="15.75" customHeight="1" x14ac:dyDescent="0.25">
      <c r="A48" s="328"/>
      <c r="B48" s="41"/>
      <c r="C48" s="587" t="s">
        <v>158</v>
      </c>
      <c r="D48" s="580"/>
      <c r="E48" s="580"/>
      <c r="F48" s="570"/>
      <c r="G48" s="588" t="s">
        <v>159</v>
      </c>
      <c r="H48" s="589" t="s">
        <v>160</v>
      </c>
      <c r="I48" s="590"/>
      <c r="J48" s="590"/>
      <c r="K48" s="590"/>
      <c r="L48" s="590"/>
      <c r="M48" s="590"/>
      <c r="N48" s="590"/>
      <c r="O48" s="590"/>
      <c r="P48" s="590"/>
      <c r="Q48" s="590"/>
      <c r="R48" s="590"/>
      <c r="S48" s="590"/>
      <c r="T48" s="590"/>
      <c r="U48" s="590"/>
      <c r="V48" s="590"/>
      <c r="W48" s="590"/>
      <c r="X48" s="590"/>
      <c r="Y48" s="590"/>
      <c r="Z48" s="590"/>
      <c r="AA48" s="591"/>
      <c r="AB48" s="323"/>
      <c r="AC48" s="328"/>
      <c r="AD48" s="328"/>
      <c r="AE48" s="328"/>
      <c r="AF48" s="328"/>
      <c r="AG48" s="328"/>
      <c r="AH48" s="328"/>
    </row>
    <row r="49" spans="1:34" ht="15.75" customHeight="1" x14ac:dyDescent="0.25">
      <c r="A49" s="328"/>
      <c r="B49" s="41"/>
      <c r="C49" s="42" t="s">
        <v>161</v>
      </c>
      <c r="D49" s="43">
        <v>1.2</v>
      </c>
      <c r="E49" s="587" t="s">
        <v>162</v>
      </c>
      <c r="F49" s="570"/>
      <c r="G49" s="557"/>
      <c r="H49" s="592"/>
      <c r="I49" s="593"/>
      <c r="J49" s="593"/>
      <c r="K49" s="593"/>
      <c r="L49" s="593"/>
      <c r="M49" s="593"/>
      <c r="N49" s="593"/>
      <c r="O49" s="593"/>
      <c r="P49" s="593"/>
      <c r="Q49" s="593"/>
      <c r="R49" s="593"/>
      <c r="S49" s="593"/>
      <c r="T49" s="593"/>
      <c r="U49" s="593"/>
      <c r="V49" s="593"/>
      <c r="W49" s="593"/>
      <c r="X49" s="593"/>
      <c r="Y49" s="593"/>
      <c r="Z49" s="593"/>
      <c r="AA49" s="594"/>
      <c r="AB49" s="323"/>
      <c r="AC49" s="328"/>
      <c r="AD49" s="328"/>
      <c r="AE49" s="328"/>
      <c r="AF49" s="328"/>
      <c r="AG49" s="328"/>
      <c r="AH49" s="328"/>
    </row>
    <row r="50" spans="1:34" ht="15.75" customHeight="1" x14ac:dyDescent="0.25">
      <c r="A50" s="328"/>
      <c r="B50" s="41"/>
      <c r="C50" s="44">
        <v>2024</v>
      </c>
      <c r="D50" s="45">
        <v>45474</v>
      </c>
      <c r="E50" s="595">
        <v>45656</v>
      </c>
      <c r="F50" s="570"/>
      <c r="G50" s="46">
        <v>15</v>
      </c>
      <c r="H50" s="599" t="s">
        <v>451</v>
      </c>
      <c r="I50" s="580"/>
      <c r="J50" s="580"/>
      <c r="K50" s="580"/>
      <c r="L50" s="580"/>
      <c r="M50" s="580"/>
      <c r="N50" s="580"/>
      <c r="O50" s="580"/>
      <c r="P50" s="580"/>
      <c r="Q50" s="580"/>
      <c r="R50" s="580"/>
      <c r="S50" s="580"/>
      <c r="T50" s="580"/>
      <c r="U50" s="580"/>
      <c r="V50" s="580"/>
      <c r="W50" s="580"/>
      <c r="X50" s="580"/>
      <c r="Y50" s="580"/>
      <c r="Z50" s="580"/>
      <c r="AA50" s="570"/>
      <c r="AB50" s="323"/>
      <c r="AC50" s="328"/>
      <c r="AD50" s="328"/>
      <c r="AE50" s="328"/>
      <c r="AF50" s="328"/>
      <c r="AG50" s="328"/>
      <c r="AH50" s="328"/>
    </row>
    <row r="51" spans="1:34" ht="15.75" customHeight="1" x14ac:dyDescent="0.25">
      <c r="A51" s="328"/>
      <c r="B51" s="41"/>
      <c r="C51" s="44">
        <v>2025</v>
      </c>
      <c r="D51" s="45">
        <v>45658</v>
      </c>
      <c r="E51" s="595">
        <v>46021</v>
      </c>
      <c r="F51" s="570"/>
      <c r="G51" s="46">
        <v>30</v>
      </c>
      <c r="H51" s="599" t="s">
        <v>451</v>
      </c>
      <c r="I51" s="580"/>
      <c r="J51" s="580"/>
      <c r="K51" s="580"/>
      <c r="L51" s="580"/>
      <c r="M51" s="580"/>
      <c r="N51" s="580"/>
      <c r="O51" s="580"/>
      <c r="P51" s="580"/>
      <c r="Q51" s="580"/>
      <c r="R51" s="580"/>
      <c r="S51" s="580"/>
      <c r="T51" s="580"/>
      <c r="U51" s="580"/>
      <c r="V51" s="580"/>
      <c r="W51" s="580"/>
      <c r="X51" s="580"/>
      <c r="Y51" s="580"/>
      <c r="Z51" s="580"/>
      <c r="AA51" s="570"/>
      <c r="AB51" s="323"/>
      <c r="AC51" s="328"/>
      <c r="AD51" s="328"/>
      <c r="AE51" s="328"/>
      <c r="AF51" s="328"/>
      <c r="AG51" s="328"/>
      <c r="AH51" s="328"/>
    </row>
    <row r="52" spans="1:34" ht="15.75" customHeight="1" x14ac:dyDescent="0.25">
      <c r="A52" s="328"/>
      <c r="B52" s="41"/>
      <c r="C52" s="44">
        <v>2026</v>
      </c>
      <c r="D52" s="45">
        <v>46023</v>
      </c>
      <c r="E52" s="595">
        <v>46386</v>
      </c>
      <c r="F52" s="570"/>
      <c r="G52" s="46">
        <v>45</v>
      </c>
      <c r="H52" s="599" t="s">
        <v>451</v>
      </c>
      <c r="I52" s="580"/>
      <c r="J52" s="580"/>
      <c r="K52" s="580"/>
      <c r="L52" s="580"/>
      <c r="M52" s="580"/>
      <c r="N52" s="580"/>
      <c r="O52" s="580"/>
      <c r="P52" s="580"/>
      <c r="Q52" s="580"/>
      <c r="R52" s="580"/>
      <c r="S52" s="580"/>
      <c r="T52" s="580"/>
      <c r="U52" s="580"/>
      <c r="V52" s="580"/>
      <c r="W52" s="580"/>
      <c r="X52" s="580"/>
      <c r="Y52" s="580"/>
      <c r="Z52" s="580"/>
      <c r="AA52" s="570"/>
      <c r="AB52" s="323"/>
      <c r="AC52" s="328"/>
      <c r="AD52" s="328"/>
      <c r="AE52" s="328"/>
      <c r="AF52" s="328"/>
      <c r="AG52" s="328"/>
      <c r="AH52" s="328"/>
    </row>
    <row r="53" spans="1:34" ht="15.75" customHeight="1" x14ac:dyDescent="0.25">
      <c r="A53" s="328"/>
      <c r="B53" s="41"/>
      <c r="C53" s="44">
        <v>2027</v>
      </c>
      <c r="D53" s="45">
        <v>46388</v>
      </c>
      <c r="E53" s="595">
        <v>46751</v>
      </c>
      <c r="F53" s="570"/>
      <c r="G53" s="46">
        <v>60</v>
      </c>
      <c r="H53" s="599" t="s">
        <v>451</v>
      </c>
      <c r="I53" s="580"/>
      <c r="J53" s="580"/>
      <c r="K53" s="580"/>
      <c r="L53" s="580"/>
      <c r="M53" s="580"/>
      <c r="N53" s="580"/>
      <c r="O53" s="580"/>
      <c r="P53" s="580"/>
      <c r="Q53" s="580"/>
      <c r="R53" s="580"/>
      <c r="S53" s="580"/>
      <c r="T53" s="580"/>
      <c r="U53" s="580"/>
      <c r="V53" s="580"/>
      <c r="W53" s="580"/>
      <c r="X53" s="580"/>
      <c r="Y53" s="580"/>
      <c r="Z53" s="580"/>
      <c r="AA53" s="570"/>
      <c r="AB53" s="323"/>
      <c r="AC53" s="328"/>
      <c r="AD53" s="328"/>
      <c r="AE53" s="328"/>
      <c r="AF53" s="328"/>
      <c r="AG53" s="328"/>
      <c r="AH53" s="328"/>
    </row>
    <row r="54" spans="1:34" ht="15.75" customHeight="1" x14ac:dyDescent="0.25">
      <c r="A54" s="328"/>
      <c r="B54" s="41"/>
      <c r="C54" s="44"/>
      <c r="D54" s="44"/>
      <c r="E54" s="587"/>
      <c r="F54" s="570"/>
      <c r="G54" s="43"/>
      <c r="H54" s="587"/>
      <c r="I54" s="580"/>
      <c r="J54" s="580"/>
      <c r="K54" s="580"/>
      <c r="L54" s="580"/>
      <c r="M54" s="580"/>
      <c r="N54" s="580"/>
      <c r="O54" s="580"/>
      <c r="P54" s="580"/>
      <c r="Q54" s="580"/>
      <c r="R54" s="580"/>
      <c r="S54" s="580"/>
      <c r="T54" s="580"/>
      <c r="U54" s="580"/>
      <c r="V54" s="580"/>
      <c r="W54" s="580"/>
      <c r="X54" s="580"/>
      <c r="Y54" s="580"/>
      <c r="Z54" s="580"/>
      <c r="AA54" s="570"/>
      <c r="AB54" s="323"/>
      <c r="AC54" s="328"/>
      <c r="AD54" s="328"/>
      <c r="AE54" s="328"/>
      <c r="AF54" s="328"/>
      <c r="AG54" s="328"/>
      <c r="AH54" s="328"/>
    </row>
    <row r="55" spans="1:34"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c r="AE55" s="301"/>
      <c r="AF55" s="301"/>
      <c r="AG55" s="301"/>
      <c r="AH55" s="301"/>
    </row>
    <row r="56" spans="1:34" ht="15.75" customHeight="1" x14ac:dyDescent="0.25">
      <c r="A56" s="301"/>
      <c r="B56" s="31"/>
      <c r="C56" s="601" t="s">
        <v>163</v>
      </c>
      <c r="D56" s="597"/>
      <c r="E56" s="314"/>
      <c r="F56" s="305" t="s">
        <v>164</v>
      </c>
      <c r="G56" s="47"/>
      <c r="H56" s="316"/>
      <c r="I56" s="305" t="s">
        <v>165</v>
      </c>
      <c r="J56" s="301"/>
      <c r="K56" s="600"/>
      <c r="L56" s="570"/>
      <c r="M56" s="314"/>
      <c r="N56" s="301"/>
      <c r="O56" s="301"/>
      <c r="P56" s="301"/>
      <c r="Q56" s="301"/>
      <c r="R56" s="301"/>
      <c r="S56" s="301"/>
      <c r="T56" s="301"/>
      <c r="U56" s="301"/>
      <c r="V56" s="301"/>
      <c r="W56" s="301"/>
      <c r="X56" s="301"/>
      <c r="Y56" s="301"/>
      <c r="Z56" s="301"/>
      <c r="AA56" s="301"/>
      <c r="AB56" s="309"/>
      <c r="AC56" s="301"/>
      <c r="AD56" s="301"/>
      <c r="AE56" s="301"/>
      <c r="AF56" s="301"/>
      <c r="AG56" s="301"/>
      <c r="AH56" s="301"/>
    </row>
    <row r="57" spans="1:34"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c r="AE57" s="301"/>
      <c r="AF57" s="301"/>
      <c r="AG57" s="301"/>
      <c r="AH57" s="301"/>
    </row>
    <row r="58" spans="1:34" ht="15.75" customHeight="1" x14ac:dyDescent="0.25">
      <c r="A58" s="301"/>
      <c r="B58" s="598" t="s">
        <v>166</v>
      </c>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70"/>
      <c r="AC58" s="301"/>
      <c r="AD58" s="301"/>
      <c r="AE58" s="301"/>
      <c r="AF58" s="301"/>
      <c r="AG58" s="301"/>
      <c r="AH58" s="301"/>
    </row>
    <row r="59" spans="1:34"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c r="AE59" s="301"/>
      <c r="AF59" s="301"/>
      <c r="AG59" s="301"/>
      <c r="AH59" s="301"/>
    </row>
    <row r="60" spans="1:34" ht="29.25" customHeight="1" x14ac:dyDescent="0.25">
      <c r="A60" s="301"/>
      <c r="B60" s="587" t="s">
        <v>161</v>
      </c>
      <c r="C60" s="570"/>
      <c r="D60" s="43"/>
      <c r="E60" s="587" t="s">
        <v>167</v>
      </c>
      <c r="F60" s="570"/>
      <c r="G60" s="43"/>
      <c r="H60" s="579" t="s">
        <v>168</v>
      </c>
      <c r="I60" s="570"/>
      <c r="J60" s="587"/>
      <c r="K60" s="570"/>
      <c r="L60" s="596"/>
      <c r="M60" s="597"/>
      <c r="N60" s="43" t="s">
        <v>169</v>
      </c>
      <c r="O60" s="587"/>
      <c r="P60" s="580"/>
      <c r="Q60" s="570"/>
      <c r="R60" s="587" t="s">
        <v>170</v>
      </c>
      <c r="S60" s="580"/>
      <c r="T60" s="570"/>
      <c r="U60" s="587"/>
      <c r="V60" s="580"/>
      <c r="W60" s="570"/>
      <c r="X60" s="587" t="s">
        <v>171</v>
      </c>
      <c r="Y60" s="570"/>
      <c r="Z60" s="587"/>
      <c r="AA60" s="580"/>
      <c r="AB60" s="570"/>
      <c r="AC60" s="301"/>
      <c r="AD60" s="301"/>
      <c r="AE60" s="301"/>
      <c r="AF60" s="301"/>
      <c r="AG60" s="301"/>
      <c r="AH60" s="301"/>
    </row>
    <row r="61" spans="1:34"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c r="AE61" s="301"/>
      <c r="AF61" s="301"/>
      <c r="AG61" s="301"/>
      <c r="AH61" s="301"/>
    </row>
    <row r="62" spans="1:34" ht="15.75" customHeight="1" x14ac:dyDescent="0.25">
      <c r="A62" s="301"/>
      <c r="B62" s="598" t="s">
        <v>172</v>
      </c>
      <c r="C62" s="570"/>
      <c r="D62" s="602"/>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4"/>
      <c r="AC62" s="301"/>
      <c r="AD62" s="301"/>
      <c r="AE62" s="301"/>
      <c r="AF62" s="301"/>
      <c r="AG62" s="301"/>
      <c r="AH62" s="301"/>
    </row>
    <row r="63" spans="1:34"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c r="AE63" s="301"/>
      <c r="AF63" s="301"/>
      <c r="AG63" s="301"/>
      <c r="AH63" s="301"/>
    </row>
    <row r="64" spans="1:34" ht="15.75" customHeight="1" x14ac:dyDescent="0.25">
      <c r="A64" s="301"/>
      <c r="B64" s="598" t="s">
        <v>173</v>
      </c>
      <c r="C64" s="570"/>
      <c r="D64" s="60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4"/>
      <c r="AC64" s="301"/>
      <c r="AD64" s="301"/>
      <c r="AE64" s="301"/>
      <c r="AF64" s="301"/>
      <c r="AG64" s="301"/>
      <c r="AH64" s="301"/>
    </row>
    <row r="65" spans="1:34"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c r="AE65" s="301"/>
      <c r="AF65" s="301"/>
      <c r="AG65" s="301"/>
      <c r="AH65" s="301"/>
    </row>
    <row r="66" spans="1:34" ht="15.75" customHeight="1" x14ac:dyDescent="0.25">
      <c r="A66" s="301"/>
      <c r="B66" s="598" t="s">
        <v>174</v>
      </c>
      <c r="C66" s="570"/>
      <c r="D66" s="60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4"/>
      <c r="AC66" s="301"/>
      <c r="AD66" s="301"/>
      <c r="AE66" s="301"/>
      <c r="AF66" s="301"/>
      <c r="AG66" s="301"/>
      <c r="AH66" s="301"/>
    </row>
    <row r="67" spans="1:34"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c r="AE67" s="301"/>
      <c r="AF67" s="301"/>
      <c r="AG67" s="301"/>
      <c r="AH67" s="301"/>
    </row>
    <row r="68" spans="1:34" ht="15.75" customHeight="1" x14ac:dyDescent="0.25">
      <c r="A68" s="301"/>
      <c r="B68" s="598" t="s">
        <v>175</v>
      </c>
      <c r="C68" s="570"/>
      <c r="D68" s="60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4"/>
      <c r="AC68" s="301"/>
      <c r="AD68" s="301"/>
      <c r="AE68" s="301"/>
      <c r="AF68" s="301"/>
      <c r="AG68" s="301"/>
      <c r="AH68" s="301"/>
    </row>
    <row r="69" spans="1:34"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c r="AE69" s="301"/>
      <c r="AF69" s="301"/>
      <c r="AG69" s="301"/>
      <c r="AH69" s="301"/>
    </row>
    <row r="70" spans="1:34" ht="15.75" customHeight="1" x14ac:dyDescent="0.25">
      <c r="A70" s="301"/>
      <c r="B70" s="598" t="s">
        <v>176</v>
      </c>
      <c r="C70" s="570"/>
      <c r="D70" s="60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4"/>
      <c r="AC70" s="301"/>
      <c r="AD70" s="301"/>
      <c r="AE70" s="301"/>
      <c r="AF70" s="301"/>
      <c r="AG70" s="301"/>
      <c r="AH70" s="301"/>
    </row>
    <row r="71" spans="1:34"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c r="AE71" s="301"/>
      <c r="AF71" s="301"/>
      <c r="AG71" s="301"/>
      <c r="AH71" s="301"/>
    </row>
    <row r="72" spans="1:34" ht="15.75" customHeight="1" x14ac:dyDescent="0.25">
      <c r="A72" s="301"/>
      <c r="B72" s="598" t="s">
        <v>177</v>
      </c>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70"/>
      <c r="AC72" s="301"/>
      <c r="AD72" s="301"/>
      <c r="AE72" s="301"/>
      <c r="AF72" s="301"/>
      <c r="AG72" s="301"/>
      <c r="AH72" s="301"/>
    </row>
    <row r="73" spans="1:34" ht="15.75" customHeight="1" x14ac:dyDescent="0.25">
      <c r="A73" s="301"/>
      <c r="B73" s="579" t="s">
        <v>122</v>
      </c>
      <c r="C73" s="570"/>
      <c r="D73" s="52" t="s">
        <v>178</v>
      </c>
      <c r="E73" s="579" t="s">
        <v>179</v>
      </c>
      <c r="F73" s="570"/>
      <c r="G73" s="579" t="s">
        <v>177</v>
      </c>
      <c r="H73" s="580"/>
      <c r="I73" s="580"/>
      <c r="J73" s="580"/>
      <c r="K73" s="580"/>
      <c r="L73" s="580"/>
      <c r="M73" s="580"/>
      <c r="N73" s="580"/>
      <c r="O73" s="570"/>
      <c r="P73" s="579" t="s">
        <v>180</v>
      </c>
      <c r="Q73" s="580"/>
      <c r="R73" s="580"/>
      <c r="S73" s="580"/>
      <c r="T73" s="580"/>
      <c r="U73" s="580"/>
      <c r="V73" s="580"/>
      <c r="W73" s="580"/>
      <c r="X73" s="580"/>
      <c r="Y73" s="580"/>
      <c r="Z73" s="580"/>
      <c r="AA73" s="580"/>
      <c r="AB73" s="570"/>
      <c r="AC73" s="301"/>
      <c r="AD73" s="301"/>
      <c r="AE73" s="301"/>
      <c r="AF73" s="301"/>
      <c r="AG73" s="301"/>
      <c r="AH73" s="301"/>
    </row>
    <row r="74" spans="1:34" ht="15.75" customHeight="1" x14ac:dyDescent="0.25">
      <c r="A74" s="301"/>
      <c r="B74" s="579"/>
      <c r="C74" s="570"/>
      <c r="D74" s="37"/>
      <c r="E74" s="579"/>
      <c r="F74" s="570"/>
      <c r="G74" s="604"/>
      <c r="H74" s="580"/>
      <c r="I74" s="580"/>
      <c r="J74" s="580"/>
      <c r="K74" s="580"/>
      <c r="L74" s="580"/>
      <c r="M74" s="580"/>
      <c r="N74" s="580"/>
      <c r="O74" s="570"/>
      <c r="P74" s="604"/>
      <c r="Q74" s="580"/>
      <c r="R74" s="580"/>
      <c r="S74" s="580"/>
      <c r="T74" s="580"/>
      <c r="U74" s="580"/>
      <c r="V74" s="580"/>
      <c r="W74" s="580"/>
      <c r="X74" s="580"/>
      <c r="Y74" s="580"/>
      <c r="Z74" s="580"/>
      <c r="AA74" s="580"/>
      <c r="AB74" s="570"/>
      <c r="AC74" s="301"/>
      <c r="AD74" s="301"/>
      <c r="AE74" s="301"/>
      <c r="AF74" s="301"/>
      <c r="AG74" s="301"/>
      <c r="AH74" s="301"/>
    </row>
    <row r="75" spans="1:34" ht="15.75" customHeight="1" x14ac:dyDescent="0.25">
      <c r="A75" s="301"/>
      <c r="B75" s="579"/>
      <c r="C75" s="570"/>
      <c r="D75" s="37"/>
      <c r="E75" s="579"/>
      <c r="F75" s="570"/>
      <c r="G75" s="604"/>
      <c r="H75" s="580"/>
      <c r="I75" s="580"/>
      <c r="J75" s="580"/>
      <c r="K75" s="580"/>
      <c r="L75" s="580"/>
      <c r="M75" s="580"/>
      <c r="N75" s="580"/>
      <c r="O75" s="570"/>
      <c r="P75" s="604"/>
      <c r="Q75" s="580"/>
      <c r="R75" s="580"/>
      <c r="S75" s="580"/>
      <c r="T75" s="580"/>
      <c r="U75" s="580"/>
      <c r="V75" s="580"/>
      <c r="W75" s="580"/>
      <c r="X75" s="580"/>
      <c r="Y75" s="580"/>
      <c r="Z75" s="580"/>
      <c r="AA75" s="580"/>
      <c r="AB75" s="570"/>
      <c r="AC75" s="301"/>
      <c r="AD75" s="301"/>
      <c r="AE75" s="301"/>
      <c r="AF75" s="301"/>
      <c r="AG75" s="301"/>
      <c r="AH75" s="301"/>
    </row>
    <row r="76" spans="1:34" ht="26.25" customHeight="1" x14ac:dyDescent="0.25">
      <c r="A76" s="301"/>
      <c r="B76" s="605" t="s">
        <v>181</v>
      </c>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70"/>
      <c r="AC76" s="301"/>
      <c r="AD76" s="334"/>
      <c r="AE76" s="301"/>
      <c r="AF76" s="301"/>
      <c r="AG76" s="301"/>
      <c r="AH76" s="301"/>
    </row>
    <row r="77" spans="1:34"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row>
    <row r="78" spans="1:34"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row>
    <row r="79" spans="1:34"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row>
    <row r="80" spans="1:34"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row>
    <row r="81" spans="1:34"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row>
    <row r="82" spans="1:34"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row>
    <row r="83" spans="1:34"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row>
    <row r="84" spans="1:34"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row>
    <row r="85" spans="1:34"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row>
    <row r="86" spans="1:34"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row>
    <row r="87" spans="1:34"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row>
    <row r="88" spans="1:34"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row>
    <row r="89" spans="1:34"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row>
    <row r="90" spans="1:34"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row>
    <row r="91" spans="1:34"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row>
    <row r="92" spans="1:34"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row>
    <row r="93" spans="1:34"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row>
    <row r="94" spans="1:34"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row>
    <row r="95" spans="1:34"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row>
    <row r="96" spans="1:34"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row>
    <row r="97" spans="1:34"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row>
    <row r="98" spans="1:34"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row>
    <row r="99" spans="1:34"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row>
    <row r="100" spans="1:34"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row>
    <row r="101" spans="1:34"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row>
    <row r="102" spans="1:34"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row>
    <row r="103" spans="1:34"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row>
    <row r="104" spans="1:34"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row>
    <row r="105" spans="1:34"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row>
    <row r="106" spans="1:34"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row>
    <row r="107" spans="1:34"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row>
    <row r="108" spans="1:34"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row>
    <row r="109" spans="1:34"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row>
    <row r="110" spans="1:34"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row>
    <row r="111" spans="1:34"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row>
    <row r="112" spans="1:34"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row>
    <row r="113" spans="1:34"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row>
    <row r="114" spans="1:34"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row>
    <row r="115" spans="1:34"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row>
    <row r="116" spans="1:34"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row>
    <row r="117" spans="1:34"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row>
    <row r="118" spans="1:34"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row>
    <row r="119" spans="1:34"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row>
    <row r="120" spans="1:34"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row>
    <row r="121" spans="1:34"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row>
    <row r="122" spans="1:34"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row>
    <row r="123" spans="1:34"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row>
    <row r="124" spans="1:34"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row>
    <row r="125" spans="1:34"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row>
    <row r="126" spans="1:34"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row>
    <row r="127" spans="1:34"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row>
    <row r="128" spans="1:34"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row>
    <row r="129" spans="1:34"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row>
    <row r="130" spans="1:34"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row>
    <row r="131" spans="1:34"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row>
    <row r="132" spans="1:34"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row>
    <row r="133" spans="1:34"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row>
    <row r="134" spans="1:34"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row>
    <row r="135" spans="1:34"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row>
    <row r="136" spans="1:34"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row>
    <row r="137" spans="1:34"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row>
    <row r="138" spans="1:34"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row>
    <row r="139" spans="1:34"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row>
    <row r="140" spans="1:34"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row>
    <row r="141" spans="1:34"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row>
    <row r="142" spans="1:34"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row>
    <row r="143" spans="1:34"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row>
    <row r="144" spans="1:34"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row>
    <row r="145" spans="1:34"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row>
    <row r="146" spans="1:34"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row>
    <row r="147" spans="1:34"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row>
    <row r="148" spans="1:34"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row>
    <row r="149" spans="1:34"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row>
    <row r="150" spans="1:34"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row>
    <row r="151" spans="1:34"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row>
    <row r="152" spans="1:34"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row>
    <row r="153" spans="1:34"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row>
    <row r="154" spans="1:34"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row>
    <row r="155" spans="1:34"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row>
    <row r="156" spans="1:34"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row>
    <row r="157" spans="1:34"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row>
    <row r="158" spans="1:34"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row>
    <row r="159" spans="1:34"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row>
    <row r="160" spans="1:34"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row>
    <row r="161" spans="1:34"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row>
    <row r="162" spans="1:34"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row>
    <row r="163" spans="1:34"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row>
    <row r="164" spans="1:34"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row>
    <row r="165" spans="1:34"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row>
    <row r="166" spans="1:34"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row>
    <row r="167" spans="1:34"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row>
    <row r="168" spans="1:34"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row>
    <row r="169" spans="1:34"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row>
    <row r="170" spans="1:34"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row>
    <row r="171" spans="1:34"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row>
    <row r="172" spans="1:34"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row>
    <row r="173" spans="1:34"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row>
    <row r="174" spans="1:34"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row>
    <row r="175" spans="1:34"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row>
    <row r="176" spans="1:34"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row>
    <row r="177" spans="1:34"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row>
    <row r="178" spans="1:34"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row>
    <row r="179" spans="1:34"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row>
    <row r="180" spans="1:34"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row>
    <row r="181" spans="1:34"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row>
    <row r="182" spans="1:34"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row>
    <row r="183" spans="1:34"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row>
    <row r="184" spans="1:34"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row>
    <row r="185" spans="1:34"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row>
    <row r="186" spans="1:34"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row>
    <row r="187" spans="1:34"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row>
    <row r="188" spans="1:34"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row>
    <row r="189" spans="1:34"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row>
    <row r="190" spans="1:34"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row>
    <row r="191" spans="1:34"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row>
    <row r="192" spans="1:34"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row>
    <row r="193" spans="1:34"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row>
    <row r="194" spans="1:34"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row>
    <row r="195" spans="1:34"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row>
    <row r="196" spans="1:34"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row>
    <row r="197" spans="1:34"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row>
    <row r="198" spans="1:34"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row>
    <row r="199" spans="1:34"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row>
    <row r="200" spans="1:34"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row>
    <row r="201" spans="1:34"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row>
    <row r="202" spans="1:34"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row>
    <row r="203" spans="1:34"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row>
    <row r="204" spans="1:34"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row>
    <row r="205" spans="1:34"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row>
    <row r="206" spans="1:34"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row>
    <row r="207" spans="1:34"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row>
    <row r="208" spans="1:34"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row>
    <row r="209" spans="1:34"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row>
    <row r="210" spans="1:34"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row>
    <row r="211" spans="1:34"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row>
    <row r="212" spans="1:34"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row>
    <row r="213" spans="1:34"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row>
    <row r="214" spans="1:34"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row>
    <row r="215" spans="1:34"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row>
    <row r="216" spans="1:34"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row>
    <row r="217" spans="1:34"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row>
    <row r="218" spans="1:34"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row>
    <row r="219" spans="1:34"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row>
    <row r="220" spans="1:34"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row>
    <row r="221" spans="1:34"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row>
    <row r="222" spans="1:34"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row>
    <row r="223" spans="1:34"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row>
    <row r="224" spans="1:34"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row>
    <row r="225" spans="1:34"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row>
    <row r="226" spans="1:34"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row>
    <row r="227" spans="1:34"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row>
    <row r="228" spans="1:34"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row>
    <row r="229" spans="1:34"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row>
    <row r="230" spans="1:34"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row>
    <row r="231" spans="1:34"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row>
    <row r="232" spans="1:34"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row>
    <row r="233" spans="1:34"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row>
    <row r="234" spans="1:34"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row>
    <row r="235" spans="1:34"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row>
    <row r="236" spans="1:34"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row>
    <row r="237" spans="1:34"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row>
    <row r="238" spans="1:34"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row>
    <row r="239" spans="1:34"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row>
    <row r="240" spans="1:34"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row>
    <row r="241" spans="1:34"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row>
    <row r="242" spans="1:34"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row>
    <row r="243" spans="1:34"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row>
    <row r="244" spans="1:34"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row>
    <row r="245" spans="1:34"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row>
    <row r="246" spans="1:34"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row>
    <row r="247" spans="1:34"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row>
    <row r="248" spans="1:34"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row>
    <row r="249" spans="1:34"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row>
    <row r="250" spans="1:34"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row>
    <row r="251" spans="1:34"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row>
    <row r="252" spans="1:34"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row>
    <row r="253" spans="1:34"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row>
    <row r="254" spans="1:34"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row>
    <row r="255" spans="1:34"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row>
    <row r="256" spans="1:34"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row>
    <row r="257" spans="1:34"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row>
    <row r="258" spans="1:34"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row>
    <row r="259" spans="1:34"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row>
    <row r="260" spans="1:34"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row>
    <row r="261" spans="1:34"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row>
    <row r="262" spans="1:34"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row>
    <row r="263" spans="1:34"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row>
    <row r="264" spans="1:34"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row>
    <row r="265" spans="1:34"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row>
    <row r="266" spans="1:34"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row>
    <row r="267" spans="1:34"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row>
    <row r="268" spans="1:34"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row>
    <row r="269" spans="1:34"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row>
    <row r="270" spans="1:34"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row>
    <row r="271" spans="1:34"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row>
    <row r="272" spans="1:34"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row>
    <row r="273" spans="1:34"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row>
    <row r="274" spans="1:34"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row>
    <row r="275" spans="1:34"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row>
    <row r="276" spans="1:34"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row>
    <row r="277" spans="1:34"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row>
    <row r="278" spans="1:34"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row>
    <row r="279" spans="1:34"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row>
    <row r="280" spans="1:34"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row>
    <row r="281" spans="1:34"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row>
    <row r="282" spans="1:34"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row>
    <row r="283" spans="1:34"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row>
    <row r="284" spans="1:34"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row>
    <row r="285" spans="1:34"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row>
    <row r="286" spans="1:34"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row>
    <row r="287" spans="1:34"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row>
    <row r="288" spans="1:34"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row>
    <row r="289" spans="1:34"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row>
    <row r="290" spans="1:34"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row>
    <row r="291" spans="1:34"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row>
    <row r="292" spans="1:34"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row>
    <row r="293" spans="1:34"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row>
    <row r="294" spans="1:34"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row>
    <row r="295" spans="1:34"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row>
    <row r="296" spans="1:34"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row>
    <row r="297" spans="1:34"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row>
    <row r="298" spans="1:34"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row>
    <row r="299" spans="1:34"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row>
    <row r="300" spans="1:34"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row>
    <row r="301" spans="1:34"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row>
    <row r="302" spans="1:34"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row>
    <row r="303" spans="1:34"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row>
    <row r="304" spans="1:34"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row>
    <row r="305" spans="1:34"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row>
    <row r="306" spans="1:34"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row>
    <row r="307" spans="1:34"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row>
    <row r="308" spans="1:34"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row>
    <row r="309" spans="1:34"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row>
    <row r="310" spans="1:34"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row>
    <row r="311" spans="1:34"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row>
    <row r="312" spans="1:34"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row>
    <row r="313" spans="1:34"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row>
    <row r="314" spans="1:34"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row>
    <row r="315" spans="1:34"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row>
    <row r="316" spans="1:34"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row>
    <row r="317" spans="1:34"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row>
    <row r="318" spans="1:34"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row>
    <row r="319" spans="1:34"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row>
    <row r="320" spans="1:34"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row>
    <row r="321" spans="1:34"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row>
    <row r="322" spans="1:34"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row>
    <row r="323" spans="1:34"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row>
    <row r="324" spans="1:34"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row>
    <row r="325" spans="1:34"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row>
    <row r="326" spans="1:34"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row>
    <row r="327" spans="1:34"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row>
    <row r="328" spans="1:34"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row>
    <row r="329" spans="1:34"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row>
    <row r="330" spans="1:34"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row>
    <row r="331" spans="1:34"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row>
    <row r="332" spans="1:34"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row>
    <row r="333" spans="1:34"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row>
    <row r="334" spans="1:34"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row>
    <row r="335" spans="1:34"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row>
    <row r="336" spans="1:34"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row>
    <row r="337" spans="1:34"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row>
    <row r="338" spans="1:34"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row>
    <row r="339" spans="1:34"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row>
    <row r="340" spans="1:34"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row>
    <row r="341" spans="1:34"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row>
    <row r="342" spans="1:34"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row>
    <row r="343" spans="1:34"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row>
    <row r="344" spans="1:34"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row>
    <row r="345" spans="1:34"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row>
    <row r="346" spans="1:34"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row>
    <row r="347" spans="1:34"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row>
    <row r="348" spans="1:34"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row>
    <row r="349" spans="1:34"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row>
    <row r="350" spans="1:34"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row>
    <row r="351" spans="1:34"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row>
    <row r="352" spans="1:34"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row>
    <row r="353" spans="1:34"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row>
    <row r="354" spans="1:34"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row>
    <row r="355" spans="1:34"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row>
    <row r="356" spans="1:34"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row>
    <row r="357" spans="1:34"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row>
    <row r="358" spans="1:34"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row>
    <row r="359" spans="1:34"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row>
    <row r="360" spans="1:34"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row>
    <row r="361" spans="1:34"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row>
    <row r="362" spans="1:34"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row>
    <row r="363" spans="1:34"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row>
    <row r="364" spans="1:34"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row>
    <row r="365" spans="1:34"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row>
    <row r="366" spans="1:34"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row>
    <row r="367" spans="1:34"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row>
    <row r="368" spans="1:34"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row>
    <row r="369" spans="1:34"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row>
    <row r="370" spans="1:34"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row>
    <row r="371" spans="1:34"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row>
    <row r="372" spans="1:34"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row>
    <row r="373" spans="1:34"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row>
    <row r="374" spans="1:34"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row>
    <row r="375" spans="1:34"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row>
    <row r="376" spans="1:34"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row>
    <row r="377" spans="1:34"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row>
    <row r="378" spans="1:34"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row>
    <row r="379" spans="1:34"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row>
    <row r="380" spans="1:34"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row>
    <row r="381" spans="1:34"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row>
    <row r="382" spans="1:34"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row>
    <row r="383" spans="1:34"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row>
    <row r="384" spans="1:34"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row>
    <row r="385" spans="1:34"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row>
    <row r="386" spans="1:34"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row>
    <row r="387" spans="1:34"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row>
    <row r="388" spans="1:34"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row>
    <row r="389" spans="1:34"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row>
    <row r="390" spans="1:34"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row>
    <row r="391" spans="1:34"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row>
    <row r="392" spans="1:34"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row>
    <row r="393" spans="1:34"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row>
    <row r="394" spans="1:34"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row>
    <row r="395" spans="1:34"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row>
    <row r="396" spans="1:34"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row>
    <row r="397" spans="1:34"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row>
    <row r="398" spans="1:34"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row>
    <row r="399" spans="1:34"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row>
    <row r="400" spans="1:34"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row>
    <row r="401" spans="1:34"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row>
    <row r="402" spans="1:34"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row>
    <row r="403" spans="1:34"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row>
    <row r="404" spans="1:34"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row>
    <row r="405" spans="1:34"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row>
    <row r="406" spans="1:34"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row>
    <row r="407" spans="1:34"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row>
    <row r="408" spans="1:34"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row>
    <row r="409" spans="1:34"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row>
    <row r="410" spans="1:34"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row>
    <row r="411" spans="1:34"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row>
    <row r="412" spans="1:34"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row>
    <row r="413" spans="1:34"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row>
    <row r="414" spans="1:34"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row>
    <row r="415" spans="1:34"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row>
    <row r="416" spans="1:34"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row>
    <row r="417" spans="1:34"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row>
    <row r="418" spans="1:34"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row>
    <row r="419" spans="1:34"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row>
    <row r="420" spans="1:34"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row>
    <row r="421" spans="1:34"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row>
    <row r="422" spans="1:34"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row>
    <row r="423" spans="1:34"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row>
    <row r="424" spans="1:34"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row>
    <row r="425" spans="1:34"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row>
    <row r="426" spans="1:34"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row>
    <row r="427" spans="1:34"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row>
    <row r="428" spans="1:34"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row>
    <row r="429" spans="1:34"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row>
    <row r="430" spans="1:34"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row>
    <row r="431" spans="1:34"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row>
    <row r="432" spans="1:34"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row>
    <row r="433" spans="1:34"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row>
    <row r="434" spans="1:34"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row>
    <row r="435" spans="1:34"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row>
    <row r="436" spans="1:34"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row>
    <row r="437" spans="1:34"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row>
    <row r="438" spans="1:34"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row>
    <row r="439" spans="1:34"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row>
    <row r="440" spans="1:34"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row>
    <row r="441" spans="1:34"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row>
    <row r="442" spans="1:34"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row>
    <row r="443" spans="1:34"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row>
    <row r="444" spans="1:34"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row>
    <row r="445" spans="1:34"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row>
    <row r="446" spans="1:34"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row>
    <row r="447" spans="1:34"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row>
    <row r="448" spans="1:34"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row>
    <row r="449" spans="1:34"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row>
    <row r="450" spans="1:34"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row>
    <row r="451" spans="1:34"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row>
    <row r="452" spans="1:34"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row>
    <row r="453" spans="1:34"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row>
    <row r="454" spans="1:34"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row>
    <row r="455" spans="1:34"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row>
    <row r="456" spans="1:34"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row>
    <row r="457" spans="1:34"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row>
    <row r="458" spans="1:34"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row>
    <row r="459" spans="1:34"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row>
    <row r="460" spans="1:34"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row>
    <row r="461" spans="1:34"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row>
    <row r="462" spans="1:34"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row>
    <row r="463" spans="1:34"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row>
    <row r="464" spans="1:34"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row>
    <row r="465" spans="1:34"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row>
    <row r="466" spans="1:34"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row>
    <row r="467" spans="1:34"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row>
    <row r="468" spans="1:34"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row>
    <row r="469" spans="1:34"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row>
    <row r="470" spans="1:34"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row>
    <row r="471" spans="1:34"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row>
    <row r="472" spans="1:34"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row>
    <row r="473" spans="1:34"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row>
    <row r="474" spans="1:34"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row>
    <row r="475" spans="1:34"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row>
    <row r="476" spans="1:34"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row>
    <row r="477" spans="1:34"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row>
    <row r="478" spans="1:34"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row>
    <row r="479" spans="1:34"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row>
    <row r="480" spans="1:34"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row>
    <row r="481" spans="1:34"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row>
    <row r="482" spans="1:34"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row>
    <row r="483" spans="1:34"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row>
    <row r="484" spans="1:34"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row>
    <row r="485" spans="1:34"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row>
    <row r="486" spans="1:34"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row>
    <row r="487" spans="1:34"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row>
    <row r="488" spans="1:34"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row>
    <row r="489" spans="1:34"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row>
    <row r="490" spans="1:34"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row>
    <row r="491" spans="1:34"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row>
    <row r="492" spans="1:34"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row>
    <row r="493" spans="1:34"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row>
    <row r="494" spans="1:34"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row>
    <row r="495" spans="1:34"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row>
    <row r="496" spans="1:34"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row>
    <row r="497" spans="1:34"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row>
    <row r="498" spans="1:34"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row>
    <row r="499" spans="1:34"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row>
    <row r="500" spans="1:34"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row>
    <row r="501" spans="1:34"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row>
    <row r="502" spans="1:34"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row>
    <row r="503" spans="1:34"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row>
    <row r="504" spans="1:34"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row>
    <row r="505" spans="1:34"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row>
    <row r="506" spans="1:34"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row>
    <row r="507" spans="1:34"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row>
    <row r="508" spans="1:34"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row>
    <row r="509" spans="1:34"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row>
    <row r="510" spans="1:34"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row>
    <row r="511" spans="1:34"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row>
    <row r="512" spans="1:34"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row>
    <row r="513" spans="1:34"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row>
    <row r="514" spans="1:34"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row>
    <row r="515" spans="1:34"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row>
    <row r="516" spans="1:34"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row>
    <row r="517" spans="1:34"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row>
    <row r="518" spans="1:34"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row>
    <row r="519" spans="1:34"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row>
    <row r="520" spans="1:34"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row>
    <row r="521" spans="1:34"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row>
    <row r="522" spans="1:34"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row>
    <row r="523" spans="1:34"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row>
    <row r="524" spans="1:34"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row>
    <row r="525" spans="1:34"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row>
    <row r="526" spans="1:34"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row>
    <row r="527" spans="1:34"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row>
    <row r="528" spans="1:34"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row>
    <row r="529" spans="1:34"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row>
    <row r="530" spans="1:34"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row>
    <row r="531" spans="1:34"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row>
    <row r="532" spans="1:34"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row>
    <row r="533" spans="1:34"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row>
    <row r="534" spans="1:34"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row>
    <row r="535" spans="1:34"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row>
    <row r="536" spans="1:34"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row>
    <row r="537" spans="1:34"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row>
    <row r="538" spans="1:34"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row>
    <row r="539" spans="1:34"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row>
    <row r="540" spans="1:34"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row>
    <row r="541" spans="1:34"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row>
    <row r="542" spans="1:34"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row>
    <row r="543" spans="1:34"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row>
    <row r="544" spans="1:34"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row>
    <row r="545" spans="1:34"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row>
    <row r="546" spans="1:34"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row>
    <row r="547" spans="1:34"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row>
    <row r="548" spans="1:34"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row>
    <row r="549" spans="1:34"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row>
    <row r="550" spans="1:34"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row>
    <row r="551" spans="1:34"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row>
    <row r="552" spans="1:34"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row>
    <row r="553" spans="1:34"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row>
    <row r="554" spans="1:34"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row>
    <row r="555" spans="1:34"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row>
    <row r="556" spans="1:34"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row>
    <row r="557" spans="1:34"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row>
    <row r="558" spans="1:34"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row>
    <row r="559" spans="1:34"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row>
    <row r="560" spans="1:34"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row>
    <row r="561" spans="1:34"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row>
    <row r="562" spans="1:34"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row>
    <row r="563" spans="1:34"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row>
    <row r="564" spans="1:34"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row>
    <row r="565" spans="1:34"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row>
    <row r="566" spans="1:34"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row>
    <row r="567" spans="1:34"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row>
    <row r="568" spans="1:34"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row>
    <row r="569" spans="1:34"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row>
    <row r="570" spans="1:34"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row>
    <row r="571" spans="1:34"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row>
    <row r="572" spans="1:34"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row>
    <row r="573" spans="1:34"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row>
    <row r="574" spans="1:34"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row>
    <row r="575" spans="1:34"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row>
    <row r="576" spans="1:34"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row>
    <row r="577" spans="1:34"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row>
    <row r="578" spans="1:34"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row>
    <row r="579" spans="1:34"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row>
    <row r="580" spans="1:34"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row>
    <row r="581" spans="1:34"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row>
    <row r="582" spans="1:34"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row>
    <row r="583" spans="1:34"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row>
    <row r="584" spans="1:34"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row>
    <row r="585" spans="1:34"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row>
    <row r="586" spans="1:34"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row>
    <row r="587" spans="1:34"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row>
    <row r="588" spans="1:34"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row>
    <row r="589" spans="1:34"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row>
    <row r="590" spans="1:34"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row>
    <row r="591" spans="1:34"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row>
    <row r="592" spans="1:34"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row>
    <row r="593" spans="1:34"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row>
    <row r="594" spans="1:34"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row>
    <row r="595" spans="1:34"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row>
    <row r="596" spans="1:34"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row>
    <row r="597" spans="1:34"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row>
    <row r="598" spans="1:34"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row>
    <row r="599" spans="1:34"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row>
    <row r="600" spans="1:34"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row>
    <row r="601" spans="1:34"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row>
    <row r="602" spans="1:34"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row>
    <row r="603" spans="1:34"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row>
    <row r="604" spans="1:34"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row>
    <row r="605" spans="1:34"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row>
    <row r="606" spans="1:34"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row>
    <row r="607" spans="1:34"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row>
    <row r="608" spans="1:34"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row>
    <row r="609" spans="1:34"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row>
    <row r="610" spans="1:34"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row>
    <row r="611" spans="1:34"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row>
    <row r="612" spans="1:34"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row>
    <row r="613" spans="1:34"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row>
    <row r="614" spans="1:34"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row>
    <row r="615" spans="1:34"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row>
    <row r="616" spans="1:34"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row>
    <row r="617" spans="1:34"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row>
    <row r="618" spans="1:34"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row>
    <row r="619" spans="1:34"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row>
    <row r="620" spans="1:34"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row>
    <row r="621" spans="1:34"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row>
    <row r="622" spans="1:34"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row>
    <row r="623" spans="1:34"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row>
    <row r="624" spans="1:34"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row>
    <row r="625" spans="1:34"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row>
    <row r="626" spans="1:34"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row>
    <row r="627" spans="1:34"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row>
    <row r="628" spans="1:34"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row>
    <row r="629" spans="1:34"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row>
    <row r="630" spans="1:34"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row>
    <row r="631" spans="1:34"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row>
    <row r="632" spans="1:34"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row>
    <row r="633" spans="1:34"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row>
    <row r="634" spans="1:34"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row>
    <row r="635" spans="1:34"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row>
    <row r="636" spans="1:34"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row>
    <row r="637" spans="1:34"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row>
    <row r="638" spans="1:34"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row>
    <row r="639" spans="1:34"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row>
    <row r="640" spans="1:34"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row>
    <row r="641" spans="1:34"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row>
    <row r="642" spans="1:34"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row>
    <row r="643" spans="1:34"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row>
    <row r="644" spans="1:34"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row>
    <row r="645" spans="1:34"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row>
    <row r="646" spans="1:34"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row>
    <row r="647" spans="1:34"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row>
    <row r="648" spans="1:34"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row>
    <row r="649" spans="1:34"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row>
    <row r="650" spans="1:34"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row>
    <row r="651" spans="1:34"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row>
    <row r="652" spans="1:34"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row>
    <row r="653" spans="1:34"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row>
    <row r="654" spans="1:34"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row>
    <row r="655" spans="1:34"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row>
    <row r="656" spans="1:34"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row>
    <row r="657" spans="1:34"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row>
    <row r="658" spans="1:34"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row>
    <row r="659" spans="1:34"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row>
    <row r="660" spans="1:34"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row>
    <row r="661" spans="1:34"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row>
    <row r="662" spans="1:34"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row>
    <row r="663" spans="1:34"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row>
    <row r="664" spans="1:34"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row>
    <row r="665" spans="1:34"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row>
    <row r="666" spans="1:34"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row>
    <row r="667" spans="1:34"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row>
    <row r="668" spans="1:34"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row>
    <row r="669" spans="1:34"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row>
    <row r="670" spans="1:34"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row>
    <row r="671" spans="1:34"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row>
    <row r="672" spans="1:34"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row>
    <row r="673" spans="1:34"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row>
    <row r="674" spans="1:34"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row>
    <row r="675" spans="1:34"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row>
    <row r="676" spans="1:34"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row>
    <row r="677" spans="1:34"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row>
    <row r="678" spans="1:34"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row>
    <row r="679" spans="1:34"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row>
    <row r="680" spans="1:34"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row>
    <row r="681" spans="1:34"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row>
    <row r="682" spans="1:34"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row>
    <row r="683" spans="1:34"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row>
    <row r="684" spans="1:34"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row>
    <row r="685" spans="1:34"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row>
    <row r="686" spans="1:34"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row>
    <row r="687" spans="1:34"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row>
    <row r="688" spans="1:34"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row>
    <row r="689" spans="1:34"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row>
    <row r="690" spans="1:34"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row>
    <row r="691" spans="1:34"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row>
    <row r="692" spans="1:34"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row>
    <row r="693" spans="1:34"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row>
    <row r="694" spans="1:34"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row>
    <row r="695" spans="1:34"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row>
    <row r="696" spans="1:34"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row>
    <row r="697" spans="1:34"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row>
    <row r="698" spans="1:34"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row>
    <row r="699" spans="1:34"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row>
    <row r="700" spans="1:34"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row>
    <row r="701" spans="1:34"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row>
    <row r="702" spans="1:34"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row>
    <row r="703" spans="1:34"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row>
    <row r="704" spans="1:34"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row>
    <row r="705" spans="1:34"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row>
    <row r="706" spans="1:34"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row>
    <row r="707" spans="1:34"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row>
    <row r="708" spans="1:34"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row>
    <row r="709" spans="1:34"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row>
    <row r="710" spans="1:34"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row>
    <row r="711" spans="1:34"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row>
    <row r="712" spans="1:34"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row>
    <row r="713" spans="1:34"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row>
    <row r="714" spans="1:34"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row>
    <row r="715" spans="1:34"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row>
    <row r="716" spans="1:34"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row>
    <row r="717" spans="1:34"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row>
    <row r="718" spans="1:34"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row>
    <row r="719" spans="1:34"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row>
    <row r="720" spans="1:34"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row>
    <row r="721" spans="1:34"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row>
    <row r="722" spans="1:34"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row>
    <row r="723" spans="1:34"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row>
    <row r="724" spans="1:34"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row>
    <row r="725" spans="1:34"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row>
    <row r="726" spans="1:34"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row>
    <row r="727" spans="1:34"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row>
    <row r="728" spans="1:34"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row>
    <row r="729" spans="1:34"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row>
    <row r="730" spans="1:34"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row>
    <row r="731" spans="1:34"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row>
    <row r="732" spans="1:34"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row>
    <row r="733" spans="1:34"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row>
    <row r="734" spans="1:34"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row>
    <row r="735" spans="1:34"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row>
    <row r="736" spans="1:34"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row>
    <row r="737" spans="1:34"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row>
    <row r="738" spans="1:34"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row>
    <row r="739" spans="1:34"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row>
    <row r="740" spans="1:34"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row>
    <row r="741" spans="1:34"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row>
    <row r="742" spans="1:34"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row>
    <row r="743" spans="1:34"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row>
    <row r="744" spans="1:34"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row>
    <row r="745" spans="1:34"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row>
    <row r="746" spans="1:34"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row>
    <row r="747" spans="1:34"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row>
    <row r="748" spans="1:34"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row>
    <row r="749" spans="1:34"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row>
    <row r="750" spans="1:34"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row>
    <row r="751" spans="1:34"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row>
    <row r="752" spans="1:34"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row>
    <row r="753" spans="1:34"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row>
    <row r="754" spans="1:34"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row>
    <row r="755" spans="1:34"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row>
    <row r="756" spans="1:34"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row>
    <row r="757" spans="1:34"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row>
    <row r="758" spans="1:34"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row>
    <row r="759" spans="1:34"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row>
    <row r="760" spans="1:34"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row>
    <row r="761" spans="1:34"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row>
    <row r="762" spans="1:34"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row>
    <row r="763" spans="1:34"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row>
    <row r="764" spans="1:34"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row>
    <row r="765" spans="1:34"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row>
    <row r="766" spans="1:34"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row>
    <row r="767" spans="1:34"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row>
    <row r="768" spans="1:34"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row>
    <row r="769" spans="1:34"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row>
    <row r="770" spans="1:34"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row>
    <row r="771" spans="1:34"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row>
    <row r="772" spans="1:34"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row>
    <row r="773" spans="1:34"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row>
    <row r="774" spans="1:34"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row>
    <row r="775" spans="1:34"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row>
    <row r="776" spans="1:34"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row>
    <row r="777" spans="1:34"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row>
    <row r="778" spans="1:34"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row>
    <row r="779" spans="1:34"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row>
    <row r="780" spans="1:34"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row>
    <row r="781" spans="1:34"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row>
    <row r="782" spans="1:34"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row>
    <row r="783" spans="1:34"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row>
    <row r="784" spans="1:34"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row>
    <row r="785" spans="1:34"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row>
    <row r="786" spans="1:34"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row>
    <row r="787" spans="1:34"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row>
    <row r="788" spans="1:34"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row>
    <row r="789" spans="1:34"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row>
    <row r="790" spans="1:34"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row>
    <row r="791" spans="1:34"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row>
    <row r="792" spans="1:34"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row>
    <row r="793" spans="1:34"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row>
    <row r="794" spans="1:34"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row>
    <row r="795" spans="1:34"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row>
    <row r="796" spans="1:34"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row>
    <row r="797" spans="1:34"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row>
    <row r="798" spans="1:34"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row>
    <row r="799" spans="1:34"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row>
    <row r="800" spans="1:34"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row>
    <row r="801" spans="1:34"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row>
    <row r="802" spans="1:34"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row>
    <row r="803" spans="1:34"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row>
    <row r="804" spans="1:34"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row>
    <row r="805" spans="1:34"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row>
    <row r="806" spans="1:34"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row>
    <row r="807" spans="1:34"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row>
    <row r="808" spans="1:34"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row>
    <row r="809" spans="1:34"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row>
    <row r="810" spans="1:34"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row>
    <row r="811" spans="1:34"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row>
    <row r="812" spans="1:34"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row>
    <row r="813" spans="1:34"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row>
    <row r="814" spans="1:34"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row>
    <row r="815" spans="1:34"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row>
    <row r="816" spans="1:34"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row>
    <row r="817" spans="1:34"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row>
    <row r="818" spans="1:34"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row>
    <row r="819" spans="1:34"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row>
    <row r="820" spans="1:34"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row>
    <row r="821" spans="1:34"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row>
    <row r="822" spans="1:34"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row>
    <row r="823" spans="1:34"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row>
    <row r="824" spans="1:34"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row>
    <row r="825" spans="1:34"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row>
    <row r="826" spans="1:34"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row>
    <row r="827" spans="1:34"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row>
    <row r="828" spans="1:34"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row>
    <row r="829" spans="1:34"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row>
    <row r="830" spans="1:34"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row>
    <row r="831" spans="1:34"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row>
    <row r="832" spans="1:34"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row>
    <row r="833" spans="1:34"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row>
    <row r="834" spans="1:34"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row>
    <row r="835" spans="1:34"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row>
    <row r="836" spans="1:34"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row>
    <row r="837" spans="1:34"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row>
    <row r="838" spans="1:34"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row>
    <row r="839" spans="1:34"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row>
    <row r="840" spans="1:34"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row>
    <row r="841" spans="1:34"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row>
    <row r="842" spans="1:34"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row>
    <row r="843" spans="1:34"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row>
    <row r="844" spans="1:34"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row>
    <row r="845" spans="1:34"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row>
    <row r="846" spans="1:34"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row>
    <row r="847" spans="1:34"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row>
    <row r="848" spans="1:34"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row>
    <row r="849" spans="1:34"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row>
    <row r="850" spans="1:34"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row>
    <row r="851" spans="1:34"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row>
    <row r="852" spans="1:34"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row>
    <row r="853" spans="1:34"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row>
    <row r="854" spans="1:34"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row>
    <row r="855" spans="1:34"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row>
    <row r="856" spans="1:34"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row>
    <row r="857" spans="1:34"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row>
    <row r="858" spans="1:34"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row>
    <row r="859" spans="1:34"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row>
    <row r="860" spans="1:34"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row>
    <row r="861" spans="1:34"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row>
    <row r="862" spans="1:34"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row>
    <row r="863" spans="1:34"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row>
    <row r="864" spans="1:34"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row>
    <row r="865" spans="1:34"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row>
    <row r="866" spans="1:34"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row>
    <row r="867" spans="1:34"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row>
    <row r="868" spans="1:34"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row>
    <row r="869" spans="1:34"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row>
    <row r="870" spans="1:34"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row>
    <row r="871" spans="1:34"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row>
    <row r="872" spans="1:34"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row>
    <row r="873" spans="1:34"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row>
    <row r="874" spans="1:34"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row>
    <row r="875" spans="1:34"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row>
    <row r="876" spans="1:34"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row>
    <row r="877" spans="1:34"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row>
    <row r="878" spans="1:34"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row>
    <row r="879" spans="1:34"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row>
    <row r="880" spans="1:34"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row>
    <row r="881" spans="1:34"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row>
    <row r="882" spans="1:34"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row>
    <row r="883" spans="1:34"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row>
    <row r="884" spans="1:34"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row>
    <row r="885" spans="1:34"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row>
    <row r="886" spans="1:34"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row>
    <row r="887" spans="1:34"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row>
    <row r="888" spans="1:34"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row>
    <row r="889" spans="1:34"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row>
    <row r="890" spans="1:34"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row>
    <row r="891" spans="1:34"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row>
    <row r="892" spans="1:34"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row>
    <row r="893" spans="1:34"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row>
    <row r="894" spans="1:34"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row>
    <row r="895" spans="1:34"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row>
    <row r="896" spans="1:34"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row>
    <row r="897" spans="1:34"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row>
    <row r="898" spans="1:34"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row>
    <row r="899" spans="1:34"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row>
    <row r="900" spans="1:34"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row>
    <row r="901" spans="1:34"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row>
    <row r="902" spans="1:34"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row>
    <row r="903" spans="1:34"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row>
    <row r="904" spans="1:34"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row>
    <row r="905" spans="1:34"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row>
    <row r="906" spans="1:34"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row>
    <row r="907" spans="1:34"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row>
    <row r="908" spans="1:34"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row>
    <row r="909" spans="1:34"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row>
    <row r="910" spans="1:34"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row>
    <row r="911" spans="1:34"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row>
    <row r="912" spans="1:34"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row>
    <row r="913" spans="1:34"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row>
    <row r="914" spans="1:34"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row>
    <row r="915" spans="1:34"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row>
    <row r="916" spans="1:34"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row>
    <row r="917" spans="1:34"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row>
    <row r="918" spans="1:34"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row>
    <row r="919" spans="1:34"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row>
    <row r="920" spans="1:34"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row>
    <row r="921" spans="1:34"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row>
    <row r="922" spans="1:34"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row>
    <row r="923" spans="1:34"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row>
    <row r="924" spans="1:34"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row>
    <row r="925" spans="1:34"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row>
    <row r="926" spans="1:34"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row>
    <row r="927" spans="1:34"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row>
    <row r="928" spans="1:34"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row>
    <row r="929" spans="1:34"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row>
    <row r="930" spans="1:34"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row>
    <row r="931" spans="1:34"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row>
    <row r="932" spans="1:34"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row>
    <row r="933" spans="1:34"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row>
    <row r="934" spans="1:34"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row>
    <row r="935" spans="1:34"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row>
    <row r="936" spans="1:34"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row>
    <row r="937" spans="1:34"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row>
    <row r="938" spans="1:34"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row>
    <row r="939" spans="1:34"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row>
    <row r="940" spans="1:34"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row>
    <row r="941" spans="1:34"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row>
    <row r="942" spans="1:34"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row>
    <row r="943" spans="1:34"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row>
    <row r="944" spans="1:34"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row>
    <row r="945" spans="1:34"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row>
    <row r="946" spans="1:34"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row>
    <row r="947" spans="1:34"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row>
    <row r="948" spans="1:34"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row>
    <row r="949" spans="1:34"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row>
    <row r="950" spans="1:34"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row>
    <row r="951" spans="1:34"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row>
    <row r="952" spans="1:34"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row>
    <row r="953" spans="1:34"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row>
    <row r="954" spans="1:34"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row>
    <row r="955" spans="1:34"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row>
    <row r="956" spans="1:34"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row>
    <row r="957" spans="1:34"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row>
    <row r="958" spans="1:34"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row>
    <row r="959" spans="1:34"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row>
    <row r="960" spans="1:34"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row>
    <row r="961" spans="1:34"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row>
    <row r="962" spans="1:34"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row>
    <row r="963" spans="1:34"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row>
    <row r="964" spans="1:34"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row>
    <row r="965" spans="1:34"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row>
    <row r="966" spans="1:34"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row>
    <row r="967" spans="1:34"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row>
    <row r="968" spans="1:34"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row>
    <row r="969" spans="1:34"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row>
    <row r="970" spans="1:34"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row>
    <row r="971" spans="1:34"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row>
    <row r="972" spans="1:34"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row>
    <row r="973" spans="1:34"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row>
    <row r="974" spans="1:34"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row>
    <row r="975" spans="1:34"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row>
    <row r="976" spans="1:34"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row>
    <row r="977" spans="1:34"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row>
    <row r="978" spans="1:34"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row>
    <row r="979" spans="1:34"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row>
    <row r="980" spans="1:34"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row>
    <row r="981" spans="1:34"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row>
    <row r="982" spans="1:34"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row>
    <row r="983" spans="1:34"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row>
    <row r="984" spans="1:34"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row>
    <row r="985" spans="1:34"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row>
    <row r="986" spans="1:34"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row>
    <row r="987" spans="1:34"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row>
    <row r="988" spans="1:34"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row>
    <row r="989" spans="1:34"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row>
    <row r="990" spans="1:34"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row>
    <row r="991" spans="1:34"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row>
    <row r="992" spans="1:34"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row>
    <row r="993" spans="1:34"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row>
    <row r="994" spans="1:34"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row>
    <row r="995" spans="1:34"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row>
    <row r="996" spans="1:34"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row>
    <row r="997" spans="1:34"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row>
    <row r="998" spans="1:34"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row>
    <row r="999" spans="1:34"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row>
    <row r="1000" spans="1:34"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460</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5" t="s">
        <v>125</v>
      </c>
      <c r="D12" s="616"/>
      <c r="E12" s="613" t="s">
        <v>441</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461</v>
      </c>
      <c r="D14" s="597"/>
      <c r="E14" s="606" t="s">
        <v>462</v>
      </c>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row>
    <row r="15" spans="1:30"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611" t="s">
        <v>463</v>
      </c>
      <c r="D17" s="597"/>
      <c r="E17" s="606" t="s">
        <v>464</v>
      </c>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row>
    <row r="18" spans="1:30"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row>
    <row r="22" spans="1:30" ht="29.25" customHeight="1" x14ac:dyDescent="0.25">
      <c r="A22" s="301"/>
      <c r="B22" s="31"/>
      <c r="C22" s="579" t="s">
        <v>465</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606" t="s">
        <v>466</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row>
    <row r="26" spans="1:30"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row>
    <row r="27" spans="1:30"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row>
    <row r="28" spans="1:30"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row>
    <row r="30" spans="1:30"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33</v>
      </c>
      <c r="X30" s="580"/>
      <c r="Y30" s="580"/>
      <c r="Z30" s="580"/>
      <c r="AA30" s="570"/>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885" t="s">
        <v>433</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617" t="s">
        <v>434</v>
      </c>
      <c r="D36" s="580"/>
      <c r="E36" s="580"/>
      <c r="F36" s="580"/>
      <c r="G36" s="580"/>
      <c r="H36" s="580"/>
      <c r="I36" s="580"/>
      <c r="J36" s="580"/>
      <c r="K36" s="570"/>
      <c r="L36" s="311"/>
      <c r="M36" s="617"/>
      <c r="N36" s="580"/>
      <c r="O36" s="580"/>
      <c r="P36" s="580"/>
      <c r="Q36" s="580"/>
      <c r="R36" s="580"/>
      <c r="S36" s="580"/>
      <c r="T36" s="580"/>
      <c r="U36" s="580"/>
      <c r="V36" s="580"/>
      <c r="W36" s="580"/>
      <c r="X36" s="580"/>
      <c r="Y36" s="580"/>
      <c r="Z36" s="580"/>
      <c r="AA36" s="570"/>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618" t="s">
        <v>435</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601" t="s">
        <v>139</v>
      </c>
      <c r="D41" s="597"/>
      <c r="E41" s="314"/>
      <c r="F41" s="579" t="s">
        <v>34</v>
      </c>
      <c r="G41" s="570"/>
      <c r="H41" s="314"/>
      <c r="I41" s="301"/>
      <c r="J41" s="321" t="s">
        <v>140</v>
      </c>
      <c r="K41" s="579">
        <v>2</v>
      </c>
      <c r="L41" s="580"/>
      <c r="M41" s="580"/>
      <c r="N41" s="570"/>
      <c r="O41" s="314"/>
      <c r="P41" s="314"/>
      <c r="Q41" s="305" t="s">
        <v>141</v>
      </c>
      <c r="R41" s="301"/>
      <c r="S41" s="314"/>
      <c r="T41" s="314"/>
      <c r="U41" s="314"/>
      <c r="V41" s="314"/>
      <c r="W41" s="579" t="s">
        <v>20</v>
      </c>
      <c r="X41" s="580"/>
      <c r="Y41" s="580"/>
      <c r="Z41" s="580"/>
      <c r="AA41" s="570"/>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618" t="s">
        <v>467</v>
      </c>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617">
        <v>1.2</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row>
    <row r="52" spans="1:30"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row>
    <row r="53" spans="1:30"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row>
    <row r="56" spans="1:30"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row>
    <row r="57" spans="1:30" ht="15.75" customHeight="1" x14ac:dyDescent="0.25">
      <c r="A57" s="328"/>
      <c r="B57" s="41"/>
      <c r="C57" s="44">
        <v>2024</v>
      </c>
      <c r="D57" s="45">
        <v>45474</v>
      </c>
      <c r="E57" s="595">
        <v>45656</v>
      </c>
      <c r="F57" s="570"/>
      <c r="G57" s="46">
        <v>0.5</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row>
    <row r="58" spans="1:30" ht="15.75" customHeight="1" x14ac:dyDescent="0.25">
      <c r="A58" s="328"/>
      <c r="B58" s="41"/>
      <c r="C58" s="44">
        <v>2025</v>
      </c>
      <c r="D58" s="45">
        <v>45658</v>
      </c>
      <c r="E58" s="595">
        <v>46021</v>
      </c>
      <c r="F58" s="570"/>
      <c r="G58" s="46">
        <v>0.8</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row>
    <row r="59" spans="1:30" ht="15.75" customHeight="1" x14ac:dyDescent="0.25">
      <c r="A59" s="328"/>
      <c r="B59" s="41"/>
      <c r="C59" s="44">
        <v>2026</v>
      </c>
      <c r="D59" s="45">
        <v>46023</v>
      </c>
      <c r="E59" s="595">
        <v>46386</v>
      </c>
      <c r="F59" s="570"/>
      <c r="G59" s="46">
        <v>0.4</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row>
    <row r="60" spans="1:30" ht="15.75" customHeight="1" x14ac:dyDescent="0.25">
      <c r="A60" s="328"/>
      <c r="B60" s="41"/>
      <c r="C60" s="44">
        <v>2027</v>
      </c>
      <c r="D60" s="45">
        <v>46388</v>
      </c>
      <c r="E60" s="595">
        <v>46751</v>
      </c>
      <c r="F60" s="570"/>
      <c r="G60" s="46">
        <v>0.3</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row>
    <row r="61" spans="1:30"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row>
    <row r="80" spans="1:30"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row>
    <row r="81" spans="1:30"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row>
    <row r="82" spans="1:30"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row>
    <row r="83" spans="1:30"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85546875" customWidth="1"/>
    <col min="33" max="33" width="14.140625" customWidth="1"/>
  </cols>
  <sheetData>
    <row r="1" spans="1:33"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row>
    <row r="2" spans="1:33"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c r="AE2" s="301"/>
      <c r="AF2" s="301"/>
      <c r="AG2" s="301"/>
    </row>
    <row r="3" spans="1:33"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c r="AE3" s="301"/>
      <c r="AF3" s="301"/>
      <c r="AG3" s="301"/>
    </row>
    <row r="4" spans="1:33"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c r="AE4" s="301"/>
      <c r="AF4" s="301"/>
      <c r="AG4" s="301"/>
    </row>
    <row r="5" spans="1:33"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c r="AE5" s="301"/>
      <c r="AF5" s="301"/>
      <c r="AG5" s="301"/>
    </row>
    <row r="6" spans="1:33"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c r="AE6" s="301"/>
      <c r="AF6" s="301"/>
      <c r="AG6" s="301"/>
    </row>
    <row r="7" spans="1:33"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884" t="s">
        <v>438</v>
      </c>
      <c r="AG7" s="597"/>
    </row>
    <row r="8" spans="1:33"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row>
    <row r="9" spans="1:33"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301"/>
    </row>
    <row r="10" spans="1:33" ht="30" customHeight="1" x14ac:dyDescent="0.25">
      <c r="A10" s="301"/>
      <c r="B10" s="31"/>
      <c r="C10" s="611" t="s">
        <v>123</v>
      </c>
      <c r="D10" s="597"/>
      <c r="E10" s="579" t="s">
        <v>469</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c r="AE10" s="301"/>
      <c r="AF10" s="52" t="s">
        <v>439</v>
      </c>
      <c r="AG10" s="52" t="s">
        <v>440</v>
      </c>
    </row>
    <row r="11" spans="1:33"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c r="AE11" s="301"/>
      <c r="AF11" s="37" t="s">
        <v>470</v>
      </c>
      <c r="AG11" s="37">
        <v>25</v>
      </c>
    </row>
    <row r="12" spans="1:33" ht="29.25" customHeight="1" x14ac:dyDescent="0.25">
      <c r="A12" s="301"/>
      <c r="B12" s="31"/>
      <c r="C12" s="615" t="s">
        <v>125</v>
      </c>
      <c r="D12" s="616"/>
      <c r="E12" s="613" t="s">
        <v>471</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c r="AE12" s="301"/>
      <c r="AF12" s="37" t="s">
        <v>472</v>
      </c>
      <c r="AG12" s="37">
        <v>12</v>
      </c>
    </row>
    <row r="13" spans="1:33"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7" t="s">
        <v>473</v>
      </c>
      <c r="AG13" s="37">
        <v>12</v>
      </c>
    </row>
    <row r="14" spans="1:33" ht="15" customHeight="1" x14ac:dyDescent="0.25">
      <c r="A14" s="301"/>
      <c r="B14" s="31"/>
      <c r="C14" s="611" t="s">
        <v>461</v>
      </c>
      <c r="D14" s="597"/>
      <c r="E14" s="606" t="s">
        <v>474</v>
      </c>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c r="AE14" s="301"/>
      <c r="AF14" s="37" t="s">
        <v>475</v>
      </c>
      <c r="AG14" s="37">
        <v>25</v>
      </c>
    </row>
    <row r="15" spans="1:33"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c r="AE15" s="301"/>
      <c r="AF15" s="37" t="s">
        <v>476</v>
      </c>
      <c r="AG15" s="37">
        <v>12</v>
      </c>
    </row>
    <row r="16" spans="1:33"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c r="AE16" s="301"/>
      <c r="AF16" s="37" t="s">
        <v>477</v>
      </c>
      <c r="AG16" s="37">
        <v>28</v>
      </c>
    </row>
    <row r="17" spans="1:33" ht="15" customHeight="1" x14ac:dyDescent="0.25">
      <c r="A17" s="301"/>
      <c r="B17" s="31"/>
      <c r="C17" s="611" t="s">
        <v>463</v>
      </c>
      <c r="D17" s="597"/>
      <c r="E17" s="886" t="s">
        <v>478</v>
      </c>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c r="AE17" s="301"/>
      <c r="AF17" s="37" t="s">
        <v>479</v>
      </c>
      <c r="AG17" s="37">
        <v>100</v>
      </c>
    </row>
    <row r="18" spans="1:33"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c r="AE18" s="301"/>
      <c r="AF18" s="37" t="s">
        <v>480</v>
      </c>
      <c r="AG18" s="37">
        <v>34</v>
      </c>
    </row>
    <row r="19" spans="1:33"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c r="AE19" s="301"/>
      <c r="AF19" s="37" t="s">
        <v>481</v>
      </c>
      <c r="AG19" s="37">
        <v>100</v>
      </c>
    </row>
    <row r="20" spans="1:33"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c r="AE20" s="301"/>
      <c r="AF20" s="37" t="s">
        <v>482</v>
      </c>
      <c r="AG20" s="37">
        <v>38</v>
      </c>
    </row>
    <row r="21" spans="1:33"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c r="AE21" s="301"/>
      <c r="AF21" s="37" t="s">
        <v>483</v>
      </c>
      <c r="AG21" s="37">
        <v>100</v>
      </c>
    </row>
    <row r="22" spans="1:33" ht="29.25" customHeight="1" x14ac:dyDescent="0.25">
      <c r="A22" s="301"/>
      <c r="B22" s="31"/>
      <c r="C22" s="579" t="s">
        <v>484</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c r="AE22" s="301"/>
      <c r="AF22" s="37" t="s">
        <v>485</v>
      </c>
      <c r="AG22" s="37">
        <v>15</v>
      </c>
    </row>
    <row r="23" spans="1:33"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c r="AE23" s="301"/>
      <c r="AF23" s="301"/>
      <c r="AG23" s="301"/>
    </row>
    <row r="24" spans="1:33"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c r="AE24" s="301"/>
      <c r="AF24" s="301"/>
      <c r="AG24" s="301"/>
    </row>
    <row r="25" spans="1:33" ht="15" customHeight="1" x14ac:dyDescent="0.25">
      <c r="A25" s="301"/>
      <c r="B25" s="31"/>
      <c r="C25" s="887" t="s">
        <v>486</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c r="AE25" s="301"/>
      <c r="AF25" s="336">
        <f>+((AG11/AG12)*AG13)+((AG14/AG15)*AG13)+(((((AG16/100)*AG17)+((AG18/100)*AG19)+((AG20/100)*AG21))*AG22)/100)</f>
        <v>65</v>
      </c>
      <c r="AG25" s="301"/>
    </row>
    <row r="26" spans="1:33"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c r="AE26" s="301"/>
      <c r="AF26" s="337"/>
      <c r="AG26" s="301"/>
    </row>
    <row r="27" spans="1:33"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c r="AE27" s="301"/>
      <c r="AF27" s="301"/>
      <c r="AG27" s="301"/>
    </row>
    <row r="28" spans="1:33"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c r="AE28" s="301"/>
      <c r="AF28" s="301"/>
      <c r="AG28" s="301"/>
    </row>
    <row r="29" spans="1:33"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c r="AE29" s="301"/>
      <c r="AF29" s="301"/>
      <c r="AG29" s="301"/>
    </row>
    <row r="30" spans="1:33"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21</v>
      </c>
      <c r="X30" s="580"/>
      <c r="Y30" s="580"/>
      <c r="Z30" s="580"/>
      <c r="AA30" s="570"/>
      <c r="AB30" s="309"/>
      <c r="AC30" s="301"/>
      <c r="AD30" s="301"/>
      <c r="AE30" s="301"/>
      <c r="AF30" s="301"/>
      <c r="AG30" s="301"/>
    </row>
    <row r="31" spans="1:33"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c r="AE31" s="301"/>
      <c r="AF31" s="301"/>
      <c r="AG31" s="301"/>
    </row>
    <row r="32" spans="1:33"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c r="AE32" s="301"/>
      <c r="AF32" s="301"/>
      <c r="AG32" s="301"/>
    </row>
    <row r="33" spans="1:33" ht="39.75" customHeight="1" x14ac:dyDescent="0.25">
      <c r="A33" s="301"/>
      <c r="B33" s="31"/>
      <c r="C33" s="885" t="s">
        <v>487</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c r="AE33" s="301"/>
      <c r="AF33" s="301"/>
      <c r="AG33" s="301"/>
    </row>
    <row r="34" spans="1:33"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c r="AE34" s="301"/>
      <c r="AF34" s="301"/>
      <c r="AG34" s="301"/>
    </row>
    <row r="35" spans="1:33"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c r="AE35" s="301"/>
      <c r="AF35" s="301"/>
      <c r="AG35" s="301"/>
    </row>
    <row r="36" spans="1:33" ht="29.25" customHeight="1" x14ac:dyDescent="0.25">
      <c r="A36" s="301"/>
      <c r="B36" s="31"/>
      <c r="C36" s="617" t="s">
        <v>434</v>
      </c>
      <c r="D36" s="580"/>
      <c r="E36" s="580"/>
      <c r="F36" s="580"/>
      <c r="G36" s="580"/>
      <c r="H36" s="580"/>
      <c r="I36" s="580"/>
      <c r="J36" s="580"/>
      <c r="K36" s="570"/>
      <c r="L36" s="311"/>
      <c r="M36" s="617"/>
      <c r="N36" s="580"/>
      <c r="O36" s="580"/>
      <c r="P36" s="580"/>
      <c r="Q36" s="580"/>
      <c r="R36" s="580"/>
      <c r="S36" s="580"/>
      <c r="T36" s="580"/>
      <c r="U36" s="580"/>
      <c r="V36" s="580"/>
      <c r="W36" s="580"/>
      <c r="X36" s="580"/>
      <c r="Y36" s="580"/>
      <c r="Z36" s="580"/>
      <c r="AA36" s="570"/>
      <c r="AB36" s="317"/>
      <c r="AC36" s="301"/>
      <c r="AD36" s="301"/>
      <c r="AE36" s="301"/>
      <c r="AF36" s="301"/>
      <c r="AG36" s="301"/>
    </row>
    <row r="37" spans="1:33"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c r="AE37" s="301"/>
      <c r="AF37" s="301"/>
      <c r="AG37" s="301"/>
    </row>
    <row r="38" spans="1:33"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c r="AE38" s="301"/>
      <c r="AF38" s="301"/>
      <c r="AG38" s="301"/>
    </row>
    <row r="39" spans="1:33" ht="90" customHeight="1" x14ac:dyDescent="0.25">
      <c r="A39" s="301"/>
      <c r="B39" s="31"/>
      <c r="C39" s="618" t="s">
        <v>435</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c r="AE39" s="301"/>
      <c r="AF39" s="301"/>
      <c r="AG39" s="301"/>
    </row>
    <row r="40" spans="1:33"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c r="AE40" s="301"/>
      <c r="AF40" s="301"/>
      <c r="AG40" s="301"/>
    </row>
    <row r="41" spans="1:33" ht="15.75" customHeight="1" x14ac:dyDescent="0.25">
      <c r="A41" s="301"/>
      <c r="B41" s="31"/>
      <c r="C41" s="601" t="s">
        <v>139</v>
      </c>
      <c r="D41" s="597"/>
      <c r="E41" s="314"/>
      <c r="F41" s="579" t="s">
        <v>34</v>
      </c>
      <c r="G41" s="570"/>
      <c r="H41" s="314"/>
      <c r="I41" s="301"/>
      <c r="J41" s="321" t="s">
        <v>140</v>
      </c>
      <c r="K41" s="579">
        <v>2</v>
      </c>
      <c r="L41" s="580"/>
      <c r="M41" s="580"/>
      <c r="N41" s="570"/>
      <c r="O41" s="314"/>
      <c r="P41" s="314"/>
      <c r="Q41" s="305" t="s">
        <v>141</v>
      </c>
      <c r="R41" s="301"/>
      <c r="S41" s="314"/>
      <c r="T41" s="314"/>
      <c r="U41" s="314"/>
      <c r="V41" s="314"/>
      <c r="W41" s="579" t="s">
        <v>20</v>
      </c>
      <c r="X41" s="580"/>
      <c r="Y41" s="580"/>
      <c r="Z41" s="580"/>
      <c r="AA41" s="570"/>
      <c r="AB41" s="313"/>
      <c r="AC41" s="301"/>
      <c r="AD41" s="301"/>
      <c r="AE41" s="301"/>
      <c r="AF41" s="301"/>
      <c r="AG41" s="301"/>
    </row>
    <row r="42" spans="1:33"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c r="AE42" s="301"/>
      <c r="AF42" s="301"/>
      <c r="AG42" s="301"/>
    </row>
    <row r="43" spans="1:33" ht="32.25" customHeight="1" x14ac:dyDescent="0.25">
      <c r="A43" s="301"/>
      <c r="B43" s="31"/>
      <c r="C43" s="301"/>
      <c r="D43" s="321" t="s">
        <v>142</v>
      </c>
      <c r="E43" s="314"/>
      <c r="F43" s="618"/>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c r="AE43" s="301"/>
      <c r="AF43" s="301"/>
      <c r="AG43" s="301"/>
    </row>
    <row r="44" spans="1:33"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c r="AE44" s="301"/>
      <c r="AF44" s="301"/>
      <c r="AG44" s="301"/>
    </row>
    <row r="45" spans="1:33"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c r="AE45" s="301"/>
      <c r="AF45" s="301"/>
      <c r="AG45" s="301"/>
    </row>
    <row r="46" spans="1:33"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c r="AE46" s="301"/>
      <c r="AF46" s="301"/>
      <c r="AG46" s="301"/>
    </row>
    <row r="47" spans="1:33"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c r="AE47" s="301"/>
      <c r="AF47" s="301"/>
      <c r="AG47" s="301"/>
    </row>
    <row r="48" spans="1:33"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c r="AE48" s="301"/>
      <c r="AF48" s="301"/>
      <c r="AG48" s="301"/>
    </row>
    <row r="49" spans="1:33" ht="15.75" customHeight="1" x14ac:dyDescent="0.25">
      <c r="A49" s="301"/>
      <c r="B49" s="31"/>
      <c r="C49" s="314" t="s">
        <v>140</v>
      </c>
      <c r="D49" s="617">
        <v>1.2</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c r="AE49" s="301"/>
      <c r="AF49" s="301"/>
      <c r="AG49" s="301"/>
    </row>
    <row r="50" spans="1:33"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c r="AE50" s="301"/>
      <c r="AF50" s="301"/>
      <c r="AG50" s="301"/>
    </row>
    <row r="51" spans="1:33"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c r="AE51" s="301"/>
      <c r="AF51" s="301"/>
      <c r="AG51" s="301"/>
    </row>
    <row r="52" spans="1:33"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c r="AE52" s="301"/>
      <c r="AF52" s="301"/>
      <c r="AG52" s="301"/>
    </row>
    <row r="53" spans="1:33"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c r="AE53" s="324"/>
      <c r="AF53" s="324"/>
      <c r="AG53" s="324"/>
    </row>
    <row r="54" spans="1:33"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c r="AE54" s="301"/>
      <c r="AF54" s="301"/>
      <c r="AG54" s="301"/>
    </row>
    <row r="55" spans="1:33"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c r="AE55" s="328"/>
      <c r="AF55" s="328"/>
      <c r="AG55" s="328"/>
    </row>
    <row r="56" spans="1:33"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c r="AE56" s="328"/>
      <c r="AF56" s="328"/>
      <c r="AG56" s="328"/>
    </row>
    <row r="57" spans="1:33" ht="15.75" customHeight="1" x14ac:dyDescent="0.25">
      <c r="A57" s="328"/>
      <c r="B57" s="41"/>
      <c r="C57" s="44">
        <v>2024</v>
      </c>
      <c r="D57" s="45">
        <v>45474</v>
      </c>
      <c r="E57" s="595">
        <v>45656</v>
      </c>
      <c r="F57" s="570"/>
      <c r="G57" s="46">
        <v>0.65</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c r="AE57" s="328"/>
      <c r="AF57" s="328"/>
      <c r="AG57" s="328"/>
    </row>
    <row r="58" spans="1:33" ht="15.75" customHeight="1" x14ac:dyDescent="0.25">
      <c r="A58" s="328"/>
      <c r="B58" s="41"/>
      <c r="C58" s="44">
        <v>2025</v>
      </c>
      <c r="D58" s="45">
        <v>45658</v>
      </c>
      <c r="E58" s="595">
        <v>46021</v>
      </c>
      <c r="F58" s="570"/>
      <c r="G58" s="46">
        <v>0.85</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c r="AE58" s="328"/>
      <c r="AF58" s="328"/>
      <c r="AG58" s="328"/>
    </row>
    <row r="59" spans="1:33" ht="15.75" customHeight="1" x14ac:dyDescent="0.25">
      <c r="A59" s="328"/>
      <c r="B59" s="41"/>
      <c r="C59" s="44">
        <v>2026</v>
      </c>
      <c r="D59" s="45">
        <v>46023</v>
      </c>
      <c r="E59" s="595">
        <v>46386</v>
      </c>
      <c r="F59" s="570"/>
      <c r="G59" s="46">
        <v>0.85</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c r="AE59" s="328"/>
      <c r="AF59" s="328"/>
      <c r="AG59" s="328"/>
    </row>
    <row r="60" spans="1:33" ht="15.75" customHeight="1" x14ac:dyDescent="0.25">
      <c r="A60" s="328"/>
      <c r="B60" s="41"/>
      <c r="C60" s="44">
        <v>2027</v>
      </c>
      <c r="D60" s="45">
        <v>46388</v>
      </c>
      <c r="E60" s="595">
        <v>46751</v>
      </c>
      <c r="F60" s="570"/>
      <c r="G60" s="46">
        <v>0.65</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c r="AE60" s="328"/>
      <c r="AF60" s="328"/>
      <c r="AG60" s="328"/>
    </row>
    <row r="61" spans="1:33"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c r="AE61" s="328"/>
      <c r="AF61" s="328"/>
      <c r="AG61" s="328"/>
    </row>
    <row r="62" spans="1:33"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c r="AE62" s="301"/>
      <c r="AF62" s="301"/>
      <c r="AG62" s="301"/>
    </row>
    <row r="63" spans="1:33"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c r="AE63" s="301"/>
      <c r="AF63" s="301"/>
      <c r="AG63" s="301"/>
    </row>
    <row r="64" spans="1:33"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c r="AE64" s="301"/>
      <c r="AF64" s="301"/>
      <c r="AG64" s="301"/>
    </row>
    <row r="65" spans="1:33"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c r="AE65" s="301"/>
      <c r="AF65" s="301"/>
      <c r="AG65" s="301"/>
    </row>
    <row r="66" spans="1:33"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c r="AE66" s="301"/>
      <c r="AF66" s="301"/>
      <c r="AG66" s="301"/>
    </row>
    <row r="67" spans="1:33"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c r="AE67" s="301"/>
      <c r="AF67" s="301"/>
      <c r="AG67" s="301"/>
    </row>
    <row r="68" spans="1:33"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c r="AE68" s="301"/>
      <c r="AF68" s="301"/>
      <c r="AG68" s="301"/>
    </row>
    <row r="69" spans="1:33"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c r="AE69" s="301"/>
      <c r="AF69" s="301"/>
      <c r="AG69" s="301"/>
    </row>
    <row r="70" spans="1:33"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c r="AE70" s="301"/>
      <c r="AF70" s="301"/>
      <c r="AG70" s="301"/>
    </row>
    <row r="71" spans="1:33"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c r="AE71" s="301"/>
      <c r="AF71" s="301"/>
      <c r="AG71" s="301"/>
    </row>
    <row r="72" spans="1:33"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c r="AE72" s="301"/>
      <c r="AF72" s="301"/>
      <c r="AG72" s="301"/>
    </row>
    <row r="73" spans="1:33"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c r="AE73" s="301"/>
      <c r="AF73" s="301"/>
      <c r="AG73" s="301"/>
    </row>
    <row r="74" spans="1:33"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c r="AE74" s="301"/>
      <c r="AF74" s="301"/>
      <c r="AG74" s="301"/>
    </row>
    <row r="75" spans="1:33"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c r="AE75" s="301"/>
      <c r="AF75" s="301"/>
      <c r="AG75" s="301"/>
    </row>
    <row r="76" spans="1:33"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c r="AE76" s="301"/>
      <c r="AF76" s="301"/>
      <c r="AG76" s="301"/>
    </row>
    <row r="77" spans="1:33"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c r="AE77" s="301"/>
      <c r="AF77" s="301"/>
      <c r="AG77" s="301"/>
    </row>
    <row r="78" spans="1:33"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c r="AE78" s="301"/>
      <c r="AF78" s="301"/>
      <c r="AG78" s="301"/>
    </row>
    <row r="79" spans="1:33"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c r="AE79" s="301"/>
      <c r="AF79" s="301"/>
      <c r="AG79" s="301"/>
    </row>
    <row r="80" spans="1:33"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c r="AE80" s="301"/>
      <c r="AF80" s="301"/>
      <c r="AG80" s="301"/>
    </row>
    <row r="81" spans="1:33"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c r="AE81" s="301"/>
      <c r="AF81" s="301"/>
      <c r="AG81" s="301"/>
    </row>
    <row r="82" spans="1:33"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c r="AE82" s="301"/>
      <c r="AF82" s="301"/>
      <c r="AG82" s="301"/>
    </row>
    <row r="83" spans="1:33"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c r="AE83" s="301"/>
      <c r="AF83" s="301"/>
      <c r="AG83" s="301"/>
    </row>
    <row r="84" spans="1:33"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row>
    <row r="85" spans="1:33"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row>
    <row r="86" spans="1:33"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row>
    <row r="87" spans="1:33"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row>
    <row r="88" spans="1:33"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row>
    <row r="89" spans="1:33"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row>
    <row r="90" spans="1:33"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row>
    <row r="91" spans="1:33"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row>
    <row r="92" spans="1:33"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row>
    <row r="93" spans="1:33"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row>
    <row r="94" spans="1:33"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row>
    <row r="95" spans="1:33"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row>
    <row r="96" spans="1:33"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row>
    <row r="97" spans="1:33"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row>
    <row r="98" spans="1:33"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row>
    <row r="99" spans="1:33"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33"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row>
    <row r="101" spans="1:33"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row>
    <row r="102" spans="1:33"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row>
    <row r="103" spans="1:33"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row>
    <row r="104" spans="1:33"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row>
    <row r="105" spans="1:33"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row>
    <row r="106" spans="1:33"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row>
    <row r="107" spans="1:33"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1:33"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1:33"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row>
    <row r="110" spans="1:33"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row>
    <row r="111" spans="1:33"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row>
    <row r="112" spans="1:33"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row>
    <row r="113" spans="1:33"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row>
    <row r="114" spans="1:33"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row>
    <row r="115" spans="1:33"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row>
    <row r="116" spans="1:33"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row>
    <row r="117" spans="1:33"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row>
    <row r="118" spans="1:33"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row>
    <row r="119" spans="1:33"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row>
    <row r="120" spans="1:33"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row>
    <row r="121" spans="1:33"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row>
    <row r="122" spans="1:33"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row>
    <row r="123" spans="1:33"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row>
    <row r="124" spans="1:33"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row>
    <row r="125" spans="1:33"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row>
    <row r="126" spans="1:33"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row>
    <row r="127" spans="1:33"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row>
    <row r="128" spans="1:33"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row>
    <row r="129" spans="1:33"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row>
    <row r="130" spans="1:33"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row>
    <row r="131" spans="1:33"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row>
    <row r="132" spans="1:33"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row>
    <row r="133" spans="1:33"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row>
    <row r="134" spans="1:33"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row>
    <row r="135" spans="1:33"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row>
    <row r="136" spans="1:33"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row>
    <row r="137" spans="1:33"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row>
    <row r="138" spans="1:33"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row>
    <row r="139" spans="1:33"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row>
    <row r="140" spans="1:33"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row>
    <row r="141" spans="1:33"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row>
    <row r="142" spans="1:33"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row>
    <row r="143" spans="1:33"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row>
    <row r="144" spans="1:33"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row>
    <row r="145" spans="1:33"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row>
    <row r="146" spans="1:33"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row>
    <row r="147" spans="1:33"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row>
    <row r="148" spans="1:33"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row>
    <row r="149" spans="1:33"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row>
    <row r="150" spans="1:33"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row>
    <row r="151" spans="1:33"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row>
    <row r="152" spans="1:33"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row>
    <row r="153" spans="1:33"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row>
    <row r="154" spans="1:33"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row>
    <row r="155" spans="1:33"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row>
    <row r="156" spans="1:33"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row>
    <row r="157" spans="1:33"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row>
    <row r="158" spans="1:33"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row>
    <row r="159" spans="1:33"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row>
    <row r="160" spans="1:33"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row>
    <row r="161" spans="1:33"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row>
    <row r="162" spans="1:33"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row>
    <row r="163" spans="1:33"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row>
    <row r="164" spans="1:33"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row>
    <row r="165" spans="1:33"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row>
    <row r="166" spans="1:33"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row>
    <row r="167" spans="1:33"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row>
    <row r="168" spans="1:33"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row>
    <row r="169" spans="1:33"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row>
    <row r="170" spans="1:33"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row>
    <row r="171" spans="1:33"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row>
    <row r="172" spans="1:33"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row>
    <row r="173" spans="1:33"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row>
    <row r="174" spans="1:33"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row>
    <row r="175" spans="1:33"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row>
    <row r="176" spans="1:33"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row>
    <row r="177" spans="1:33"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row>
    <row r="178" spans="1:33"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row>
    <row r="179" spans="1:33"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row>
    <row r="180" spans="1:33"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row>
    <row r="181" spans="1:33"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row>
    <row r="182" spans="1:33"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row>
    <row r="183" spans="1:33"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row>
    <row r="184" spans="1:33"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row>
    <row r="185" spans="1:33"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row>
    <row r="186" spans="1:33"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row>
    <row r="187" spans="1:33"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row>
    <row r="188" spans="1:33"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row>
    <row r="189" spans="1:33"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row>
    <row r="190" spans="1:33"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row>
    <row r="191" spans="1:33"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row>
    <row r="192" spans="1:33"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row>
    <row r="193" spans="1:33"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row>
    <row r="194" spans="1:33"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row>
    <row r="195" spans="1:33"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row>
    <row r="196" spans="1:33"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row>
    <row r="197" spans="1:33"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row>
    <row r="198" spans="1:33"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row>
    <row r="199" spans="1:33"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row>
    <row r="200" spans="1:33"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row>
    <row r="201" spans="1:33"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row>
    <row r="202" spans="1:33"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row>
    <row r="203" spans="1:33"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row>
    <row r="204" spans="1:33"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row>
    <row r="205" spans="1:33"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row>
    <row r="206" spans="1:33"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row>
    <row r="207" spans="1:33"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row>
    <row r="208" spans="1:33"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row>
    <row r="209" spans="1:33"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row>
    <row r="210" spans="1:33"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row>
    <row r="211" spans="1:33"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row>
    <row r="212" spans="1:33"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row>
    <row r="213" spans="1:33"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row>
    <row r="214" spans="1:33"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row>
    <row r="215" spans="1:33"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row>
    <row r="216" spans="1:33"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row>
    <row r="217" spans="1:33"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row>
    <row r="218" spans="1:33"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row>
    <row r="219" spans="1:33"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row>
    <row r="220" spans="1:33"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row>
    <row r="221" spans="1:33"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row>
    <row r="222" spans="1:33"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row>
    <row r="223" spans="1:33"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row>
    <row r="224" spans="1:33"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row>
    <row r="225" spans="1:33"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row>
    <row r="226" spans="1:33"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row>
    <row r="227" spans="1:33"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row>
    <row r="228" spans="1:33"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row>
    <row r="229" spans="1:33"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row>
    <row r="230" spans="1:33"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row>
    <row r="231" spans="1:33"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row>
    <row r="232" spans="1:33"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row>
    <row r="233" spans="1:33"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row>
    <row r="234" spans="1:33"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row>
    <row r="235" spans="1:33"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row>
    <row r="236" spans="1:33"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row>
    <row r="237" spans="1:33"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row>
    <row r="238" spans="1:33"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row>
    <row r="239" spans="1:33"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row>
    <row r="240" spans="1:33"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row>
    <row r="241" spans="1:33"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row>
    <row r="242" spans="1:33"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row>
    <row r="243" spans="1:33"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row>
    <row r="244" spans="1:33"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row>
    <row r="245" spans="1:33"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row>
    <row r="246" spans="1:33"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row>
    <row r="247" spans="1:33"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row>
    <row r="248" spans="1:33"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row>
    <row r="249" spans="1:33"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row>
    <row r="250" spans="1:33"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row>
    <row r="251" spans="1:33"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row>
    <row r="252" spans="1:33"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row>
    <row r="253" spans="1:33"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row>
    <row r="254" spans="1:33"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row>
    <row r="255" spans="1:33"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row>
    <row r="256" spans="1:33"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row>
    <row r="257" spans="1:33"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row>
    <row r="258" spans="1:33"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row>
    <row r="259" spans="1:33"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row>
    <row r="260" spans="1:33"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row>
    <row r="261" spans="1:33"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row>
    <row r="262" spans="1:33"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row>
    <row r="263" spans="1:33"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row>
    <row r="264" spans="1:33"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row>
    <row r="265" spans="1:33"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row>
    <row r="266" spans="1:33"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row>
    <row r="267" spans="1:33"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row>
    <row r="268" spans="1:33"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row>
    <row r="269" spans="1:33"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row>
    <row r="270" spans="1:33"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row>
    <row r="271" spans="1:33"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row>
    <row r="272" spans="1:33"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row>
    <row r="273" spans="1:33"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row>
    <row r="274" spans="1:33"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row>
    <row r="275" spans="1:33"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row>
    <row r="276" spans="1:33"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row>
    <row r="277" spans="1:33"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row>
    <row r="278" spans="1:33"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row>
    <row r="279" spans="1:33"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row>
    <row r="280" spans="1:33"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row>
    <row r="281" spans="1:33"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row>
    <row r="282" spans="1:33"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row>
    <row r="283" spans="1:33"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row>
    <row r="284" spans="1:33"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row>
    <row r="285" spans="1:33"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row>
    <row r="286" spans="1:33"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row>
    <row r="287" spans="1:33"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row>
    <row r="288" spans="1:33"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row>
    <row r="289" spans="1:33"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row>
    <row r="290" spans="1:33"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row>
    <row r="291" spans="1:33"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row>
    <row r="292" spans="1:33"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row>
    <row r="293" spans="1:33"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row>
    <row r="294" spans="1:33"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row>
    <row r="295" spans="1:33"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row>
    <row r="296" spans="1:33"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row>
    <row r="297" spans="1:33"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row>
    <row r="298" spans="1:33"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row>
    <row r="299" spans="1:33"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row>
    <row r="300" spans="1:33"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row>
    <row r="301" spans="1:33"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row>
    <row r="302" spans="1:33"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row>
    <row r="303" spans="1:33"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row>
    <row r="304" spans="1:33"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row>
    <row r="305" spans="1:33"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row>
    <row r="306" spans="1:33"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row>
    <row r="307" spans="1:33"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row>
    <row r="308" spans="1:33"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row>
    <row r="309" spans="1:33"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row>
    <row r="310" spans="1:33"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row>
    <row r="311" spans="1:33"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row>
    <row r="312" spans="1:33"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row>
    <row r="313" spans="1:33"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row>
    <row r="314" spans="1:33"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row>
    <row r="315" spans="1:33"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row>
    <row r="316" spans="1:33"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row>
    <row r="317" spans="1:33"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row>
    <row r="318" spans="1:33"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row>
    <row r="319" spans="1:33"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row>
    <row r="320" spans="1:33"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row>
    <row r="321" spans="1:33"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row>
    <row r="322" spans="1:33"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row>
    <row r="323" spans="1:33"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row>
    <row r="324" spans="1:33"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row>
    <row r="325" spans="1:33"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row>
    <row r="326" spans="1:33"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row>
    <row r="327" spans="1:33"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row>
    <row r="328" spans="1:33"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row>
    <row r="329" spans="1:33"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row>
    <row r="330" spans="1:33"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row>
    <row r="331" spans="1:33"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row>
    <row r="332" spans="1:33"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row>
    <row r="333" spans="1:33"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row>
    <row r="334" spans="1:33"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row>
    <row r="335" spans="1:33"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row>
    <row r="336" spans="1:33"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row>
    <row r="337" spans="1:33"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row>
    <row r="338" spans="1:33"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row>
    <row r="339" spans="1:33"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row>
    <row r="340" spans="1:33"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row>
    <row r="341" spans="1:33"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row>
    <row r="342" spans="1:33"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row>
    <row r="343" spans="1:33"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row>
    <row r="344" spans="1:33"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row>
    <row r="345" spans="1:33"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row>
    <row r="346" spans="1:33"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row>
    <row r="347" spans="1:33"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row>
    <row r="348" spans="1:33"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row>
    <row r="349" spans="1:33"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row>
    <row r="350" spans="1:33"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row>
    <row r="351" spans="1:33"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row>
    <row r="352" spans="1:33"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row>
    <row r="353" spans="1:33"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row>
    <row r="354" spans="1:33"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row>
    <row r="355" spans="1:33"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row>
    <row r="356" spans="1:33"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row>
    <row r="357" spans="1:33"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row>
    <row r="358" spans="1:33"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row>
    <row r="359" spans="1:33"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row>
    <row r="360" spans="1:33"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row>
    <row r="361" spans="1:33"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row>
    <row r="362" spans="1:33"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row>
    <row r="363" spans="1:33"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row>
    <row r="364" spans="1:33"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row>
    <row r="365" spans="1:33"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row>
    <row r="366" spans="1:33"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row>
    <row r="367" spans="1:33"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row>
    <row r="368" spans="1:33"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row>
    <row r="369" spans="1:33"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row>
    <row r="370" spans="1:33"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row>
    <row r="371" spans="1:33"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row>
    <row r="372" spans="1:33"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row>
    <row r="373" spans="1:33"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row>
    <row r="374" spans="1:33"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row>
    <row r="375" spans="1:33"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row>
    <row r="376" spans="1:33"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row>
    <row r="377" spans="1:33"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row>
    <row r="378" spans="1:33"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row>
    <row r="379" spans="1:33"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row>
    <row r="380" spans="1:33"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row>
    <row r="381" spans="1:33"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row>
    <row r="382" spans="1:33"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row>
    <row r="383" spans="1:33"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row>
    <row r="384" spans="1:33"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row>
    <row r="385" spans="1:33"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row>
    <row r="386" spans="1:33"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row>
    <row r="387" spans="1:33"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row>
    <row r="388" spans="1:33"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row>
    <row r="389" spans="1:33"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row>
    <row r="390" spans="1:33"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row>
    <row r="391" spans="1:33"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row>
    <row r="392" spans="1:33"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row>
    <row r="393" spans="1:33"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row>
    <row r="394" spans="1:33"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row>
    <row r="395" spans="1:33"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row>
    <row r="396" spans="1:33"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row>
    <row r="397" spans="1:33"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row>
    <row r="398" spans="1:33"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row>
    <row r="399" spans="1:33"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row>
    <row r="400" spans="1:33"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row>
    <row r="401" spans="1:33"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row>
    <row r="402" spans="1:33"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row>
    <row r="403" spans="1:33"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row>
    <row r="404" spans="1:33"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row>
    <row r="405" spans="1:33"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row>
    <row r="406" spans="1:33"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row>
    <row r="407" spans="1:33"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row>
    <row r="408" spans="1:33"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row>
    <row r="409" spans="1:33"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row>
    <row r="410" spans="1:33"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row>
    <row r="411" spans="1:33"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row>
    <row r="412" spans="1:33"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row>
    <row r="413" spans="1:33"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row>
    <row r="414" spans="1:33"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row>
    <row r="415" spans="1:33"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row>
    <row r="416" spans="1:33"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row>
    <row r="417" spans="1:33"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row>
    <row r="418" spans="1:33"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row>
    <row r="419" spans="1:33"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row>
    <row r="420" spans="1:33"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row>
    <row r="421" spans="1:33"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row>
    <row r="422" spans="1:33"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row>
    <row r="423" spans="1:33"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row>
    <row r="424" spans="1:33"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row>
    <row r="425" spans="1:33"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row>
    <row r="426" spans="1:33"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row>
    <row r="427" spans="1:33"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row>
    <row r="428" spans="1:33"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row>
    <row r="429" spans="1:33"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row>
    <row r="430" spans="1:33"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row>
    <row r="431" spans="1:33"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row>
    <row r="432" spans="1:33"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row>
    <row r="433" spans="1:33"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row>
    <row r="434" spans="1:33"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row>
    <row r="435" spans="1:33"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row>
    <row r="436" spans="1:33"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row>
    <row r="437" spans="1:33"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row>
    <row r="438" spans="1:33"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row>
    <row r="439" spans="1:33"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row>
    <row r="440" spans="1:33"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row>
    <row r="441" spans="1:33"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row>
    <row r="442" spans="1:33"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row>
    <row r="443" spans="1:33"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row>
    <row r="444" spans="1:33"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row>
    <row r="445" spans="1:33"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row>
    <row r="446" spans="1:33"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row>
    <row r="447" spans="1:33"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row>
    <row r="448" spans="1:33"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row>
    <row r="449" spans="1:33"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row>
    <row r="450" spans="1:33"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row>
    <row r="451" spans="1:33"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row>
    <row r="452" spans="1:33"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row>
    <row r="453" spans="1:33"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row>
    <row r="454" spans="1:33"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row>
    <row r="455" spans="1:33"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row>
    <row r="456" spans="1:33"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row>
    <row r="457" spans="1:33"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row>
    <row r="458" spans="1:33"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row>
    <row r="459" spans="1:33"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row>
    <row r="460" spans="1:33"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row>
    <row r="461" spans="1:33"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row>
    <row r="462" spans="1:33"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row>
    <row r="463" spans="1:33"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row>
    <row r="464" spans="1:33"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row>
    <row r="465" spans="1:33"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row>
    <row r="466" spans="1:33"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row>
    <row r="467" spans="1:33"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row>
    <row r="468" spans="1:33"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row>
    <row r="469" spans="1:33"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row>
    <row r="470" spans="1:33"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row>
    <row r="471" spans="1:33"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row>
    <row r="472" spans="1:33"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row>
    <row r="473" spans="1:33"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row>
    <row r="474" spans="1:33"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row>
    <row r="475" spans="1:33"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row>
    <row r="476" spans="1:33"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row>
    <row r="477" spans="1:33"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row>
    <row r="478" spans="1:33"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row>
    <row r="479" spans="1:33"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row>
    <row r="480" spans="1:33"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row>
    <row r="481" spans="1:33"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row>
    <row r="482" spans="1:33"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row>
    <row r="483" spans="1:33"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row>
    <row r="484" spans="1:33"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row>
    <row r="485" spans="1:33"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row>
    <row r="486" spans="1:33"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row>
    <row r="487" spans="1:33"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row>
    <row r="488" spans="1:33"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row>
    <row r="489" spans="1:33"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row>
    <row r="490" spans="1:33"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row>
    <row r="491" spans="1:33"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row>
    <row r="492" spans="1:33"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row>
    <row r="493" spans="1:33"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row>
    <row r="494" spans="1:33"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row>
    <row r="495" spans="1:33"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row>
    <row r="496" spans="1:33"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row>
    <row r="497" spans="1:33"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row>
    <row r="498" spans="1:33"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row>
    <row r="499" spans="1:33"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row>
    <row r="500" spans="1:33"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row>
    <row r="501" spans="1:33"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row>
    <row r="502" spans="1:33"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row>
    <row r="503" spans="1:33"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row>
    <row r="504" spans="1:33"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row>
    <row r="505" spans="1:33"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row>
    <row r="506" spans="1:33"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row>
    <row r="507" spans="1:33"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row>
    <row r="508" spans="1:33"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row>
    <row r="509" spans="1:33"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row>
    <row r="510" spans="1:33"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row>
    <row r="511" spans="1:33"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row>
    <row r="512" spans="1:33"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row>
    <row r="513" spans="1:33"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row>
    <row r="514" spans="1:33"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row>
    <row r="515" spans="1:33"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row>
    <row r="516" spans="1:33"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row>
    <row r="517" spans="1:33"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row>
    <row r="518" spans="1:33"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row>
    <row r="519" spans="1:33"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row>
    <row r="520" spans="1:33"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row>
    <row r="521" spans="1:33"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row>
    <row r="522" spans="1:33"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row>
    <row r="523" spans="1:33"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row>
    <row r="524" spans="1:33"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row>
    <row r="525" spans="1:33"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row>
    <row r="526" spans="1:33"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row>
    <row r="527" spans="1:33"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row>
    <row r="528" spans="1:33"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row>
    <row r="529" spans="1:33"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row>
    <row r="530" spans="1:33"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row>
    <row r="531" spans="1:33"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row>
    <row r="532" spans="1:33"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row>
    <row r="533" spans="1:33"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row>
    <row r="534" spans="1:33"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row>
    <row r="535" spans="1:33"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row>
    <row r="536" spans="1:33"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row>
    <row r="537" spans="1:33"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row>
    <row r="538" spans="1:33"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row>
    <row r="539" spans="1:33"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row>
    <row r="540" spans="1:33"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row>
    <row r="541" spans="1:33"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row>
    <row r="542" spans="1:33"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row>
    <row r="543" spans="1:33"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row>
    <row r="544" spans="1:33"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row>
    <row r="545" spans="1:33"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row>
    <row r="546" spans="1:33"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row>
    <row r="547" spans="1:33"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row>
    <row r="548" spans="1:33"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row>
    <row r="549" spans="1:33"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row>
    <row r="550" spans="1:33"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row>
    <row r="551" spans="1:33"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row>
    <row r="552" spans="1:33"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row>
    <row r="553" spans="1:33"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row>
    <row r="554" spans="1:33"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row>
    <row r="555" spans="1:33"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row>
    <row r="556" spans="1:33"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row>
    <row r="557" spans="1:33"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row>
    <row r="558" spans="1:33"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row>
    <row r="559" spans="1:33"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row>
    <row r="560" spans="1:33"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row>
    <row r="561" spans="1:33"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row>
    <row r="562" spans="1:33"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row>
    <row r="563" spans="1:33"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row>
    <row r="564" spans="1:33"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row>
    <row r="565" spans="1:33"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row>
    <row r="566" spans="1:33"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row>
    <row r="567" spans="1:33"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row>
    <row r="568" spans="1:33"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row>
    <row r="569" spans="1:33"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row>
    <row r="570" spans="1:33"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row>
    <row r="571" spans="1:33"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row>
    <row r="572" spans="1:33"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row>
    <row r="573" spans="1:33"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row>
    <row r="574" spans="1:33"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row>
    <row r="575" spans="1:33"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row>
    <row r="576" spans="1:33"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row>
    <row r="577" spans="1:33"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row>
    <row r="578" spans="1:33"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row>
    <row r="579" spans="1:33"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row>
    <row r="580" spans="1:33"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row>
    <row r="581" spans="1:33"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row>
    <row r="582" spans="1:33"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row>
    <row r="583" spans="1:33"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row>
    <row r="584" spans="1:33"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row>
    <row r="585" spans="1:33"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row>
    <row r="586" spans="1:33"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row>
    <row r="587" spans="1:33"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row>
    <row r="588" spans="1:33"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row>
    <row r="589" spans="1:33"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row>
    <row r="590" spans="1:33"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row>
    <row r="591" spans="1:33"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row>
    <row r="592" spans="1:33"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row>
    <row r="593" spans="1:33"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row>
    <row r="594" spans="1:33"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row>
    <row r="595" spans="1:33"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row>
    <row r="596" spans="1:33"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row>
    <row r="597" spans="1:33"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row>
    <row r="598" spans="1:33"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row>
    <row r="599" spans="1:33"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row>
    <row r="600" spans="1:33"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row>
    <row r="601" spans="1:33"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row>
    <row r="602" spans="1:33"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row>
    <row r="603" spans="1:33"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row>
    <row r="604" spans="1:33"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row>
    <row r="605" spans="1:33"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row>
    <row r="606" spans="1:33"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row>
    <row r="607" spans="1:33"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row>
    <row r="608" spans="1:33"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row>
    <row r="609" spans="1:33"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row>
    <row r="610" spans="1:33"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row>
    <row r="611" spans="1:33"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row>
    <row r="612" spans="1:33"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row>
    <row r="613" spans="1:33"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row>
    <row r="614" spans="1:33"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row>
    <row r="615" spans="1:33"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row>
    <row r="616" spans="1:33"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row>
    <row r="617" spans="1:33"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row>
    <row r="618" spans="1:33"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row>
    <row r="619" spans="1:33"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row>
    <row r="620" spans="1:33"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row>
    <row r="621" spans="1:33"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row>
    <row r="622" spans="1:33"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row>
    <row r="623" spans="1:33"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row>
    <row r="624" spans="1:33"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row>
    <row r="625" spans="1:33"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row>
    <row r="626" spans="1:33"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row>
    <row r="627" spans="1:33"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row>
    <row r="628" spans="1:33"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row>
    <row r="629" spans="1:33"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row>
    <row r="630" spans="1:33"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row>
    <row r="631" spans="1:33"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row>
    <row r="632" spans="1:33"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row>
    <row r="633" spans="1:33"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row>
    <row r="634" spans="1:33"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row>
    <row r="635" spans="1:33"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row>
    <row r="636" spans="1:33"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row>
    <row r="637" spans="1:33"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row>
    <row r="638" spans="1:33"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row>
    <row r="639" spans="1:33"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row>
    <row r="640" spans="1:33"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row>
    <row r="641" spans="1:33"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row>
    <row r="642" spans="1:33"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row>
    <row r="643" spans="1:33"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row>
    <row r="644" spans="1:33"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row>
    <row r="645" spans="1:33"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row>
    <row r="646" spans="1:33"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row>
    <row r="647" spans="1:33"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row>
    <row r="648" spans="1:33"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row>
    <row r="649" spans="1:33"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row>
    <row r="650" spans="1:33"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row>
    <row r="651" spans="1:33"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row>
    <row r="652" spans="1:33"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row>
    <row r="653" spans="1:33"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row>
    <row r="654" spans="1:33"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row>
    <row r="655" spans="1:33"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row>
    <row r="656" spans="1:33"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row>
    <row r="657" spans="1:33"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row>
    <row r="658" spans="1:33"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row>
    <row r="659" spans="1:33"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row>
    <row r="660" spans="1:33"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row>
    <row r="661" spans="1:33"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row>
    <row r="662" spans="1:33"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row>
    <row r="663" spans="1:33"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row>
    <row r="664" spans="1:33"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row>
    <row r="665" spans="1:33"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row>
    <row r="666" spans="1:33"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row>
    <row r="667" spans="1:33"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row>
    <row r="668" spans="1:33"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row>
    <row r="669" spans="1:33"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row>
    <row r="670" spans="1:33"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row>
    <row r="671" spans="1:33"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row>
    <row r="672" spans="1:33"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row>
    <row r="673" spans="1:33"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row>
    <row r="674" spans="1:33"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row>
    <row r="675" spans="1:33"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row>
    <row r="676" spans="1:33"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row>
    <row r="677" spans="1:33"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row>
    <row r="678" spans="1:33"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row>
    <row r="679" spans="1:33"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row>
    <row r="680" spans="1:33"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row>
    <row r="681" spans="1:33"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row>
    <row r="682" spans="1:33"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row>
    <row r="683" spans="1:33"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row>
    <row r="684" spans="1:33"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row>
    <row r="685" spans="1:33"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row>
    <row r="686" spans="1:33"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row>
    <row r="687" spans="1:33"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row>
    <row r="688" spans="1:33"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row>
    <row r="689" spans="1:33"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row>
    <row r="690" spans="1:33"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row>
    <row r="691" spans="1:33"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row>
    <row r="692" spans="1:33"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row>
    <row r="693" spans="1:33"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row>
    <row r="694" spans="1:33"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row>
    <row r="695" spans="1:33"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row>
    <row r="696" spans="1:33"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row>
    <row r="697" spans="1:33"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row>
    <row r="698" spans="1:33"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row>
    <row r="699" spans="1:33"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row>
    <row r="700" spans="1:33"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row>
    <row r="701" spans="1:33"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row>
    <row r="702" spans="1:33"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row>
    <row r="703" spans="1:33"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row>
    <row r="704" spans="1:33"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row>
    <row r="705" spans="1:33"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row>
    <row r="706" spans="1:33"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row>
    <row r="707" spans="1:33"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row>
    <row r="708" spans="1:33"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row>
    <row r="709" spans="1:33"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row>
    <row r="710" spans="1:33"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row>
    <row r="711" spans="1:33"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row>
    <row r="712" spans="1:33"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row>
    <row r="713" spans="1:33"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row>
    <row r="714" spans="1:33"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row>
    <row r="715" spans="1:33"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row>
    <row r="716" spans="1:33"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row>
    <row r="717" spans="1:33"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row>
    <row r="718" spans="1:33"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row>
    <row r="719" spans="1:33"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row>
    <row r="720" spans="1:33"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row>
    <row r="721" spans="1:33"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row>
    <row r="722" spans="1:33"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row>
    <row r="723" spans="1:33"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row>
    <row r="724" spans="1:33"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row>
    <row r="725" spans="1:33"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row>
    <row r="726" spans="1:33"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row>
    <row r="727" spans="1:33"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row>
    <row r="728" spans="1:33"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row>
    <row r="729" spans="1:33"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row>
    <row r="730" spans="1:33"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row>
    <row r="731" spans="1:33"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row>
    <row r="732" spans="1:33"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row>
    <row r="733" spans="1:33"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row>
    <row r="734" spans="1:33"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row>
    <row r="735" spans="1:33"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row>
    <row r="736" spans="1:33"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row>
    <row r="737" spans="1:33"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row>
    <row r="738" spans="1:33"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row>
    <row r="739" spans="1:33"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row>
    <row r="740" spans="1:33"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row>
    <row r="741" spans="1:33"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row>
    <row r="742" spans="1:33"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row>
    <row r="743" spans="1:33"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row>
    <row r="744" spans="1:33"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row>
    <row r="745" spans="1:33"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row>
    <row r="746" spans="1:33"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row>
    <row r="747" spans="1:33"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row>
    <row r="748" spans="1:33"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row>
    <row r="749" spans="1:33"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row>
    <row r="750" spans="1:33"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row>
    <row r="751" spans="1:33"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row>
    <row r="752" spans="1:33"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row>
    <row r="753" spans="1:33"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row>
    <row r="754" spans="1:33"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row>
    <row r="755" spans="1:33"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row>
    <row r="756" spans="1:33"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row>
    <row r="757" spans="1:33"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row>
    <row r="758" spans="1:33"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row>
    <row r="759" spans="1:33"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row>
    <row r="760" spans="1:33"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row>
    <row r="761" spans="1:33"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row>
    <row r="762" spans="1:33"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row>
    <row r="763" spans="1:33"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row>
    <row r="764" spans="1:33"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row>
    <row r="765" spans="1:33"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row>
    <row r="766" spans="1:33"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row>
    <row r="767" spans="1:33"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row>
    <row r="768" spans="1:33"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row>
    <row r="769" spans="1:33"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row>
    <row r="770" spans="1:33"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row>
    <row r="771" spans="1:33"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row>
    <row r="772" spans="1:33"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row>
    <row r="773" spans="1:33"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row>
    <row r="774" spans="1:33"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row>
    <row r="775" spans="1:33"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row>
    <row r="776" spans="1:33"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row>
    <row r="777" spans="1:33"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row>
    <row r="778" spans="1:33"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row>
    <row r="779" spans="1:33"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row>
    <row r="780" spans="1:33"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row>
    <row r="781" spans="1:33"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row>
    <row r="782" spans="1:33"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row>
    <row r="783" spans="1:33"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row>
    <row r="784" spans="1:33"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row>
    <row r="785" spans="1:33"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row>
    <row r="786" spans="1:33"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row>
    <row r="787" spans="1:33"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row>
    <row r="788" spans="1:33"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row>
    <row r="789" spans="1:33"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row>
    <row r="790" spans="1:33"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row>
    <row r="791" spans="1:33"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row>
    <row r="792" spans="1:33"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row>
    <row r="793" spans="1:33"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row>
    <row r="794" spans="1:33"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row>
    <row r="795" spans="1:33"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row>
    <row r="796" spans="1:33"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row>
    <row r="797" spans="1:33"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row>
    <row r="798" spans="1:33"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row>
    <row r="799" spans="1:33"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row>
    <row r="800" spans="1:33"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row>
    <row r="801" spans="1:33"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row>
    <row r="802" spans="1:33"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row>
    <row r="803" spans="1:33"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row>
    <row r="804" spans="1:33"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row>
    <row r="805" spans="1:33"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row>
    <row r="806" spans="1:33"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row>
    <row r="807" spans="1:33"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row>
    <row r="808" spans="1:33"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row>
    <row r="809" spans="1:33"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row>
    <row r="810" spans="1:33"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row>
    <row r="811" spans="1:33"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row>
    <row r="812" spans="1:33"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row>
    <row r="813" spans="1:33"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row>
    <row r="814" spans="1:33"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row>
    <row r="815" spans="1:33"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row>
    <row r="816" spans="1:33"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row>
    <row r="817" spans="1:33"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row>
    <row r="818" spans="1:33"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row>
    <row r="819" spans="1:33"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row>
    <row r="820" spans="1:33"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row>
    <row r="821" spans="1:33"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row>
    <row r="822" spans="1:33"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row>
    <row r="823" spans="1:33"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row>
    <row r="824" spans="1:33"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row>
    <row r="825" spans="1:33"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row>
    <row r="826" spans="1:33"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row>
    <row r="827" spans="1:33"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row>
    <row r="828" spans="1:33"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row>
    <row r="829" spans="1:33"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row>
    <row r="830" spans="1:33"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row>
    <row r="831" spans="1:33"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row>
    <row r="832" spans="1:33"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row>
    <row r="833" spans="1:33"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row>
    <row r="834" spans="1:33"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row>
    <row r="835" spans="1:33"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row>
    <row r="836" spans="1:33"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row>
    <row r="837" spans="1:33"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row>
    <row r="838" spans="1:33"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row>
    <row r="839" spans="1:33"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row>
    <row r="840" spans="1:33"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row>
    <row r="841" spans="1:33"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row>
    <row r="842" spans="1:33"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row>
    <row r="843" spans="1:33"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row>
    <row r="844" spans="1:33"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row>
    <row r="845" spans="1:33"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row>
    <row r="846" spans="1:33"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row>
    <row r="847" spans="1:33"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row>
    <row r="848" spans="1:33"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row>
    <row r="849" spans="1:33"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row>
    <row r="850" spans="1:33"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row>
    <row r="851" spans="1:33"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row>
    <row r="852" spans="1:33"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row>
    <row r="853" spans="1:33"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row>
    <row r="854" spans="1:33"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row>
    <row r="855" spans="1:33"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row>
    <row r="856" spans="1:33"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row>
    <row r="857" spans="1:33"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row>
    <row r="858" spans="1:33"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row>
    <row r="859" spans="1:33"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row>
    <row r="860" spans="1:33"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row>
    <row r="861" spans="1:33"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row>
    <row r="862" spans="1:33"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row>
    <row r="863" spans="1:33"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row>
    <row r="864" spans="1:33"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row>
    <row r="865" spans="1:33"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row>
    <row r="866" spans="1:33"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row>
    <row r="867" spans="1:33"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row>
    <row r="868" spans="1:33"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row>
    <row r="869" spans="1:33"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row>
    <row r="870" spans="1:33"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row>
    <row r="871" spans="1:33"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row>
    <row r="872" spans="1:33"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row>
    <row r="873" spans="1:33"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row>
    <row r="874" spans="1:33"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row>
    <row r="875" spans="1:33"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row>
    <row r="876" spans="1:33"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row>
    <row r="877" spans="1:33"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row>
    <row r="878" spans="1:33"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row>
    <row r="879" spans="1:33"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row>
    <row r="880" spans="1:33"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row>
    <row r="881" spans="1:33"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row>
    <row r="882" spans="1:33"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row>
    <row r="883" spans="1:33"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row>
    <row r="884" spans="1:33"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row>
    <row r="885" spans="1:33"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row>
    <row r="886" spans="1:33"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row>
    <row r="887" spans="1:33"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row>
    <row r="888" spans="1:33"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row>
    <row r="889" spans="1:33"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row>
    <row r="890" spans="1:33"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row>
    <row r="891" spans="1:33"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row>
    <row r="892" spans="1:33"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row>
    <row r="893" spans="1:33"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row>
    <row r="894" spans="1:33"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row>
    <row r="895" spans="1:33"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row>
    <row r="896" spans="1:33"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row>
    <row r="897" spans="1:33"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row>
    <row r="898" spans="1:33"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row>
    <row r="899" spans="1:33"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row>
    <row r="900" spans="1:33"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row>
    <row r="901" spans="1:33"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row>
    <row r="902" spans="1:33"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row>
    <row r="903" spans="1:33"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row>
    <row r="904" spans="1:33"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row>
    <row r="905" spans="1:33"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row>
    <row r="906" spans="1:33"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row>
    <row r="907" spans="1:33"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row>
    <row r="908" spans="1:33"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row>
    <row r="909" spans="1:33"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row>
    <row r="910" spans="1:33"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row>
    <row r="911" spans="1:33"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row>
    <row r="912" spans="1:33"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row>
    <row r="913" spans="1:33"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row>
    <row r="914" spans="1:33"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row>
    <row r="915" spans="1:33"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row>
    <row r="916" spans="1:33"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row>
    <row r="917" spans="1:33"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row>
    <row r="918" spans="1:33"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row>
    <row r="919" spans="1:33"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row>
    <row r="920" spans="1:33"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row>
    <row r="921" spans="1:33"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row>
    <row r="922" spans="1:33"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row>
    <row r="923" spans="1:33"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row>
    <row r="924" spans="1:33"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row>
    <row r="925" spans="1:33"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row>
    <row r="926" spans="1:33"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row>
    <row r="927" spans="1:33"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row>
    <row r="928" spans="1:33"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row>
    <row r="929" spans="1:33"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row>
    <row r="930" spans="1:33"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row>
    <row r="931" spans="1:33"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row>
    <row r="932" spans="1:33"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row>
    <row r="933" spans="1:33"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row>
    <row r="934" spans="1:33"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row>
    <row r="935" spans="1:33"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row>
    <row r="936" spans="1:33"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row>
    <row r="937" spans="1:33"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row>
    <row r="938" spans="1:33"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row>
    <row r="939" spans="1:33"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row>
    <row r="940" spans="1:33"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row>
    <row r="941" spans="1:33"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row>
    <row r="942" spans="1:33"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row>
    <row r="943" spans="1:33"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row>
    <row r="944" spans="1:33"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row>
    <row r="945" spans="1:33"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row>
    <row r="946" spans="1:33"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row>
    <row r="947" spans="1:33"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row>
    <row r="948" spans="1:33"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row>
    <row r="949" spans="1:33"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row>
    <row r="950" spans="1:33"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row>
    <row r="951" spans="1:33"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row>
    <row r="952" spans="1:33"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row>
    <row r="953" spans="1:33"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row>
    <row r="954" spans="1:33"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row>
    <row r="955" spans="1:33"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row>
    <row r="956" spans="1:33"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row>
    <row r="957" spans="1:33"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row>
    <row r="958" spans="1:33"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row>
    <row r="959" spans="1:33"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row>
    <row r="960" spans="1:33"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row>
    <row r="961" spans="1:33"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row>
    <row r="962" spans="1:33"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row>
    <row r="963" spans="1:33"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row>
    <row r="964" spans="1:33"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row>
    <row r="965" spans="1:33"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row>
    <row r="966" spans="1:33"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row>
    <row r="967" spans="1:33"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row>
    <row r="968" spans="1:33"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row>
    <row r="969" spans="1:33"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row>
    <row r="970" spans="1:33"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row>
    <row r="971" spans="1:33"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row>
    <row r="972" spans="1:33"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row>
    <row r="973" spans="1:33"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row>
    <row r="974" spans="1:33"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row>
    <row r="975" spans="1:33"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row>
    <row r="976" spans="1:33"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row>
    <row r="977" spans="1:33"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row>
    <row r="978" spans="1:33"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row>
    <row r="979" spans="1:33"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row>
    <row r="980" spans="1:33"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row>
    <row r="981" spans="1:33"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row>
    <row r="982" spans="1:33"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row>
    <row r="983" spans="1:33"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row>
    <row r="984" spans="1:33"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row>
    <row r="985" spans="1:33"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row>
    <row r="986" spans="1:33"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row>
    <row r="987" spans="1:33"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row>
    <row r="988" spans="1:33"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row>
    <row r="989" spans="1:33"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row>
    <row r="990" spans="1:33"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row>
    <row r="991" spans="1:33"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row>
    <row r="992" spans="1:33"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row>
    <row r="993" spans="1:33"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row>
    <row r="994" spans="1:33"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row>
    <row r="995" spans="1:33"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row>
    <row r="996" spans="1:33"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row>
    <row r="997" spans="1:33"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row>
    <row r="998" spans="1:33"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row>
    <row r="999" spans="1:33"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row>
    <row r="1000" spans="1:33"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488</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5" t="s">
        <v>125</v>
      </c>
      <c r="D12" s="616"/>
      <c r="E12" s="613" t="s">
        <v>126</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461</v>
      </c>
      <c r="D14" s="597"/>
      <c r="E14" s="606" t="s">
        <v>489</v>
      </c>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row>
    <row r="15" spans="1:30"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611" t="s">
        <v>463</v>
      </c>
      <c r="D17" s="597"/>
      <c r="E17" s="886" t="s">
        <v>478</v>
      </c>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row>
    <row r="18" spans="1:30"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row>
    <row r="22" spans="1:30" ht="29.25" customHeight="1" x14ac:dyDescent="0.25">
      <c r="A22" s="301"/>
      <c r="B22" s="31"/>
      <c r="C22" s="579" t="s">
        <v>490</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87" t="s">
        <v>491</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row>
    <row r="26" spans="1:30"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row>
    <row r="27" spans="1:30"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row>
    <row r="28" spans="1:30"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row>
    <row r="30" spans="1:30"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23</v>
      </c>
      <c r="X30" s="580"/>
      <c r="Y30" s="580"/>
      <c r="Z30" s="580"/>
      <c r="AA30" s="570"/>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617" t="s">
        <v>133</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617" t="s">
        <v>135</v>
      </c>
      <c r="D36" s="580"/>
      <c r="E36" s="580"/>
      <c r="F36" s="580"/>
      <c r="G36" s="580"/>
      <c r="H36" s="580"/>
      <c r="I36" s="580"/>
      <c r="J36" s="580"/>
      <c r="K36" s="570"/>
      <c r="L36" s="311"/>
      <c r="M36" s="617" t="s">
        <v>136</v>
      </c>
      <c r="N36" s="580"/>
      <c r="O36" s="580"/>
      <c r="P36" s="580"/>
      <c r="Q36" s="580"/>
      <c r="R36" s="580"/>
      <c r="S36" s="580"/>
      <c r="T36" s="580"/>
      <c r="U36" s="580"/>
      <c r="V36" s="580"/>
      <c r="W36" s="580"/>
      <c r="X36" s="580"/>
      <c r="Y36" s="580"/>
      <c r="Z36" s="580"/>
      <c r="AA36" s="570"/>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618" t="s">
        <v>492</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601" t="s">
        <v>139</v>
      </c>
      <c r="D41" s="597"/>
      <c r="E41" s="314"/>
      <c r="F41" s="579" t="s">
        <v>34</v>
      </c>
      <c r="G41" s="570"/>
      <c r="H41" s="314"/>
      <c r="I41" s="301"/>
      <c r="J41" s="321" t="s">
        <v>140</v>
      </c>
      <c r="K41" s="579">
        <v>1</v>
      </c>
      <c r="L41" s="580"/>
      <c r="M41" s="580"/>
      <c r="N41" s="570"/>
      <c r="O41" s="314"/>
      <c r="P41" s="314"/>
      <c r="Q41" s="305" t="s">
        <v>141</v>
      </c>
      <c r="R41" s="301"/>
      <c r="S41" s="314"/>
      <c r="T41" s="314"/>
      <c r="U41" s="314"/>
      <c r="V41" s="314"/>
      <c r="W41" s="579" t="s">
        <v>20</v>
      </c>
      <c r="X41" s="580"/>
      <c r="Y41" s="580"/>
      <c r="Z41" s="580"/>
      <c r="AA41" s="570"/>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618"/>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617">
        <v>1.2</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row>
    <row r="52" spans="1:30"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row>
    <row r="53" spans="1:30"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row>
    <row r="56" spans="1:30"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row>
    <row r="57" spans="1:30" ht="15.75" customHeight="1" x14ac:dyDescent="0.25">
      <c r="A57" s="328"/>
      <c r="B57" s="41"/>
      <c r="C57" s="44">
        <v>2024</v>
      </c>
      <c r="D57" s="45">
        <v>45474</v>
      </c>
      <c r="E57" s="595">
        <v>45656</v>
      </c>
      <c r="F57" s="570"/>
      <c r="G57" s="46">
        <v>1</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row>
    <row r="58" spans="1:30" ht="15.75" customHeight="1" x14ac:dyDescent="0.25">
      <c r="A58" s="328"/>
      <c r="B58" s="41"/>
      <c r="C58" s="44">
        <v>2025</v>
      </c>
      <c r="D58" s="45">
        <v>45658</v>
      </c>
      <c r="E58" s="595">
        <v>46021</v>
      </c>
      <c r="F58" s="570"/>
      <c r="G58" s="46">
        <v>1</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row>
    <row r="59" spans="1:30" ht="15.75" customHeight="1" x14ac:dyDescent="0.25">
      <c r="A59" s="328"/>
      <c r="B59" s="41"/>
      <c r="C59" s="44">
        <v>2026</v>
      </c>
      <c r="D59" s="45">
        <v>46023</v>
      </c>
      <c r="E59" s="595">
        <v>46386</v>
      </c>
      <c r="F59" s="570"/>
      <c r="G59" s="46">
        <v>1</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row>
    <row r="60" spans="1:30" ht="15.75" customHeight="1" x14ac:dyDescent="0.25">
      <c r="A60" s="328"/>
      <c r="B60" s="41"/>
      <c r="C60" s="44">
        <v>2027</v>
      </c>
      <c r="D60" s="45">
        <v>46388</v>
      </c>
      <c r="E60" s="595">
        <v>46751</v>
      </c>
      <c r="F60" s="570"/>
      <c r="G60" s="46">
        <v>1</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row>
    <row r="61" spans="1:30"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row>
    <row r="80" spans="1:30"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row>
    <row r="81" spans="1:30"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row>
    <row r="82" spans="1:30"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row>
    <row r="83" spans="1:30"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124</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5" t="s">
        <v>125</v>
      </c>
      <c r="D12" s="616"/>
      <c r="E12" s="613" t="s">
        <v>126</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127</v>
      </c>
      <c r="D14" s="597"/>
      <c r="E14" s="312"/>
      <c r="F14" s="612"/>
      <c r="G14" s="597"/>
      <c r="H14" s="597"/>
      <c r="I14" s="597"/>
      <c r="J14" s="597"/>
      <c r="K14" s="597"/>
      <c r="L14" s="597"/>
      <c r="M14" s="597"/>
      <c r="N14" s="597"/>
      <c r="O14" s="597"/>
      <c r="P14" s="597"/>
      <c r="Q14" s="597"/>
      <c r="R14" s="597"/>
      <c r="S14" s="597"/>
      <c r="T14" s="597"/>
      <c r="U14" s="597"/>
      <c r="V14" s="597"/>
      <c r="W14" s="597"/>
      <c r="X14" s="597"/>
      <c r="Y14" s="597"/>
      <c r="Z14" s="597"/>
      <c r="AA14" s="597"/>
      <c r="AB14" s="608"/>
      <c r="AC14" s="301"/>
      <c r="AD14" s="301"/>
    </row>
    <row r="15" spans="1:30" ht="29.25" customHeight="1" x14ac:dyDescent="0.25">
      <c r="A15" s="301"/>
      <c r="B15" s="31"/>
      <c r="C15" s="579"/>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70"/>
      <c r="AB15" s="313"/>
      <c r="AC15" s="301"/>
      <c r="AD15" s="301"/>
    </row>
    <row r="16" spans="1:30"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row>
    <row r="17" spans="1:30"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row>
    <row r="18" spans="1:30" ht="15" customHeight="1" x14ac:dyDescent="0.25">
      <c r="A18" s="301"/>
      <c r="B18" s="31"/>
      <c r="C18" s="606"/>
      <c r="D18" s="590"/>
      <c r="E18" s="590"/>
      <c r="F18" s="590"/>
      <c r="G18" s="590"/>
      <c r="H18" s="590"/>
      <c r="I18" s="590"/>
      <c r="J18" s="590"/>
      <c r="K18" s="590"/>
      <c r="L18" s="590"/>
      <c r="M18" s="590"/>
      <c r="N18" s="590"/>
      <c r="O18" s="590"/>
      <c r="P18" s="591"/>
      <c r="Q18" s="301"/>
      <c r="R18" s="600"/>
      <c r="S18" s="580"/>
      <c r="T18" s="580"/>
      <c r="U18" s="580"/>
      <c r="V18" s="580"/>
      <c r="W18" s="580"/>
      <c r="X18" s="580"/>
      <c r="Y18" s="580"/>
      <c r="Z18" s="580"/>
      <c r="AA18" s="570"/>
      <c r="AB18" s="309"/>
      <c r="AC18" s="301"/>
      <c r="AD18" s="301"/>
    </row>
    <row r="19" spans="1:30" ht="15" customHeight="1" x14ac:dyDescent="0.25">
      <c r="A19" s="301"/>
      <c r="B19" s="31"/>
      <c r="C19" s="607"/>
      <c r="D19" s="554"/>
      <c r="E19" s="554"/>
      <c r="F19" s="554"/>
      <c r="G19" s="554"/>
      <c r="H19" s="554"/>
      <c r="I19" s="554"/>
      <c r="J19" s="554"/>
      <c r="K19" s="554"/>
      <c r="L19" s="554"/>
      <c r="M19" s="554"/>
      <c r="N19" s="554"/>
      <c r="O19" s="554"/>
      <c r="P19" s="608"/>
      <c r="Q19" s="301"/>
      <c r="R19" s="301"/>
      <c r="S19" s="301"/>
      <c r="T19" s="301"/>
      <c r="U19" s="301"/>
      <c r="V19" s="301"/>
      <c r="W19" s="301"/>
      <c r="X19" s="301"/>
      <c r="Y19" s="301"/>
      <c r="Z19" s="301"/>
      <c r="AA19" s="301"/>
      <c r="AB19" s="309"/>
      <c r="AC19" s="301"/>
      <c r="AD19" s="301"/>
    </row>
    <row r="20" spans="1:30" ht="15" customHeight="1" x14ac:dyDescent="0.25">
      <c r="A20" s="301"/>
      <c r="B20" s="31"/>
      <c r="C20" s="607"/>
      <c r="D20" s="554"/>
      <c r="E20" s="554"/>
      <c r="F20" s="554"/>
      <c r="G20" s="554"/>
      <c r="H20" s="554"/>
      <c r="I20" s="554"/>
      <c r="J20" s="554"/>
      <c r="K20" s="554"/>
      <c r="L20" s="554"/>
      <c r="M20" s="554"/>
      <c r="N20" s="554"/>
      <c r="O20" s="554"/>
      <c r="P20" s="608"/>
      <c r="Q20" s="311"/>
      <c r="R20" s="314" t="s">
        <v>130</v>
      </c>
      <c r="S20" s="314"/>
      <c r="T20" s="314"/>
      <c r="U20" s="314"/>
      <c r="V20" s="314"/>
      <c r="W20" s="311"/>
      <c r="X20" s="311"/>
      <c r="Y20" s="311"/>
      <c r="Z20" s="301"/>
      <c r="AA20" s="311"/>
      <c r="AB20" s="309"/>
      <c r="AC20" s="301"/>
      <c r="AD20" s="301"/>
    </row>
    <row r="21" spans="1:30" ht="15" customHeight="1" x14ac:dyDescent="0.25">
      <c r="A21" s="301"/>
      <c r="B21" s="31"/>
      <c r="C21" s="607"/>
      <c r="D21" s="554"/>
      <c r="E21" s="554"/>
      <c r="F21" s="554"/>
      <c r="G21" s="554"/>
      <c r="H21" s="554"/>
      <c r="I21" s="554"/>
      <c r="J21" s="554"/>
      <c r="K21" s="554"/>
      <c r="L21" s="554"/>
      <c r="M21" s="554"/>
      <c r="N21" s="554"/>
      <c r="O21" s="554"/>
      <c r="P21" s="608"/>
      <c r="Q21" s="301"/>
      <c r="R21" s="37"/>
      <c r="S21" s="301" t="s">
        <v>15</v>
      </c>
      <c r="T21" s="301"/>
      <c r="U21" s="37"/>
      <c r="V21" s="301" t="s">
        <v>27</v>
      </c>
      <c r="W21" s="301"/>
      <c r="X21" s="37"/>
      <c r="Y21" s="316" t="s">
        <v>46</v>
      </c>
      <c r="Z21" s="301"/>
      <c r="AA21" s="301"/>
      <c r="AB21" s="309"/>
      <c r="AC21" s="301"/>
      <c r="AD21" s="301"/>
    </row>
    <row r="22" spans="1:30" ht="15" customHeight="1" x14ac:dyDescent="0.25">
      <c r="A22" s="301"/>
      <c r="B22" s="31"/>
      <c r="C22" s="607"/>
      <c r="D22" s="554"/>
      <c r="E22" s="554"/>
      <c r="F22" s="554"/>
      <c r="G22" s="554"/>
      <c r="H22" s="554"/>
      <c r="I22" s="554"/>
      <c r="J22" s="554"/>
      <c r="K22" s="554"/>
      <c r="L22" s="554"/>
      <c r="M22" s="554"/>
      <c r="N22" s="554"/>
      <c r="O22" s="554"/>
      <c r="P22" s="608"/>
      <c r="Q22" s="301"/>
      <c r="R22" s="301"/>
      <c r="S22" s="301"/>
      <c r="T22" s="301"/>
      <c r="U22" s="301"/>
      <c r="V22" s="301"/>
      <c r="W22" s="301"/>
      <c r="X22" s="301"/>
      <c r="Y22" s="301"/>
      <c r="Z22" s="301"/>
      <c r="AA22" s="301"/>
      <c r="AB22" s="309"/>
      <c r="AC22" s="301"/>
      <c r="AD22" s="301"/>
    </row>
    <row r="23" spans="1:30" ht="15" customHeight="1" x14ac:dyDescent="0.25">
      <c r="A23" s="301"/>
      <c r="B23" s="31"/>
      <c r="C23" s="592"/>
      <c r="D23" s="593"/>
      <c r="E23" s="593"/>
      <c r="F23" s="593"/>
      <c r="G23" s="593"/>
      <c r="H23" s="593"/>
      <c r="I23" s="593"/>
      <c r="J23" s="593"/>
      <c r="K23" s="593"/>
      <c r="L23" s="593"/>
      <c r="M23" s="593"/>
      <c r="N23" s="593"/>
      <c r="O23" s="593"/>
      <c r="P23" s="594"/>
      <c r="Q23" s="301"/>
      <c r="R23" s="314" t="s">
        <v>131</v>
      </c>
      <c r="S23" s="301"/>
      <c r="T23" s="301"/>
      <c r="U23" s="301"/>
      <c r="V23" s="301"/>
      <c r="W23" s="617" t="s">
        <v>23</v>
      </c>
      <c r="X23" s="580"/>
      <c r="Y23" s="580"/>
      <c r="Z23" s="580"/>
      <c r="AA23" s="570"/>
      <c r="AB23" s="309"/>
      <c r="AC23" s="301"/>
      <c r="AD23" s="301"/>
    </row>
    <row r="24" spans="1:30"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row>
    <row r="25" spans="1:30"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row>
    <row r="26" spans="1:30" ht="29.25" customHeight="1" x14ac:dyDescent="0.25">
      <c r="A26" s="301"/>
      <c r="B26" s="31"/>
      <c r="C26" s="617" t="s">
        <v>133</v>
      </c>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70"/>
      <c r="AB26" s="309"/>
      <c r="AC26" s="301"/>
      <c r="AD26" s="301"/>
    </row>
    <row r="27" spans="1:30"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row>
    <row r="28" spans="1:30"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row>
    <row r="29" spans="1:30" ht="29.25" customHeight="1" x14ac:dyDescent="0.25">
      <c r="A29" s="301"/>
      <c r="B29" s="31"/>
      <c r="C29" s="617" t="s">
        <v>135</v>
      </c>
      <c r="D29" s="580"/>
      <c r="E29" s="580"/>
      <c r="F29" s="580"/>
      <c r="G29" s="580"/>
      <c r="H29" s="580"/>
      <c r="I29" s="580"/>
      <c r="J29" s="580"/>
      <c r="K29" s="570"/>
      <c r="L29" s="311"/>
      <c r="M29" s="617" t="s">
        <v>136</v>
      </c>
      <c r="N29" s="580"/>
      <c r="O29" s="580"/>
      <c r="P29" s="580"/>
      <c r="Q29" s="580"/>
      <c r="R29" s="580"/>
      <c r="S29" s="580"/>
      <c r="T29" s="580"/>
      <c r="U29" s="580"/>
      <c r="V29" s="580"/>
      <c r="W29" s="580"/>
      <c r="X29" s="580"/>
      <c r="Y29" s="580"/>
      <c r="Z29" s="580"/>
      <c r="AA29" s="570"/>
      <c r="AB29" s="317"/>
      <c r="AC29" s="301"/>
      <c r="AD29" s="301"/>
    </row>
    <row r="30" spans="1:30"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row>
    <row r="31" spans="1:30"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row>
    <row r="32" spans="1:30" ht="90" customHeight="1" x14ac:dyDescent="0.25">
      <c r="A32" s="301"/>
      <c r="B32" s="31"/>
      <c r="C32" s="618" t="s">
        <v>138</v>
      </c>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70"/>
      <c r="AB32" s="309"/>
      <c r="AC32" s="301"/>
      <c r="AD32" s="301"/>
    </row>
    <row r="33" spans="1:30"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row>
    <row r="34" spans="1:30" ht="15.75" customHeight="1" x14ac:dyDescent="0.25">
      <c r="A34" s="301"/>
      <c r="B34" s="31"/>
      <c r="C34" s="601" t="s">
        <v>139</v>
      </c>
      <c r="D34" s="597"/>
      <c r="E34" s="314"/>
      <c r="F34" s="579" t="s">
        <v>22</v>
      </c>
      <c r="G34" s="570"/>
      <c r="H34" s="314"/>
      <c r="I34" s="301"/>
      <c r="J34" s="321" t="s">
        <v>140</v>
      </c>
      <c r="K34" s="579">
        <v>1</v>
      </c>
      <c r="L34" s="580"/>
      <c r="M34" s="580"/>
      <c r="N34" s="570"/>
      <c r="O34" s="314"/>
      <c r="P34" s="314"/>
      <c r="Q34" s="305" t="s">
        <v>141</v>
      </c>
      <c r="R34" s="301"/>
      <c r="S34" s="314"/>
      <c r="T34" s="314"/>
      <c r="U34" s="314"/>
      <c r="V34" s="314"/>
      <c r="W34" s="579" t="s">
        <v>20</v>
      </c>
      <c r="X34" s="580"/>
      <c r="Y34" s="580"/>
      <c r="Z34" s="580"/>
      <c r="AA34" s="570"/>
      <c r="AB34" s="313"/>
      <c r="AC34" s="301"/>
      <c r="AD34" s="301"/>
    </row>
    <row r="35" spans="1:30"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row>
    <row r="36" spans="1:30" ht="32.25" customHeight="1" x14ac:dyDescent="0.25">
      <c r="A36" s="301"/>
      <c r="B36" s="31"/>
      <c r="C36" s="301"/>
      <c r="D36" s="321" t="s">
        <v>142</v>
      </c>
      <c r="E36" s="314"/>
      <c r="F36" s="618" t="s">
        <v>143</v>
      </c>
      <c r="G36" s="580"/>
      <c r="H36" s="580"/>
      <c r="I36" s="580"/>
      <c r="J36" s="580"/>
      <c r="K36" s="580"/>
      <c r="L36" s="580"/>
      <c r="M36" s="570"/>
      <c r="N36" s="301"/>
      <c r="O36" s="321" t="s">
        <v>144</v>
      </c>
      <c r="P36" s="617">
        <v>1</v>
      </c>
      <c r="Q36" s="580"/>
      <c r="R36" s="580"/>
      <c r="S36" s="580"/>
      <c r="T36" s="580"/>
      <c r="U36" s="580"/>
      <c r="V36" s="580"/>
      <c r="W36" s="580"/>
      <c r="X36" s="580"/>
      <c r="Y36" s="580"/>
      <c r="Z36" s="580"/>
      <c r="AA36" s="570"/>
      <c r="AB36" s="309"/>
      <c r="AC36" s="301"/>
      <c r="AD36" s="301"/>
    </row>
    <row r="37" spans="1:30"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row>
    <row r="38" spans="1:30" ht="15.75" customHeight="1" x14ac:dyDescent="0.25">
      <c r="A38" s="301"/>
      <c r="B38" s="31"/>
      <c r="C38" s="301"/>
      <c r="D38" s="321" t="s">
        <v>145</v>
      </c>
      <c r="E38" s="301"/>
      <c r="F38" s="600" t="s">
        <v>146</v>
      </c>
      <c r="G38" s="570"/>
      <c r="H38" s="301"/>
      <c r="I38" s="301"/>
      <c r="J38" s="314" t="s">
        <v>147</v>
      </c>
      <c r="K38" s="301"/>
      <c r="L38" s="600" t="s">
        <v>148</v>
      </c>
      <c r="M38" s="580"/>
      <c r="N38" s="570"/>
      <c r="O38" s="314"/>
      <c r="P38" s="314"/>
      <c r="Q38" s="301"/>
      <c r="R38" s="314" t="s">
        <v>149</v>
      </c>
      <c r="S38" s="314"/>
      <c r="T38" s="314"/>
      <c r="U38" s="314"/>
      <c r="V38" s="314"/>
      <c r="W38" s="619"/>
      <c r="X38" s="580"/>
      <c r="Y38" s="580"/>
      <c r="Z38" s="580"/>
      <c r="AA38" s="570"/>
      <c r="AB38" s="313"/>
      <c r="AC38" s="301"/>
      <c r="AD38" s="301"/>
    </row>
    <row r="39" spans="1:30"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row>
    <row r="40" spans="1:30" ht="15.75" customHeight="1" x14ac:dyDescent="0.25">
      <c r="A40" s="301"/>
      <c r="B40" s="31"/>
      <c r="C40" s="322" t="s">
        <v>150</v>
      </c>
      <c r="D40" s="620">
        <v>2024</v>
      </c>
      <c r="E40" s="621"/>
      <c r="F40" s="622"/>
      <c r="G40" s="35"/>
      <c r="H40" s="305"/>
      <c r="I40" s="305"/>
      <c r="J40" s="305"/>
      <c r="K40" s="305"/>
      <c r="L40" s="305"/>
      <c r="M40" s="305"/>
      <c r="N40" s="305"/>
      <c r="O40" s="305"/>
      <c r="P40" s="305"/>
      <c r="Q40" s="612"/>
      <c r="R40" s="597"/>
      <c r="S40" s="597"/>
      <c r="T40" s="597"/>
      <c r="U40" s="597"/>
      <c r="V40" s="305"/>
      <c r="W40" s="305"/>
      <c r="X40" s="611"/>
      <c r="Y40" s="597"/>
      <c r="Z40" s="597"/>
      <c r="AA40" s="597"/>
      <c r="AB40" s="313"/>
      <c r="AC40" s="301"/>
      <c r="AD40" s="301"/>
    </row>
    <row r="41" spans="1:30"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row>
    <row r="42" spans="1:30" ht="15.75" customHeight="1" x14ac:dyDescent="0.25">
      <c r="A42" s="301"/>
      <c r="B42" s="31"/>
      <c r="C42" s="314" t="s">
        <v>140</v>
      </c>
      <c r="D42" s="617">
        <v>1</v>
      </c>
      <c r="E42" s="580"/>
      <c r="F42" s="570"/>
      <c r="G42" s="301"/>
      <c r="H42" s="305"/>
      <c r="I42" s="305"/>
      <c r="J42" s="305"/>
      <c r="K42" s="305"/>
      <c r="L42" s="305"/>
      <c r="M42" s="305"/>
      <c r="N42" s="305"/>
      <c r="O42" s="305"/>
      <c r="P42" s="305"/>
      <c r="Q42" s="612"/>
      <c r="R42" s="597"/>
      <c r="S42" s="597"/>
      <c r="T42" s="597"/>
      <c r="U42" s="597"/>
      <c r="V42" s="305"/>
      <c r="W42" s="305"/>
      <c r="X42" s="611"/>
      <c r="Y42" s="597"/>
      <c r="Z42" s="597"/>
      <c r="AA42" s="597"/>
      <c r="AB42" s="306"/>
      <c r="AC42" s="301"/>
      <c r="AD42" s="301"/>
    </row>
    <row r="43" spans="1:30"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row>
    <row r="44" spans="1:30" ht="15.75" customHeight="1" x14ac:dyDescent="0.25">
      <c r="A44" s="301"/>
      <c r="B44" s="31"/>
      <c r="C44" s="314"/>
      <c r="D44" s="579" t="s">
        <v>151</v>
      </c>
      <c r="E44" s="580"/>
      <c r="F44" s="580"/>
      <c r="G44" s="580"/>
      <c r="H44" s="580"/>
      <c r="I44" s="580"/>
      <c r="J44" s="580"/>
      <c r="K44" s="580"/>
      <c r="L44" s="580"/>
      <c r="M44" s="580"/>
      <c r="N44" s="580"/>
      <c r="O44" s="580"/>
      <c r="P44" s="580"/>
      <c r="Q44" s="580"/>
      <c r="R44" s="580"/>
      <c r="S44" s="580"/>
      <c r="T44" s="580"/>
      <c r="U44" s="580"/>
      <c r="V44" s="580"/>
      <c r="W44" s="580"/>
      <c r="X44" s="580"/>
      <c r="Y44" s="570"/>
      <c r="Z44" s="315"/>
      <c r="AA44" s="315"/>
      <c r="AB44" s="323"/>
      <c r="AC44" s="301"/>
      <c r="AD44" s="301"/>
    </row>
    <row r="45" spans="1:30" ht="15.75" customHeight="1" x14ac:dyDescent="0.25">
      <c r="A45" s="301"/>
      <c r="B45" s="31"/>
      <c r="C45" s="301"/>
      <c r="D45" s="585" t="s">
        <v>152</v>
      </c>
      <c r="E45" s="580"/>
      <c r="F45" s="580"/>
      <c r="G45" s="580"/>
      <c r="H45" s="570"/>
      <c r="I45" s="581" t="s">
        <v>153</v>
      </c>
      <c r="J45" s="580"/>
      <c r="K45" s="580"/>
      <c r="L45" s="580"/>
      <c r="M45" s="580"/>
      <c r="N45" s="580"/>
      <c r="O45" s="580"/>
      <c r="P45" s="570"/>
      <c r="Q45" s="582" t="s">
        <v>154</v>
      </c>
      <c r="R45" s="580"/>
      <c r="S45" s="580"/>
      <c r="T45" s="580"/>
      <c r="U45" s="580"/>
      <c r="V45" s="580"/>
      <c r="W45" s="580"/>
      <c r="X45" s="580"/>
      <c r="Y45" s="570"/>
      <c r="Z45" s="315"/>
      <c r="AA45" s="315"/>
      <c r="AB45" s="323"/>
      <c r="AC45" s="301"/>
      <c r="AD45" s="301"/>
    </row>
    <row r="46" spans="1:30" ht="15.75" customHeight="1" x14ac:dyDescent="0.25">
      <c r="A46" s="324"/>
      <c r="B46" s="39"/>
      <c r="C46" s="40"/>
      <c r="D46" s="586" t="s">
        <v>155</v>
      </c>
      <c r="E46" s="580"/>
      <c r="F46" s="580"/>
      <c r="G46" s="580"/>
      <c r="H46" s="570"/>
      <c r="I46" s="583" t="s">
        <v>156</v>
      </c>
      <c r="J46" s="580"/>
      <c r="K46" s="580"/>
      <c r="L46" s="580"/>
      <c r="M46" s="580"/>
      <c r="N46" s="580"/>
      <c r="O46" s="580"/>
      <c r="P46" s="570"/>
      <c r="Q46" s="584" t="s">
        <v>157</v>
      </c>
      <c r="R46" s="580"/>
      <c r="S46" s="580"/>
      <c r="T46" s="580"/>
      <c r="U46" s="580"/>
      <c r="V46" s="580"/>
      <c r="W46" s="580"/>
      <c r="X46" s="580"/>
      <c r="Y46" s="570"/>
      <c r="Z46" s="324"/>
      <c r="AA46" s="324"/>
      <c r="AB46" s="325"/>
      <c r="AC46" s="324"/>
      <c r="AD46" s="324"/>
    </row>
    <row r="47" spans="1:30"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row>
    <row r="48" spans="1:30" ht="15.75" customHeight="1" x14ac:dyDescent="0.25">
      <c r="A48" s="328"/>
      <c r="B48" s="41"/>
      <c r="C48" s="587" t="s">
        <v>158</v>
      </c>
      <c r="D48" s="580"/>
      <c r="E48" s="580"/>
      <c r="F48" s="570"/>
      <c r="G48" s="588" t="s">
        <v>159</v>
      </c>
      <c r="H48" s="589" t="s">
        <v>160</v>
      </c>
      <c r="I48" s="590"/>
      <c r="J48" s="590"/>
      <c r="K48" s="590"/>
      <c r="L48" s="590"/>
      <c r="M48" s="590"/>
      <c r="N48" s="590"/>
      <c r="O48" s="590"/>
      <c r="P48" s="590"/>
      <c r="Q48" s="590"/>
      <c r="R48" s="590"/>
      <c r="S48" s="590"/>
      <c r="T48" s="590"/>
      <c r="U48" s="590"/>
      <c r="V48" s="590"/>
      <c r="W48" s="590"/>
      <c r="X48" s="590"/>
      <c r="Y48" s="590"/>
      <c r="Z48" s="590"/>
      <c r="AA48" s="591"/>
      <c r="AB48" s="323"/>
      <c r="AC48" s="328"/>
      <c r="AD48" s="328"/>
    </row>
    <row r="49" spans="1:30" ht="15.75" customHeight="1" x14ac:dyDescent="0.25">
      <c r="A49" s="328"/>
      <c r="B49" s="41"/>
      <c r="C49" s="42" t="s">
        <v>161</v>
      </c>
      <c r="D49" s="43">
        <v>1.2</v>
      </c>
      <c r="E49" s="587" t="s">
        <v>162</v>
      </c>
      <c r="F49" s="570"/>
      <c r="G49" s="557"/>
      <c r="H49" s="592"/>
      <c r="I49" s="593"/>
      <c r="J49" s="593"/>
      <c r="K49" s="593"/>
      <c r="L49" s="593"/>
      <c r="M49" s="593"/>
      <c r="N49" s="593"/>
      <c r="O49" s="593"/>
      <c r="P49" s="593"/>
      <c r="Q49" s="593"/>
      <c r="R49" s="593"/>
      <c r="S49" s="593"/>
      <c r="T49" s="593"/>
      <c r="U49" s="593"/>
      <c r="V49" s="593"/>
      <c r="W49" s="593"/>
      <c r="X49" s="593"/>
      <c r="Y49" s="593"/>
      <c r="Z49" s="593"/>
      <c r="AA49" s="594"/>
      <c r="AB49" s="323"/>
      <c r="AC49" s="328"/>
      <c r="AD49" s="328"/>
    </row>
    <row r="50" spans="1:30" ht="15.75" customHeight="1" x14ac:dyDescent="0.25">
      <c r="A50" s="328"/>
      <c r="B50" s="41"/>
      <c r="C50" s="44">
        <v>2024</v>
      </c>
      <c r="D50" s="45">
        <v>45474</v>
      </c>
      <c r="E50" s="595">
        <v>45656</v>
      </c>
      <c r="F50" s="570"/>
      <c r="G50" s="46">
        <v>1</v>
      </c>
      <c r="H50" s="599" t="s">
        <v>124</v>
      </c>
      <c r="I50" s="580"/>
      <c r="J50" s="580"/>
      <c r="K50" s="580"/>
      <c r="L50" s="580"/>
      <c r="M50" s="580"/>
      <c r="N50" s="580"/>
      <c r="O50" s="580"/>
      <c r="P50" s="580"/>
      <c r="Q50" s="580"/>
      <c r="R50" s="580"/>
      <c r="S50" s="580"/>
      <c r="T50" s="580"/>
      <c r="U50" s="580"/>
      <c r="V50" s="580"/>
      <c r="W50" s="580"/>
      <c r="X50" s="580"/>
      <c r="Y50" s="580"/>
      <c r="Z50" s="580"/>
      <c r="AA50" s="570"/>
      <c r="AB50" s="323"/>
      <c r="AC50" s="328"/>
      <c r="AD50" s="328"/>
    </row>
    <row r="51" spans="1:30" ht="15.75" customHeight="1" x14ac:dyDescent="0.25">
      <c r="A51" s="328"/>
      <c r="B51" s="41"/>
      <c r="C51" s="44">
        <v>2025</v>
      </c>
      <c r="D51" s="45">
        <v>45658</v>
      </c>
      <c r="E51" s="595">
        <v>46021</v>
      </c>
      <c r="F51" s="570"/>
      <c r="G51" s="46">
        <v>1</v>
      </c>
      <c r="H51" s="599" t="s">
        <v>124</v>
      </c>
      <c r="I51" s="580"/>
      <c r="J51" s="580"/>
      <c r="K51" s="580"/>
      <c r="L51" s="580"/>
      <c r="M51" s="580"/>
      <c r="N51" s="580"/>
      <c r="O51" s="580"/>
      <c r="P51" s="580"/>
      <c r="Q51" s="580"/>
      <c r="R51" s="580"/>
      <c r="S51" s="580"/>
      <c r="T51" s="580"/>
      <c r="U51" s="580"/>
      <c r="V51" s="580"/>
      <c r="W51" s="580"/>
      <c r="X51" s="580"/>
      <c r="Y51" s="580"/>
      <c r="Z51" s="580"/>
      <c r="AA51" s="570"/>
      <c r="AB51" s="323"/>
      <c r="AC51" s="328"/>
      <c r="AD51" s="328"/>
    </row>
    <row r="52" spans="1:30" ht="15.75" customHeight="1" x14ac:dyDescent="0.25">
      <c r="A52" s="328"/>
      <c r="B52" s="41"/>
      <c r="C52" s="44">
        <v>2026</v>
      </c>
      <c r="D52" s="45">
        <v>46023</v>
      </c>
      <c r="E52" s="595">
        <v>46386</v>
      </c>
      <c r="F52" s="570"/>
      <c r="G52" s="46">
        <v>1</v>
      </c>
      <c r="H52" s="599" t="s">
        <v>124</v>
      </c>
      <c r="I52" s="580"/>
      <c r="J52" s="580"/>
      <c r="K52" s="580"/>
      <c r="L52" s="580"/>
      <c r="M52" s="580"/>
      <c r="N52" s="580"/>
      <c r="O52" s="580"/>
      <c r="P52" s="580"/>
      <c r="Q52" s="580"/>
      <c r="R52" s="580"/>
      <c r="S52" s="580"/>
      <c r="T52" s="580"/>
      <c r="U52" s="580"/>
      <c r="V52" s="580"/>
      <c r="W52" s="580"/>
      <c r="X52" s="580"/>
      <c r="Y52" s="580"/>
      <c r="Z52" s="580"/>
      <c r="AA52" s="570"/>
      <c r="AB52" s="323"/>
      <c r="AC52" s="328"/>
      <c r="AD52" s="328"/>
    </row>
    <row r="53" spans="1:30" ht="15.75" customHeight="1" x14ac:dyDescent="0.25">
      <c r="A53" s="328"/>
      <c r="B53" s="41"/>
      <c r="C53" s="44">
        <v>2027</v>
      </c>
      <c r="D53" s="45">
        <v>46388</v>
      </c>
      <c r="E53" s="595">
        <v>46751</v>
      </c>
      <c r="F53" s="570"/>
      <c r="G53" s="46">
        <v>1</v>
      </c>
      <c r="H53" s="599" t="s">
        <v>124</v>
      </c>
      <c r="I53" s="580"/>
      <c r="J53" s="580"/>
      <c r="K53" s="580"/>
      <c r="L53" s="580"/>
      <c r="M53" s="580"/>
      <c r="N53" s="580"/>
      <c r="O53" s="580"/>
      <c r="P53" s="580"/>
      <c r="Q53" s="580"/>
      <c r="R53" s="580"/>
      <c r="S53" s="580"/>
      <c r="T53" s="580"/>
      <c r="U53" s="580"/>
      <c r="V53" s="580"/>
      <c r="W53" s="580"/>
      <c r="X53" s="580"/>
      <c r="Y53" s="580"/>
      <c r="Z53" s="580"/>
      <c r="AA53" s="570"/>
      <c r="AB53" s="323"/>
      <c r="AC53" s="328"/>
      <c r="AD53" s="328"/>
    </row>
    <row r="54" spans="1:30" ht="15.75" customHeight="1" x14ac:dyDescent="0.25">
      <c r="A54" s="328"/>
      <c r="B54" s="41"/>
      <c r="C54" s="44"/>
      <c r="D54" s="44"/>
      <c r="E54" s="587"/>
      <c r="F54" s="570"/>
      <c r="G54" s="43"/>
      <c r="H54" s="587"/>
      <c r="I54" s="580"/>
      <c r="J54" s="580"/>
      <c r="K54" s="580"/>
      <c r="L54" s="580"/>
      <c r="M54" s="580"/>
      <c r="N54" s="580"/>
      <c r="O54" s="580"/>
      <c r="P54" s="580"/>
      <c r="Q54" s="580"/>
      <c r="R54" s="580"/>
      <c r="S54" s="580"/>
      <c r="T54" s="580"/>
      <c r="U54" s="580"/>
      <c r="V54" s="580"/>
      <c r="W54" s="580"/>
      <c r="X54" s="580"/>
      <c r="Y54" s="580"/>
      <c r="Z54" s="580"/>
      <c r="AA54" s="570"/>
      <c r="AB54" s="323"/>
      <c r="AC54" s="328"/>
      <c r="AD54" s="328"/>
    </row>
    <row r="55" spans="1:30"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row>
    <row r="56" spans="1:30" ht="15.75" customHeight="1" x14ac:dyDescent="0.25">
      <c r="A56" s="301"/>
      <c r="B56" s="31"/>
      <c r="C56" s="601" t="s">
        <v>163</v>
      </c>
      <c r="D56" s="597"/>
      <c r="E56" s="314"/>
      <c r="F56" s="305" t="s">
        <v>164</v>
      </c>
      <c r="G56" s="47"/>
      <c r="H56" s="316"/>
      <c r="I56" s="305" t="s">
        <v>165</v>
      </c>
      <c r="J56" s="301"/>
      <c r="K56" s="600"/>
      <c r="L56" s="570"/>
      <c r="M56" s="314"/>
      <c r="N56" s="301"/>
      <c r="O56" s="301"/>
      <c r="P56" s="301"/>
      <c r="Q56" s="301"/>
      <c r="R56" s="301"/>
      <c r="S56" s="301"/>
      <c r="T56" s="301"/>
      <c r="U56" s="301"/>
      <c r="V56" s="301"/>
      <c r="W56" s="301"/>
      <c r="X56" s="301"/>
      <c r="Y56" s="301"/>
      <c r="Z56" s="301"/>
      <c r="AA56" s="301"/>
      <c r="AB56" s="309"/>
      <c r="AC56" s="301"/>
      <c r="AD56" s="301"/>
    </row>
    <row r="57" spans="1:30"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row>
    <row r="58" spans="1:30" ht="15.75" customHeight="1" x14ac:dyDescent="0.25">
      <c r="A58" s="301"/>
      <c r="B58" s="598" t="s">
        <v>166</v>
      </c>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70"/>
      <c r="AC58" s="301"/>
      <c r="AD58" s="301"/>
    </row>
    <row r="59" spans="1:30"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row>
    <row r="60" spans="1:30" ht="29.25" customHeight="1" x14ac:dyDescent="0.25">
      <c r="A60" s="301"/>
      <c r="B60" s="587" t="s">
        <v>161</v>
      </c>
      <c r="C60" s="570"/>
      <c r="D60" s="43"/>
      <c r="E60" s="587" t="s">
        <v>167</v>
      </c>
      <c r="F60" s="570"/>
      <c r="G60" s="43"/>
      <c r="H60" s="579" t="s">
        <v>168</v>
      </c>
      <c r="I60" s="570"/>
      <c r="J60" s="587"/>
      <c r="K60" s="570"/>
      <c r="L60" s="596"/>
      <c r="M60" s="597"/>
      <c r="N60" s="43" t="s">
        <v>169</v>
      </c>
      <c r="O60" s="587"/>
      <c r="P60" s="580"/>
      <c r="Q60" s="570"/>
      <c r="R60" s="587" t="s">
        <v>170</v>
      </c>
      <c r="S60" s="580"/>
      <c r="T60" s="570"/>
      <c r="U60" s="587"/>
      <c r="V60" s="580"/>
      <c r="W60" s="570"/>
      <c r="X60" s="587" t="s">
        <v>171</v>
      </c>
      <c r="Y60" s="570"/>
      <c r="Z60" s="587"/>
      <c r="AA60" s="580"/>
      <c r="AB60" s="570"/>
      <c r="AC60" s="301"/>
      <c r="AD60" s="301"/>
    </row>
    <row r="61" spans="1:30"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row>
    <row r="62" spans="1:30" ht="15.75" customHeight="1" x14ac:dyDescent="0.25">
      <c r="A62" s="301"/>
      <c r="B62" s="598" t="s">
        <v>172</v>
      </c>
      <c r="C62" s="570"/>
      <c r="D62" s="602"/>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4"/>
      <c r="AC62" s="301"/>
      <c r="AD62" s="301"/>
    </row>
    <row r="63" spans="1:30"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row>
    <row r="64" spans="1:30" ht="15.75" customHeight="1" x14ac:dyDescent="0.25">
      <c r="A64" s="301"/>
      <c r="B64" s="598" t="s">
        <v>173</v>
      </c>
      <c r="C64" s="570"/>
      <c r="D64" s="60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4"/>
      <c r="AC64" s="301"/>
      <c r="AD64" s="301"/>
    </row>
    <row r="65" spans="1:30"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row>
    <row r="66" spans="1:30" ht="15.75" customHeight="1" x14ac:dyDescent="0.25">
      <c r="A66" s="301"/>
      <c r="B66" s="598" t="s">
        <v>174</v>
      </c>
      <c r="C66" s="570"/>
      <c r="D66" s="60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4"/>
      <c r="AC66" s="301"/>
      <c r="AD66" s="301"/>
    </row>
    <row r="67" spans="1:30"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row>
    <row r="68" spans="1:30" ht="15.75" customHeight="1" x14ac:dyDescent="0.25">
      <c r="A68" s="301"/>
      <c r="B68" s="598" t="s">
        <v>175</v>
      </c>
      <c r="C68" s="570"/>
      <c r="D68" s="60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4"/>
      <c r="AC68" s="301"/>
      <c r="AD68" s="301"/>
    </row>
    <row r="69" spans="1:30"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row>
    <row r="70" spans="1:30" ht="15.75" customHeight="1" x14ac:dyDescent="0.25">
      <c r="A70" s="301"/>
      <c r="B70" s="598" t="s">
        <v>176</v>
      </c>
      <c r="C70" s="570"/>
      <c r="D70" s="60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4"/>
      <c r="AC70" s="301"/>
      <c r="AD70" s="301"/>
    </row>
    <row r="71" spans="1:30"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row>
    <row r="72" spans="1:30" ht="15.75" customHeight="1" x14ac:dyDescent="0.25">
      <c r="A72" s="301"/>
      <c r="B72" s="598" t="s">
        <v>177</v>
      </c>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70"/>
      <c r="AC72" s="301"/>
      <c r="AD72" s="301"/>
    </row>
    <row r="73" spans="1:30" ht="15.75" customHeight="1" x14ac:dyDescent="0.25">
      <c r="A73" s="301"/>
      <c r="B73" s="579" t="s">
        <v>122</v>
      </c>
      <c r="C73" s="570"/>
      <c r="D73" s="52" t="s">
        <v>178</v>
      </c>
      <c r="E73" s="579" t="s">
        <v>179</v>
      </c>
      <c r="F73" s="570"/>
      <c r="G73" s="579" t="s">
        <v>177</v>
      </c>
      <c r="H73" s="580"/>
      <c r="I73" s="580"/>
      <c r="J73" s="580"/>
      <c r="K73" s="580"/>
      <c r="L73" s="580"/>
      <c r="M73" s="580"/>
      <c r="N73" s="580"/>
      <c r="O73" s="570"/>
      <c r="P73" s="579" t="s">
        <v>180</v>
      </c>
      <c r="Q73" s="580"/>
      <c r="R73" s="580"/>
      <c r="S73" s="580"/>
      <c r="T73" s="580"/>
      <c r="U73" s="580"/>
      <c r="V73" s="580"/>
      <c r="W73" s="580"/>
      <c r="X73" s="580"/>
      <c r="Y73" s="580"/>
      <c r="Z73" s="580"/>
      <c r="AA73" s="580"/>
      <c r="AB73" s="570"/>
      <c r="AC73" s="301"/>
      <c r="AD73" s="301"/>
    </row>
    <row r="74" spans="1:30" ht="15.75" customHeight="1" x14ac:dyDescent="0.25">
      <c r="A74" s="301"/>
      <c r="B74" s="579"/>
      <c r="C74" s="570"/>
      <c r="D74" s="37"/>
      <c r="E74" s="579"/>
      <c r="F74" s="570"/>
      <c r="G74" s="604"/>
      <c r="H74" s="580"/>
      <c r="I74" s="580"/>
      <c r="J74" s="580"/>
      <c r="K74" s="580"/>
      <c r="L74" s="580"/>
      <c r="M74" s="580"/>
      <c r="N74" s="580"/>
      <c r="O74" s="570"/>
      <c r="P74" s="604"/>
      <c r="Q74" s="580"/>
      <c r="R74" s="580"/>
      <c r="S74" s="580"/>
      <c r="T74" s="580"/>
      <c r="U74" s="580"/>
      <c r="V74" s="580"/>
      <c r="W74" s="580"/>
      <c r="X74" s="580"/>
      <c r="Y74" s="580"/>
      <c r="Z74" s="580"/>
      <c r="AA74" s="580"/>
      <c r="AB74" s="570"/>
      <c r="AC74" s="301"/>
      <c r="AD74" s="301"/>
    </row>
    <row r="75" spans="1:30" ht="15.75" customHeight="1" x14ac:dyDescent="0.25">
      <c r="A75" s="301"/>
      <c r="B75" s="579"/>
      <c r="C75" s="570"/>
      <c r="D75" s="37"/>
      <c r="E75" s="579"/>
      <c r="F75" s="570"/>
      <c r="G75" s="604"/>
      <c r="H75" s="580"/>
      <c r="I75" s="580"/>
      <c r="J75" s="580"/>
      <c r="K75" s="580"/>
      <c r="L75" s="580"/>
      <c r="M75" s="580"/>
      <c r="N75" s="580"/>
      <c r="O75" s="570"/>
      <c r="P75" s="604"/>
      <c r="Q75" s="580"/>
      <c r="R75" s="580"/>
      <c r="S75" s="580"/>
      <c r="T75" s="580"/>
      <c r="U75" s="580"/>
      <c r="V75" s="580"/>
      <c r="W75" s="580"/>
      <c r="X75" s="580"/>
      <c r="Y75" s="580"/>
      <c r="Z75" s="580"/>
      <c r="AA75" s="580"/>
      <c r="AB75" s="570"/>
      <c r="AC75" s="301"/>
      <c r="AD75" s="301"/>
    </row>
    <row r="76" spans="1:30" ht="26.25" customHeight="1" x14ac:dyDescent="0.25">
      <c r="A76" s="301"/>
      <c r="B76" s="605" t="s">
        <v>181</v>
      </c>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70"/>
      <c r="AC76" s="301"/>
      <c r="AD76" s="334"/>
    </row>
    <row r="77" spans="1:30"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row>
    <row r="78" spans="1:30"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row>
    <row r="79" spans="1:30"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row>
    <row r="80" spans="1:30"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row>
    <row r="81" spans="1:30"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row>
    <row r="82" spans="1:30"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row>
    <row r="83" spans="1:30"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493</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1" t="s">
        <v>125</v>
      </c>
      <c r="D12" s="597"/>
      <c r="E12" s="613" t="s">
        <v>441</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461</v>
      </c>
      <c r="D14" s="597"/>
      <c r="E14" s="606" t="s">
        <v>494</v>
      </c>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row>
    <row r="15" spans="1:30"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611" t="s">
        <v>463</v>
      </c>
      <c r="D17" s="597"/>
      <c r="E17" s="886" t="s">
        <v>478</v>
      </c>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row>
    <row r="18" spans="1:30"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row>
    <row r="22" spans="1:30" ht="29.25" customHeight="1" x14ac:dyDescent="0.25">
      <c r="A22" s="301"/>
      <c r="B22" s="31"/>
      <c r="C22" s="579" t="s">
        <v>495</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87" t="s">
        <v>496</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row>
    <row r="26" spans="1:30"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row>
    <row r="27" spans="1:30"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row>
    <row r="28" spans="1:30"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row>
    <row r="30" spans="1:30"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23</v>
      </c>
      <c r="X30" s="580"/>
      <c r="Y30" s="580"/>
      <c r="Z30" s="580"/>
      <c r="AA30" s="570"/>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617" t="s">
        <v>426</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617" t="s">
        <v>423</v>
      </c>
      <c r="D36" s="580"/>
      <c r="E36" s="580"/>
      <c r="F36" s="580"/>
      <c r="G36" s="580"/>
      <c r="H36" s="580"/>
      <c r="I36" s="580"/>
      <c r="J36" s="580"/>
      <c r="K36" s="570"/>
      <c r="L36" s="311"/>
      <c r="M36" s="617" t="s">
        <v>427</v>
      </c>
      <c r="N36" s="580"/>
      <c r="O36" s="580"/>
      <c r="P36" s="580"/>
      <c r="Q36" s="580"/>
      <c r="R36" s="580"/>
      <c r="S36" s="580"/>
      <c r="T36" s="580"/>
      <c r="U36" s="580"/>
      <c r="V36" s="580"/>
      <c r="W36" s="580"/>
      <c r="X36" s="580"/>
      <c r="Y36" s="580"/>
      <c r="Z36" s="580"/>
      <c r="AA36" s="570"/>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618" t="s">
        <v>428</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601" t="s">
        <v>139</v>
      </c>
      <c r="D41" s="597"/>
      <c r="E41" s="314"/>
      <c r="F41" s="579" t="s">
        <v>34</v>
      </c>
      <c r="G41" s="570"/>
      <c r="H41" s="314"/>
      <c r="I41" s="301"/>
      <c r="J41" s="321" t="s">
        <v>140</v>
      </c>
      <c r="K41" s="579">
        <v>1</v>
      </c>
      <c r="L41" s="580"/>
      <c r="M41" s="580"/>
      <c r="N41" s="570"/>
      <c r="O41" s="314"/>
      <c r="P41" s="314"/>
      <c r="Q41" s="305" t="s">
        <v>141</v>
      </c>
      <c r="R41" s="301"/>
      <c r="S41" s="314"/>
      <c r="T41" s="314"/>
      <c r="U41" s="314"/>
      <c r="V41" s="314"/>
      <c r="W41" s="579" t="s">
        <v>20</v>
      </c>
      <c r="X41" s="580"/>
      <c r="Y41" s="580"/>
      <c r="Z41" s="580"/>
      <c r="AA41" s="570"/>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618"/>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617">
        <v>1.2</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row>
    <row r="52" spans="1:30"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row>
    <row r="53" spans="1:30"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row>
    <row r="56" spans="1:30"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row>
    <row r="57" spans="1:30" ht="15.75" customHeight="1" x14ac:dyDescent="0.25">
      <c r="A57" s="328"/>
      <c r="B57" s="41"/>
      <c r="C57" s="44">
        <v>2024</v>
      </c>
      <c r="D57" s="45">
        <v>45474</v>
      </c>
      <c r="E57" s="595">
        <v>45656</v>
      </c>
      <c r="F57" s="570"/>
      <c r="G57" s="46">
        <v>1</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row>
    <row r="58" spans="1:30" ht="15.75" customHeight="1" x14ac:dyDescent="0.25">
      <c r="A58" s="328"/>
      <c r="B58" s="41"/>
      <c r="C58" s="44">
        <v>2025</v>
      </c>
      <c r="D58" s="45">
        <v>45658</v>
      </c>
      <c r="E58" s="595">
        <v>46021</v>
      </c>
      <c r="F58" s="570"/>
      <c r="G58" s="46">
        <v>1</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row>
    <row r="59" spans="1:30" ht="15.75" customHeight="1" x14ac:dyDescent="0.25">
      <c r="A59" s="328"/>
      <c r="B59" s="41"/>
      <c r="C59" s="44">
        <v>2026</v>
      </c>
      <c r="D59" s="45">
        <v>46023</v>
      </c>
      <c r="E59" s="595">
        <v>46386</v>
      </c>
      <c r="F59" s="570"/>
      <c r="G59" s="46">
        <v>1</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row>
    <row r="60" spans="1:30" ht="15.75" customHeight="1" x14ac:dyDescent="0.25">
      <c r="A60" s="328"/>
      <c r="B60" s="41"/>
      <c r="C60" s="44">
        <v>2027</v>
      </c>
      <c r="D60" s="45">
        <v>46388</v>
      </c>
      <c r="E60" s="595">
        <v>46751</v>
      </c>
      <c r="F60" s="570"/>
      <c r="G60" s="46">
        <v>1</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row>
    <row r="61" spans="1:30"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row>
    <row r="80" spans="1:30"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row>
    <row r="81" spans="1:30"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row>
    <row r="82" spans="1:30"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row>
    <row r="83" spans="1:30"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497</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1" t="s">
        <v>125</v>
      </c>
      <c r="D12" s="597"/>
      <c r="E12" s="613" t="s">
        <v>498</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461</v>
      </c>
      <c r="D14" s="597"/>
      <c r="E14" s="606" t="s">
        <v>499</v>
      </c>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row>
    <row r="15" spans="1:30"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611" t="s">
        <v>463</v>
      </c>
      <c r="D17" s="597"/>
      <c r="E17" s="886" t="s">
        <v>478</v>
      </c>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row>
    <row r="18" spans="1:30"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row>
    <row r="22" spans="1:30" ht="29.25" customHeight="1" x14ac:dyDescent="0.25">
      <c r="A22" s="301"/>
      <c r="B22" s="31"/>
      <c r="C22" s="579" t="s">
        <v>500</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87" t="s">
        <v>501</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row>
    <row r="26" spans="1:30"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row>
    <row r="27" spans="1:30"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row>
    <row r="28" spans="1:30"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row>
    <row r="30" spans="1:30"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21</v>
      </c>
      <c r="X30" s="580"/>
      <c r="Y30" s="580"/>
      <c r="Z30" s="580"/>
      <c r="AA30" s="570"/>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883" t="s">
        <v>433</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617" t="s">
        <v>434</v>
      </c>
      <c r="D36" s="580"/>
      <c r="E36" s="580"/>
      <c r="F36" s="580"/>
      <c r="G36" s="580"/>
      <c r="H36" s="580"/>
      <c r="I36" s="580"/>
      <c r="J36" s="580"/>
      <c r="K36" s="570"/>
      <c r="L36" s="311"/>
      <c r="M36" s="617"/>
      <c r="N36" s="580"/>
      <c r="O36" s="580"/>
      <c r="P36" s="580"/>
      <c r="Q36" s="580"/>
      <c r="R36" s="580"/>
      <c r="S36" s="580"/>
      <c r="T36" s="580"/>
      <c r="U36" s="580"/>
      <c r="V36" s="580"/>
      <c r="W36" s="580"/>
      <c r="X36" s="580"/>
      <c r="Y36" s="580"/>
      <c r="Z36" s="580"/>
      <c r="AA36" s="570"/>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618" t="s">
        <v>435</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601" t="s">
        <v>139</v>
      </c>
      <c r="D41" s="597"/>
      <c r="E41" s="314"/>
      <c r="F41" s="579" t="s">
        <v>22</v>
      </c>
      <c r="G41" s="570"/>
      <c r="H41" s="314"/>
      <c r="I41" s="301"/>
      <c r="J41" s="321" t="s">
        <v>140</v>
      </c>
      <c r="K41" s="579">
        <v>5</v>
      </c>
      <c r="L41" s="580"/>
      <c r="M41" s="580"/>
      <c r="N41" s="570"/>
      <c r="O41" s="314"/>
      <c r="P41" s="314"/>
      <c r="Q41" s="305" t="s">
        <v>141</v>
      </c>
      <c r="R41" s="301"/>
      <c r="S41" s="314"/>
      <c r="T41" s="314"/>
      <c r="U41" s="314"/>
      <c r="V41" s="314"/>
      <c r="W41" s="579" t="s">
        <v>20</v>
      </c>
      <c r="X41" s="580"/>
      <c r="Y41" s="580"/>
      <c r="Z41" s="580"/>
      <c r="AA41" s="570"/>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618"/>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617">
        <v>1.2</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row>
    <row r="52" spans="1:30"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row>
    <row r="53" spans="1:30"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row>
    <row r="56" spans="1:30"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row>
    <row r="57" spans="1:30" ht="15.75" customHeight="1" x14ac:dyDescent="0.25">
      <c r="A57" s="328"/>
      <c r="B57" s="41"/>
      <c r="C57" s="44">
        <v>2024</v>
      </c>
      <c r="D57" s="45">
        <v>45474</v>
      </c>
      <c r="E57" s="595">
        <v>45656</v>
      </c>
      <c r="F57" s="570"/>
      <c r="G57" s="46">
        <v>1.2</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row>
    <row r="58" spans="1:30" ht="15.75" customHeight="1" x14ac:dyDescent="0.25">
      <c r="A58" s="328"/>
      <c r="B58" s="41"/>
      <c r="C58" s="44">
        <v>2025</v>
      </c>
      <c r="D58" s="45">
        <v>45658</v>
      </c>
      <c r="E58" s="595">
        <v>46021</v>
      </c>
      <c r="F58" s="570"/>
      <c r="G58" s="46">
        <v>1.7</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row>
    <row r="59" spans="1:30" ht="15.75" customHeight="1" x14ac:dyDescent="0.25">
      <c r="A59" s="328"/>
      <c r="B59" s="41"/>
      <c r="C59" s="44">
        <v>2026</v>
      </c>
      <c r="D59" s="45">
        <v>46023</v>
      </c>
      <c r="E59" s="595">
        <v>46386</v>
      </c>
      <c r="F59" s="570"/>
      <c r="G59" s="46">
        <v>1.1000000000000001</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row>
    <row r="60" spans="1:30" ht="15.75" customHeight="1" x14ac:dyDescent="0.25">
      <c r="A60" s="328"/>
      <c r="B60" s="41"/>
      <c r="C60" s="44">
        <v>2027</v>
      </c>
      <c r="D60" s="45">
        <v>46388</v>
      </c>
      <c r="E60" s="595">
        <v>46751</v>
      </c>
      <c r="F60" s="570"/>
      <c r="G60" s="46">
        <v>1</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row>
    <row r="61" spans="1:30"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row>
    <row r="80" spans="1:30"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row>
    <row r="81" spans="1:30"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row>
    <row r="82" spans="1:30"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row>
    <row r="83" spans="1:30"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row>
    <row r="3" spans="1:30"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row>
    <row r="4" spans="1:30"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row>
    <row r="5" spans="1:30"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row>
    <row r="6" spans="1:30"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row>
    <row r="7" spans="1:30"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611" t="s">
        <v>123</v>
      </c>
      <c r="D10" s="597"/>
      <c r="E10" s="579" t="s">
        <v>502</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row>
    <row r="11" spans="1:30"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row>
    <row r="12" spans="1:30" ht="29.25" customHeight="1" x14ac:dyDescent="0.25">
      <c r="A12" s="301"/>
      <c r="B12" s="31"/>
      <c r="C12" s="611" t="s">
        <v>125</v>
      </c>
      <c r="D12" s="597"/>
      <c r="E12" s="613" t="s">
        <v>498</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row>
    <row r="13" spans="1:30"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611" t="s">
        <v>461</v>
      </c>
      <c r="D14" s="597"/>
      <c r="E14" s="606" t="s">
        <v>503</v>
      </c>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row>
    <row r="15" spans="1:30"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611" t="s">
        <v>463</v>
      </c>
      <c r="D17" s="597"/>
      <c r="E17" s="886" t="s">
        <v>504</v>
      </c>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row>
    <row r="18" spans="1:30"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row>
    <row r="22" spans="1:30" ht="29.25" customHeight="1" x14ac:dyDescent="0.25">
      <c r="A22" s="301"/>
      <c r="B22" s="31"/>
      <c r="C22" s="888" t="s">
        <v>505</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87" t="s">
        <v>501</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row>
    <row r="26" spans="1:30"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row>
    <row r="27" spans="1:30"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row>
    <row r="28" spans="1:30"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row>
    <row r="30" spans="1:30"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23</v>
      </c>
      <c r="X30" s="580"/>
      <c r="Y30" s="580"/>
      <c r="Z30" s="580"/>
      <c r="AA30" s="570"/>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889" t="s">
        <v>506</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617" t="s">
        <v>507</v>
      </c>
      <c r="D36" s="580"/>
      <c r="E36" s="580"/>
      <c r="F36" s="580"/>
      <c r="G36" s="580"/>
      <c r="H36" s="580"/>
      <c r="I36" s="580"/>
      <c r="J36" s="580"/>
      <c r="K36" s="570"/>
      <c r="L36" s="311"/>
      <c r="M36" s="617"/>
      <c r="N36" s="580"/>
      <c r="O36" s="580"/>
      <c r="P36" s="580"/>
      <c r="Q36" s="580"/>
      <c r="R36" s="580"/>
      <c r="S36" s="580"/>
      <c r="T36" s="580"/>
      <c r="U36" s="580"/>
      <c r="V36" s="580"/>
      <c r="W36" s="580"/>
      <c r="X36" s="580"/>
      <c r="Y36" s="580"/>
      <c r="Z36" s="580"/>
      <c r="AA36" s="570"/>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618" t="s">
        <v>508</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601" t="s">
        <v>139</v>
      </c>
      <c r="D41" s="597"/>
      <c r="E41" s="314"/>
      <c r="F41" s="579" t="s">
        <v>22</v>
      </c>
      <c r="G41" s="570"/>
      <c r="H41" s="314"/>
      <c r="I41" s="301"/>
      <c r="J41" s="321" t="s">
        <v>140</v>
      </c>
      <c r="K41" s="579">
        <v>40</v>
      </c>
      <c r="L41" s="580"/>
      <c r="M41" s="580"/>
      <c r="N41" s="570"/>
      <c r="O41" s="314"/>
      <c r="P41" s="314"/>
      <c r="Q41" s="305" t="s">
        <v>141</v>
      </c>
      <c r="R41" s="301"/>
      <c r="S41" s="314"/>
      <c r="T41" s="314"/>
      <c r="U41" s="314"/>
      <c r="V41" s="314"/>
      <c r="W41" s="579" t="s">
        <v>20</v>
      </c>
      <c r="X41" s="580"/>
      <c r="Y41" s="580"/>
      <c r="Z41" s="580"/>
      <c r="AA41" s="570"/>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618"/>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617">
        <v>40</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row>
    <row r="52" spans="1:30"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row>
    <row r="53" spans="1:30"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row>
    <row r="56" spans="1:30"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row>
    <row r="57" spans="1:30" ht="15.75" customHeight="1" x14ac:dyDescent="0.25">
      <c r="A57" s="328"/>
      <c r="B57" s="41"/>
      <c r="C57" s="44">
        <v>2024</v>
      </c>
      <c r="D57" s="45">
        <v>45474</v>
      </c>
      <c r="E57" s="595">
        <v>45656</v>
      </c>
      <c r="F57" s="570"/>
      <c r="G57" s="46">
        <v>40</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row>
    <row r="58" spans="1:30" ht="15.75" customHeight="1" x14ac:dyDescent="0.25">
      <c r="A58" s="328"/>
      <c r="B58" s="41"/>
      <c r="C58" s="44">
        <v>2025</v>
      </c>
      <c r="D58" s="45">
        <v>45658</v>
      </c>
      <c r="E58" s="595">
        <v>46021</v>
      </c>
      <c r="F58" s="570"/>
      <c r="G58" s="46">
        <v>40</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row>
    <row r="59" spans="1:30" ht="15.75" customHeight="1" x14ac:dyDescent="0.25">
      <c r="A59" s="328"/>
      <c r="B59" s="41"/>
      <c r="C59" s="44">
        <v>2026</v>
      </c>
      <c r="D59" s="45">
        <v>46023</v>
      </c>
      <c r="E59" s="595">
        <v>46386</v>
      </c>
      <c r="F59" s="570"/>
      <c r="G59" s="46">
        <v>40</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row>
    <row r="60" spans="1:30" ht="15.75" customHeight="1" x14ac:dyDescent="0.25">
      <c r="A60" s="328"/>
      <c r="B60" s="41"/>
      <c r="C60" s="44">
        <v>2027</v>
      </c>
      <c r="D60" s="45">
        <v>46388</v>
      </c>
      <c r="E60" s="595">
        <v>46751</v>
      </c>
      <c r="F60" s="570"/>
      <c r="G60" s="46">
        <v>40</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row>
    <row r="61" spans="1:30"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row>
    <row r="80" spans="1:30"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row>
    <row r="81" spans="1:30"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row>
    <row r="82" spans="1:30"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row>
    <row r="83" spans="1:30"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row>
    <row r="2" spans="1:34" ht="12.75" customHeight="1" x14ac:dyDescent="0.25">
      <c r="A2" s="301"/>
      <c r="B2" s="606"/>
      <c r="C2" s="590"/>
      <c r="D2" s="591"/>
      <c r="E2" s="25"/>
      <c r="F2" s="609" t="s">
        <v>120</v>
      </c>
      <c r="G2" s="590"/>
      <c r="H2" s="590"/>
      <c r="I2" s="590"/>
      <c r="J2" s="590"/>
      <c r="K2" s="590"/>
      <c r="L2" s="590"/>
      <c r="M2" s="590"/>
      <c r="N2" s="590"/>
      <c r="O2" s="590"/>
      <c r="P2" s="590"/>
      <c r="Q2" s="590"/>
      <c r="R2" s="590"/>
      <c r="S2" s="590"/>
      <c r="T2" s="590"/>
      <c r="U2" s="590"/>
      <c r="V2" s="590"/>
      <c r="W2" s="590"/>
      <c r="X2" s="590"/>
      <c r="Y2" s="590"/>
      <c r="Z2" s="590"/>
      <c r="AA2" s="590"/>
      <c r="AB2" s="591"/>
      <c r="AC2" s="301"/>
      <c r="AD2" s="301"/>
      <c r="AE2" s="301"/>
      <c r="AF2" s="301"/>
      <c r="AG2" s="301"/>
      <c r="AH2" s="301"/>
    </row>
    <row r="3" spans="1:34" ht="12.75" customHeight="1" x14ac:dyDescent="0.25">
      <c r="A3" s="301"/>
      <c r="B3" s="607"/>
      <c r="C3" s="554"/>
      <c r="D3" s="608"/>
      <c r="E3" s="26"/>
      <c r="F3" s="597"/>
      <c r="G3" s="554"/>
      <c r="H3" s="554"/>
      <c r="I3" s="554"/>
      <c r="J3" s="554"/>
      <c r="K3" s="554"/>
      <c r="L3" s="554"/>
      <c r="M3" s="554"/>
      <c r="N3" s="554"/>
      <c r="O3" s="554"/>
      <c r="P3" s="554"/>
      <c r="Q3" s="554"/>
      <c r="R3" s="554"/>
      <c r="S3" s="554"/>
      <c r="T3" s="554"/>
      <c r="U3" s="554"/>
      <c r="V3" s="554"/>
      <c r="W3" s="554"/>
      <c r="X3" s="554"/>
      <c r="Y3" s="554"/>
      <c r="Z3" s="554"/>
      <c r="AA3" s="554"/>
      <c r="AB3" s="608"/>
      <c r="AC3" s="301"/>
      <c r="AD3" s="301"/>
      <c r="AE3" s="301"/>
      <c r="AF3" s="301"/>
      <c r="AG3" s="301"/>
      <c r="AH3" s="301"/>
    </row>
    <row r="4" spans="1:34" ht="12.75" customHeight="1" x14ac:dyDescent="0.25">
      <c r="A4" s="301"/>
      <c r="B4" s="607"/>
      <c r="C4" s="554"/>
      <c r="D4" s="608"/>
      <c r="E4" s="26"/>
      <c r="F4" s="597"/>
      <c r="G4" s="554"/>
      <c r="H4" s="554"/>
      <c r="I4" s="554"/>
      <c r="J4" s="554"/>
      <c r="K4" s="554"/>
      <c r="L4" s="554"/>
      <c r="M4" s="554"/>
      <c r="N4" s="554"/>
      <c r="O4" s="554"/>
      <c r="P4" s="554"/>
      <c r="Q4" s="554"/>
      <c r="R4" s="554"/>
      <c r="S4" s="554"/>
      <c r="T4" s="554"/>
      <c r="U4" s="554"/>
      <c r="V4" s="554"/>
      <c r="W4" s="554"/>
      <c r="X4" s="554"/>
      <c r="Y4" s="554"/>
      <c r="Z4" s="554"/>
      <c r="AA4" s="554"/>
      <c r="AB4" s="608"/>
      <c r="AC4" s="301"/>
      <c r="AD4" s="301"/>
      <c r="AE4" s="301"/>
      <c r="AF4" s="301"/>
      <c r="AG4" s="301"/>
      <c r="AH4" s="301"/>
    </row>
    <row r="5" spans="1:34" ht="12.75" customHeight="1" x14ac:dyDescent="0.25">
      <c r="A5" s="301"/>
      <c r="B5" s="607"/>
      <c r="C5" s="554"/>
      <c r="D5" s="608"/>
      <c r="E5" s="26"/>
      <c r="F5" s="597"/>
      <c r="G5" s="554"/>
      <c r="H5" s="554"/>
      <c r="I5" s="554"/>
      <c r="J5" s="554"/>
      <c r="K5" s="554"/>
      <c r="L5" s="554"/>
      <c r="M5" s="554"/>
      <c r="N5" s="554"/>
      <c r="O5" s="554"/>
      <c r="P5" s="554"/>
      <c r="Q5" s="554"/>
      <c r="R5" s="554"/>
      <c r="S5" s="554"/>
      <c r="T5" s="554"/>
      <c r="U5" s="554"/>
      <c r="V5" s="554"/>
      <c r="W5" s="554"/>
      <c r="X5" s="554"/>
      <c r="Y5" s="554"/>
      <c r="Z5" s="554"/>
      <c r="AA5" s="554"/>
      <c r="AB5" s="608"/>
      <c r="AC5" s="301"/>
      <c r="AD5" s="301"/>
      <c r="AE5" s="301"/>
      <c r="AF5" s="301"/>
      <c r="AG5" s="301"/>
      <c r="AH5" s="301"/>
    </row>
    <row r="6" spans="1:34" ht="37.5" customHeight="1" x14ac:dyDescent="0.25">
      <c r="A6" s="301"/>
      <c r="B6" s="592"/>
      <c r="C6" s="593"/>
      <c r="D6" s="594"/>
      <c r="E6" s="302"/>
      <c r="F6" s="593"/>
      <c r="G6" s="593"/>
      <c r="H6" s="593"/>
      <c r="I6" s="593"/>
      <c r="J6" s="593"/>
      <c r="K6" s="593"/>
      <c r="L6" s="593"/>
      <c r="M6" s="593"/>
      <c r="N6" s="593"/>
      <c r="O6" s="593"/>
      <c r="P6" s="593"/>
      <c r="Q6" s="593"/>
      <c r="R6" s="593"/>
      <c r="S6" s="593"/>
      <c r="T6" s="593"/>
      <c r="U6" s="593"/>
      <c r="V6" s="593"/>
      <c r="W6" s="593"/>
      <c r="X6" s="593"/>
      <c r="Y6" s="593"/>
      <c r="Z6" s="593"/>
      <c r="AA6" s="593"/>
      <c r="AB6" s="594"/>
      <c r="AC6" s="301"/>
      <c r="AD6" s="301"/>
      <c r="AE6" s="301"/>
      <c r="AF6" s="301"/>
      <c r="AG6" s="301"/>
      <c r="AH6" s="301"/>
    </row>
    <row r="7" spans="1:34" ht="15" customHeight="1" x14ac:dyDescent="0.25">
      <c r="A7" s="301"/>
      <c r="B7" s="27"/>
      <c r="C7" s="610"/>
      <c r="D7" s="590"/>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c r="AH7" s="301"/>
    </row>
    <row r="8" spans="1:34"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c r="AH8" s="301"/>
    </row>
    <row r="9" spans="1:34" ht="15" customHeight="1" x14ac:dyDescent="0.25">
      <c r="A9" s="301"/>
      <c r="B9" s="31"/>
      <c r="C9" s="611"/>
      <c r="D9" s="597"/>
      <c r="E9" s="597"/>
      <c r="F9" s="597"/>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301"/>
      <c r="AH9" s="301"/>
    </row>
    <row r="10" spans="1:34" ht="30" customHeight="1" x14ac:dyDescent="0.25">
      <c r="A10" s="301"/>
      <c r="B10" s="31"/>
      <c r="C10" s="611" t="s">
        <v>123</v>
      </c>
      <c r="D10" s="597"/>
      <c r="E10" s="579" t="s">
        <v>509</v>
      </c>
      <c r="F10" s="580"/>
      <c r="G10" s="580"/>
      <c r="H10" s="580"/>
      <c r="I10" s="580"/>
      <c r="J10" s="580"/>
      <c r="K10" s="580"/>
      <c r="L10" s="580"/>
      <c r="M10" s="580"/>
      <c r="N10" s="580"/>
      <c r="O10" s="580"/>
      <c r="P10" s="580"/>
      <c r="Q10" s="580"/>
      <c r="R10" s="580"/>
      <c r="S10" s="580"/>
      <c r="T10" s="580"/>
      <c r="U10" s="580"/>
      <c r="V10" s="580"/>
      <c r="W10" s="580"/>
      <c r="X10" s="580"/>
      <c r="Y10" s="580"/>
      <c r="Z10" s="580"/>
      <c r="AA10" s="570"/>
      <c r="AB10" s="310"/>
      <c r="AC10" s="301"/>
      <c r="AD10" s="301"/>
      <c r="AE10" s="301"/>
      <c r="AF10" s="301"/>
      <c r="AG10" s="884" t="s">
        <v>438</v>
      </c>
      <c r="AH10" s="597"/>
    </row>
    <row r="11" spans="1:34" ht="15" customHeight="1" x14ac:dyDescent="0.25">
      <c r="A11" s="301"/>
      <c r="B11" s="31"/>
      <c r="C11" s="611"/>
      <c r="D11" s="597"/>
      <c r="E11" s="597"/>
      <c r="F11" s="597"/>
      <c r="G11" s="301"/>
      <c r="H11" s="301"/>
      <c r="I11" s="301"/>
      <c r="J11" s="301"/>
      <c r="K11" s="301"/>
      <c r="L11" s="301"/>
      <c r="M11" s="301"/>
      <c r="N11" s="301"/>
      <c r="O11" s="301"/>
      <c r="P11" s="301"/>
      <c r="Q11" s="301"/>
      <c r="R11" s="301"/>
      <c r="S11" s="301"/>
      <c r="T11" s="301"/>
      <c r="U11" s="301"/>
      <c r="V11" s="301"/>
      <c r="W11" s="301"/>
      <c r="X11" s="301"/>
      <c r="Y11" s="301"/>
      <c r="Z11" s="301"/>
      <c r="AA11" s="612"/>
      <c r="AB11" s="608"/>
      <c r="AC11" s="301"/>
      <c r="AD11" s="301"/>
      <c r="AE11" s="301"/>
      <c r="AF11" s="301"/>
      <c r="AG11" s="301"/>
      <c r="AH11" s="301"/>
    </row>
    <row r="12" spans="1:34" ht="29.25" customHeight="1" x14ac:dyDescent="0.25">
      <c r="A12" s="301"/>
      <c r="B12" s="31"/>
      <c r="C12" s="615" t="s">
        <v>125</v>
      </c>
      <c r="D12" s="616"/>
      <c r="E12" s="613" t="s">
        <v>510</v>
      </c>
      <c r="F12" s="614"/>
      <c r="G12" s="614"/>
      <c r="H12" s="614"/>
      <c r="I12" s="614"/>
      <c r="J12" s="614"/>
      <c r="K12" s="614"/>
      <c r="L12" s="614"/>
      <c r="M12" s="614"/>
      <c r="N12" s="614"/>
      <c r="O12" s="614"/>
      <c r="P12" s="614"/>
      <c r="Q12" s="614"/>
      <c r="R12" s="614"/>
      <c r="S12" s="614"/>
      <c r="T12" s="614"/>
      <c r="U12" s="614"/>
      <c r="V12" s="614"/>
      <c r="W12" s="614"/>
      <c r="X12" s="614"/>
      <c r="Y12" s="614"/>
      <c r="Z12" s="614"/>
      <c r="AA12" s="614"/>
      <c r="AB12" s="36"/>
      <c r="AC12" s="301"/>
      <c r="AD12" s="301"/>
      <c r="AE12" s="301"/>
      <c r="AF12" s="301"/>
      <c r="AG12" s="301"/>
      <c r="AH12" s="301"/>
    </row>
    <row r="13" spans="1:34" ht="15" customHeight="1" x14ac:dyDescent="0.25">
      <c r="A13" s="301"/>
      <c r="B13" s="31"/>
      <c r="C13" s="612"/>
      <c r="D13" s="597"/>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01"/>
      <c r="AG13" s="52" t="s">
        <v>439</v>
      </c>
      <c r="AH13" s="52" t="s">
        <v>440</v>
      </c>
    </row>
    <row r="14" spans="1:34" ht="15" customHeight="1" x14ac:dyDescent="0.25">
      <c r="A14" s="301"/>
      <c r="B14" s="31"/>
      <c r="C14" s="611" t="s">
        <v>461</v>
      </c>
      <c r="D14" s="597"/>
      <c r="E14" s="606"/>
      <c r="F14" s="590"/>
      <c r="G14" s="590"/>
      <c r="H14" s="590"/>
      <c r="I14" s="590"/>
      <c r="J14" s="590"/>
      <c r="K14" s="590"/>
      <c r="L14" s="590"/>
      <c r="M14" s="590"/>
      <c r="N14" s="590"/>
      <c r="O14" s="590"/>
      <c r="P14" s="590"/>
      <c r="Q14" s="590"/>
      <c r="R14" s="590"/>
      <c r="S14" s="590"/>
      <c r="T14" s="590"/>
      <c r="U14" s="590"/>
      <c r="V14" s="590"/>
      <c r="W14" s="590"/>
      <c r="X14" s="590"/>
      <c r="Y14" s="590"/>
      <c r="Z14" s="590"/>
      <c r="AA14" s="591"/>
      <c r="AB14" s="309"/>
      <c r="AC14" s="301"/>
      <c r="AD14" s="301"/>
      <c r="AE14" s="301"/>
      <c r="AF14" s="301"/>
      <c r="AG14" s="37" t="s">
        <v>470</v>
      </c>
      <c r="AH14" s="37">
        <v>25</v>
      </c>
    </row>
    <row r="15" spans="1:34" ht="15.75" customHeight="1" x14ac:dyDescent="0.25">
      <c r="A15" s="301"/>
      <c r="B15" s="31"/>
      <c r="C15" s="311"/>
      <c r="D15" s="311"/>
      <c r="E15" s="592"/>
      <c r="F15" s="593"/>
      <c r="G15" s="593"/>
      <c r="H15" s="593"/>
      <c r="I15" s="593"/>
      <c r="J15" s="593"/>
      <c r="K15" s="593"/>
      <c r="L15" s="593"/>
      <c r="M15" s="593"/>
      <c r="N15" s="593"/>
      <c r="O15" s="593"/>
      <c r="P15" s="593"/>
      <c r="Q15" s="593"/>
      <c r="R15" s="593"/>
      <c r="S15" s="593"/>
      <c r="T15" s="593"/>
      <c r="U15" s="593"/>
      <c r="V15" s="593"/>
      <c r="W15" s="593"/>
      <c r="X15" s="593"/>
      <c r="Y15" s="593"/>
      <c r="Z15" s="593"/>
      <c r="AA15" s="594"/>
      <c r="AB15" s="309"/>
      <c r="AC15" s="301"/>
      <c r="AD15" s="301"/>
      <c r="AE15" s="301"/>
      <c r="AF15" s="301"/>
      <c r="AG15" s="37" t="s">
        <v>472</v>
      </c>
      <c r="AH15" s="37">
        <v>12</v>
      </c>
    </row>
    <row r="16" spans="1:34"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c r="AE16" s="301"/>
      <c r="AF16" s="301"/>
      <c r="AG16" s="37" t="s">
        <v>473</v>
      </c>
      <c r="AH16" s="37">
        <v>12</v>
      </c>
    </row>
    <row r="17" spans="1:34" ht="15" customHeight="1" x14ac:dyDescent="0.25">
      <c r="A17" s="301"/>
      <c r="B17" s="31"/>
      <c r="C17" s="611" t="s">
        <v>463</v>
      </c>
      <c r="D17" s="597"/>
      <c r="E17" s="606"/>
      <c r="F17" s="590"/>
      <c r="G17" s="590"/>
      <c r="H17" s="590"/>
      <c r="I17" s="590"/>
      <c r="J17" s="590"/>
      <c r="K17" s="590"/>
      <c r="L17" s="590"/>
      <c r="M17" s="590"/>
      <c r="N17" s="590"/>
      <c r="O17" s="590"/>
      <c r="P17" s="590"/>
      <c r="Q17" s="590"/>
      <c r="R17" s="590"/>
      <c r="S17" s="590"/>
      <c r="T17" s="590"/>
      <c r="U17" s="590"/>
      <c r="V17" s="590"/>
      <c r="W17" s="590"/>
      <c r="X17" s="590"/>
      <c r="Y17" s="590"/>
      <c r="Z17" s="590"/>
      <c r="AA17" s="591"/>
      <c r="AB17" s="309"/>
      <c r="AC17" s="301"/>
      <c r="AD17" s="301"/>
      <c r="AE17" s="301"/>
      <c r="AF17" s="301"/>
      <c r="AG17" s="37" t="s">
        <v>475</v>
      </c>
      <c r="AH17" s="37">
        <v>25</v>
      </c>
    </row>
    <row r="18" spans="1:34" ht="15" customHeight="1" x14ac:dyDescent="0.25">
      <c r="A18" s="301"/>
      <c r="B18" s="31"/>
      <c r="C18" s="311"/>
      <c r="D18" s="311"/>
      <c r="E18" s="592"/>
      <c r="F18" s="593"/>
      <c r="G18" s="593"/>
      <c r="H18" s="593"/>
      <c r="I18" s="593"/>
      <c r="J18" s="593"/>
      <c r="K18" s="593"/>
      <c r="L18" s="593"/>
      <c r="M18" s="593"/>
      <c r="N18" s="593"/>
      <c r="O18" s="593"/>
      <c r="P18" s="593"/>
      <c r="Q18" s="593"/>
      <c r="R18" s="593"/>
      <c r="S18" s="593"/>
      <c r="T18" s="593"/>
      <c r="U18" s="593"/>
      <c r="V18" s="593"/>
      <c r="W18" s="593"/>
      <c r="X18" s="593"/>
      <c r="Y18" s="593"/>
      <c r="Z18" s="593"/>
      <c r="AA18" s="594"/>
      <c r="AB18" s="309"/>
      <c r="AC18" s="301"/>
      <c r="AD18" s="301"/>
      <c r="AE18" s="301"/>
      <c r="AF18" s="301"/>
      <c r="AG18" s="37" t="s">
        <v>476</v>
      </c>
      <c r="AH18" s="37">
        <v>12</v>
      </c>
    </row>
    <row r="19" spans="1:34"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c r="AE19" s="301"/>
      <c r="AF19" s="301"/>
      <c r="AG19" s="37" t="s">
        <v>473</v>
      </c>
      <c r="AH19" s="37">
        <v>12</v>
      </c>
    </row>
    <row r="20" spans="1:34"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c r="AE20" s="301"/>
      <c r="AF20" s="301"/>
      <c r="AG20" s="37" t="s">
        <v>511</v>
      </c>
      <c r="AH20" s="37">
        <v>25</v>
      </c>
    </row>
    <row r="21" spans="1:34" ht="15" customHeight="1" x14ac:dyDescent="0.25">
      <c r="A21" s="301"/>
      <c r="B21" s="31"/>
      <c r="C21" s="611" t="s">
        <v>127</v>
      </c>
      <c r="D21" s="597"/>
      <c r="E21" s="312"/>
      <c r="F21" s="612"/>
      <c r="G21" s="597"/>
      <c r="H21" s="597"/>
      <c r="I21" s="597"/>
      <c r="J21" s="597"/>
      <c r="K21" s="597"/>
      <c r="L21" s="597"/>
      <c r="M21" s="597"/>
      <c r="N21" s="597"/>
      <c r="O21" s="597"/>
      <c r="P21" s="597"/>
      <c r="Q21" s="597"/>
      <c r="R21" s="597"/>
      <c r="S21" s="597"/>
      <c r="T21" s="597"/>
      <c r="U21" s="597"/>
      <c r="V21" s="597"/>
      <c r="W21" s="597"/>
      <c r="X21" s="597"/>
      <c r="Y21" s="597"/>
      <c r="Z21" s="597"/>
      <c r="AA21" s="597"/>
      <c r="AB21" s="608"/>
      <c r="AC21" s="301"/>
      <c r="AD21" s="301"/>
      <c r="AE21" s="301"/>
      <c r="AF21" s="301"/>
      <c r="AG21" s="37" t="s">
        <v>512</v>
      </c>
      <c r="AH21" s="37">
        <v>12</v>
      </c>
    </row>
    <row r="22" spans="1:34" ht="29.25" customHeight="1" x14ac:dyDescent="0.25">
      <c r="A22" s="301"/>
      <c r="B22" s="31"/>
      <c r="C22" s="579" t="s">
        <v>513</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70"/>
      <c r="AB22" s="313"/>
      <c r="AC22" s="301"/>
      <c r="AD22" s="301"/>
      <c r="AE22" s="301"/>
      <c r="AF22" s="301"/>
      <c r="AG22" s="37" t="s">
        <v>473</v>
      </c>
      <c r="AH22" s="37">
        <v>12</v>
      </c>
    </row>
    <row r="23" spans="1:34"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c r="AE23" s="301"/>
      <c r="AF23" s="301"/>
      <c r="AG23" s="37" t="s">
        <v>514</v>
      </c>
      <c r="AH23" s="37">
        <v>25</v>
      </c>
    </row>
    <row r="24" spans="1:34"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c r="AE24" s="301"/>
      <c r="AF24" s="301"/>
      <c r="AG24" s="37" t="s">
        <v>515</v>
      </c>
      <c r="AH24" s="37">
        <v>12</v>
      </c>
    </row>
    <row r="25" spans="1:34" ht="15" customHeight="1" x14ac:dyDescent="0.25">
      <c r="A25" s="301"/>
      <c r="B25" s="31"/>
      <c r="C25" s="886" t="s">
        <v>516</v>
      </c>
      <c r="D25" s="590"/>
      <c r="E25" s="590"/>
      <c r="F25" s="590"/>
      <c r="G25" s="590"/>
      <c r="H25" s="590"/>
      <c r="I25" s="590"/>
      <c r="J25" s="590"/>
      <c r="K25" s="590"/>
      <c r="L25" s="590"/>
      <c r="M25" s="590"/>
      <c r="N25" s="590"/>
      <c r="O25" s="590"/>
      <c r="P25" s="591"/>
      <c r="Q25" s="301"/>
      <c r="R25" s="600"/>
      <c r="S25" s="580"/>
      <c r="T25" s="580"/>
      <c r="U25" s="580"/>
      <c r="V25" s="580"/>
      <c r="W25" s="580"/>
      <c r="X25" s="580"/>
      <c r="Y25" s="580"/>
      <c r="Z25" s="580"/>
      <c r="AA25" s="570"/>
      <c r="AB25" s="309"/>
      <c r="AC25" s="301"/>
      <c r="AD25" s="301"/>
      <c r="AE25" s="301"/>
      <c r="AF25" s="301"/>
      <c r="AG25" s="37" t="s">
        <v>473</v>
      </c>
      <c r="AH25" s="37">
        <v>12</v>
      </c>
    </row>
    <row r="26" spans="1:34" ht="15" customHeight="1" x14ac:dyDescent="0.25">
      <c r="A26" s="301"/>
      <c r="B26" s="31"/>
      <c r="C26" s="607"/>
      <c r="D26" s="554"/>
      <c r="E26" s="554"/>
      <c r="F26" s="554"/>
      <c r="G26" s="554"/>
      <c r="H26" s="554"/>
      <c r="I26" s="554"/>
      <c r="J26" s="554"/>
      <c r="K26" s="554"/>
      <c r="L26" s="554"/>
      <c r="M26" s="554"/>
      <c r="N26" s="554"/>
      <c r="O26" s="554"/>
      <c r="P26" s="608"/>
      <c r="Q26" s="301"/>
      <c r="R26" s="301"/>
      <c r="S26" s="301"/>
      <c r="T26" s="301"/>
      <c r="U26" s="301"/>
      <c r="V26" s="301"/>
      <c r="W26" s="301"/>
      <c r="X26" s="301"/>
      <c r="Y26" s="301"/>
      <c r="Z26" s="301"/>
      <c r="AA26" s="301"/>
      <c r="AB26" s="309"/>
      <c r="AC26" s="301"/>
      <c r="AD26" s="301"/>
      <c r="AE26" s="301"/>
      <c r="AF26" s="301"/>
      <c r="AG26" s="301"/>
      <c r="AH26" s="301"/>
    </row>
    <row r="27" spans="1:34" ht="15" customHeight="1" x14ac:dyDescent="0.25">
      <c r="A27" s="301"/>
      <c r="B27" s="31"/>
      <c r="C27" s="607"/>
      <c r="D27" s="554"/>
      <c r="E27" s="554"/>
      <c r="F27" s="554"/>
      <c r="G27" s="554"/>
      <c r="H27" s="554"/>
      <c r="I27" s="554"/>
      <c r="J27" s="554"/>
      <c r="K27" s="554"/>
      <c r="L27" s="554"/>
      <c r="M27" s="554"/>
      <c r="N27" s="554"/>
      <c r="O27" s="554"/>
      <c r="P27" s="608"/>
      <c r="Q27" s="311"/>
      <c r="R27" s="314" t="s">
        <v>130</v>
      </c>
      <c r="S27" s="314"/>
      <c r="T27" s="314"/>
      <c r="U27" s="314"/>
      <c r="V27" s="314"/>
      <c r="W27" s="311"/>
      <c r="X27" s="311"/>
      <c r="Y27" s="311"/>
      <c r="Z27" s="301"/>
      <c r="AA27" s="311"/>
      <c r="AB27" s="309"/>
      <c r="AC27" s="301"/>
      <c r="AD27" s="301"/>
      <c r="AE27" s="301"/>
      <c r="AF27" s="301"/>
      <c r="AG27" s="301"/>
      <c r="AH27" s="301"/>
    </row>
    <row r="28" spans="1:34" ht="15" customHeight="1" x14ac:dyDescent="0.25">
      <c r="A28" s="301"/>
      <c r="B28" s="31"/>
      <c r="C28" s="607"/>
      <c r="D28" s="554"/>
      <c r="E28" s="554"/>
      <c r="F28" s="554"/>
      <c r="G28" s="554"/>
      <c r="H28" s="554"/>
      <c r="I28" s="554"/>
      <c r="J28" s="554"/>
      <c r="K28" s="554"/>
      <c r="L28" s="554"/>
      <c r="M28" s="554"/>
      <c r="N28" s="554"/>
      <c r="O28" s="554"/>
      <c r="P28" s="608"/>
      <c r="Q28" s="301"/>
      <c r="R28" s="37"/>
      <c r="S28" s="301" t="s">
        <v>15</v>
      </c>
      <c r="T28" s="301"/>
      <c r="U28" s="37"/>
      <c r="V28" s="301" t="s">
        <v>27</v>
      </c>
      <c r="W28" s="301"/>
      <c r="X28" s="37"/>
      <c r="Y28" s="316" t="s">
        <v>46</v>
      </c>
      <c r="Z28" s="301"/>
      <c r="AA28" s="301"/>
      <c r="AB28" s="309"/>
      <c r="AC28" s="301"/>
      <c r="AD28" s="301"/>
      <c r="AE28" s="301"/>
      <c r="AF28" s="301"/>
      <c r="AG28" s="336">
        <f>+(((AH14/AH15)*AH16)+((AH17/AH18)*AH19)+((AH20/AH21)*AH22)+((AH23/AH24)*AH25))*4/100</f>
        <v>4</v>
      </c>
      <c r="AH28" s="301"/>
    </row>
    <row r="29" spans="1:34" ht="15" customHeight="1" x14ac:dyDescent="0.25">
      <c r="A29" s="301"/>
      <c r="B29" s="31"/>
      <c r="C29" s="607"/>
      <c r="D29" s="554"/>
      <c r="E29" s="554"/>
      <c r="F29" s="554"/>
      <c r="G29" s="554"/>
      <c r="H29" s="554"/>
      <c r="I29" s="554"/>
      <c r="J29" s="554"/>
      <c r="K29" s="554"/>
      <c r="L29" s="554"/>
      <c r="M29" s="554"/>
      <c r="N29" s="554"/>
      <c r="O29" s="554"/>
      <c r="P29" s="608"/>
      <c r="Q29" s="301"/>
      <c r="R29" s="301"/>
      <c r="S29" s="301"/>
      <c r="T29" s="301"/>
      <c r="U29" s="301"/>
      <c r="V29" s="301"/>
      <c r="W29" s="301"/>
      <c r="X29" s="301"/>
      <c r="Y29" s="301"/>
      <c r="Z29" s="301"/>
      <c r="AA29" s="301"/>
      <c r="AB29" s="309"/>
      <c r="AC29" s="301"/>
      <c r="AD29" s="301"/>
      <c r="AE29" s="301"/>
      <c r="AF29" s="301"/>
      <c r="AG29" s="301"/>
      <c r="AH29" s="301"/>
    </row>
    <row r="30" spans="1:34" ht="15" customHeight="1" x14ac:dyDescent="0.25">
      <c r="A30" s="301"/>
      <c r="B30" s="31"/>
      <c r="C30" s="592"/>
      <c r="D30" s="593"/>
      <c r="E30" s="593"/>
      <c r="F30" s="593"/>
      <c r="G30" s="593"/>
      <c r="H30" s="593"/>
      <c r="I30" s="593"/>
      <c r="J30" s="593"/>
      <c r="K30" s="593"/>
      <c r="L30" s="593"/>
      <c r="M30" s="593"/>
      <c r="N30" s="593"/>
      <c r="O30" s="593"/>
      <c r="P30" s="594"/>
      <c r="Q30" s="301"/>
      <c r="R30" s="314" t="s">
        <v>131</v>
      </c>
      <c r="S30" s="301"/>
      <c r="T30" s="301"/>
      <c r="U30" s="301"/>
      <c r="V30" s="301"/>
      <c r="W30" s="617" t="s">
        <v>23</v>
      </c>
      <c r="X30" s="580"/>
      <c r="Y30" s="580"/>
      <c r="Z30" s="580"/>
      <c r="AA30" s="570"/>
      <c r="AB30" s="309"/>
      <c r="AC30" s="301"/>
      <c r="AD30" s="301"/>
      <c r="AE30" s="301"/>
      <c r="AF30" s="301"/>
      <c r="AG30" s="301"/>
      <c r="AH30" s="301"/>
    </row>
    <row r="31" spans="1:34"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c r="AE31" s="301"/>
      <c r="AF31" s="301"/>
      <c r="AG31" s="301"/>
      <c r="AH31" s="301"/>
    </row>
    <row r="32" spans="1:34"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c r="AE32" s="301"/>
      <c r="AF32" s="301"/>
      <c r="AG32" s="301"/>
      <c r="AH32" s="301"/>
    </row>
    <row r="33" spans="1:34" ht="39.75" customHeight="1" x14ac:dyDescent="0.25">
      <c r="A33" s="301"/>
      <c r="B33" s="31"/>
      <c r="C33" s="885" t="s">
        <v>517</v>
      </c>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70"/>
      <c r="AB33" s="309"/>
      <c r="AC33" s="301"/>
      <c r="AD33" s="301"/>
      <c r="AE33" s="301"/>
      <c r="AF33" s="301"/>
      <c r="AG33" s="301"/>
      <c r="AH33" s="301"/>
    </row>
    <row r="34" spans="1:34"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c r="AE34" s="301"/>
      <c r="AF34" s="301"/>
      <c r="AG34" s="301"/>
      <c r="AH34" s="301"/>
    </row>
    <row r="35" spans="1:34"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c r="AE35" s="301"/>
      <c r="AF35" s="301"/>
      <c r="AG35" s="301"/>
      <c r="AH35" s="301"/>
    </row>
    <row r="36" spans="1:34" ht="29.25" customHeight="1" x14ac:dyDescent="0.25">
      <c r="A36" s="301"/>
      <c r="B36" s="31"/>
      <c r="C36" s="617"/>
      <c r="D36" s="580"/>
      <c r="E36" s="580"/>
      <c r="F36" s="580"/>
      <c r="G36" s="580"/>
      <c r="H36" s="580"/>
      <c r="I36" s="580"/>
      <c r="J36" s="580"/>
      <c r="K36" s="570"/>
      <c r="L36" s="311"/>
      <c r="M36" s="617"/>
      <c r="N36" s="580"/>
      <c r="O36" s="580"/>
      <c r="P36" s="580"/>
      <c r="Q36" s="580"/>
      <c r="R36" s="580"/>
      <c r="S36" s="580"/>
      <c r="T36" s="580"/>
      <c r="U36" s="580"/>
      <c r="V36" s="580"/>
      <c r="W36" s="580"/>
      <c r="X36" s="580"/>
      <c r="Y36" s="580"/>
      <c r="Z36" s="580"/>
      <c r="AA36" s="570"/>
      <c r="AB36" s="317"/>
      <c r="AC36" s="301"/>
      <c r="AD36" s="301"/>
      <c r="AE36" s="301"/>
      <c r="AF36" s="301"/>
      <c r="AG36" s="301"/>
      <c r="AH36" s="301"/>
    </row>
    <row r="37" spans="1:34"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c r="AE37" s="301"/>
      <c r="AF37" s="301"/>
      <c r="AG37" s="301"/>
      <c r="AH37" s="301"/>
    </row>
    <row r="38" spans="1:34"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c r="AE38" s="301"/>
      <c r="AF38" s="301"/>
      <c r="AG38" s="301"/>
      <c r="AH38" s="301"/>
    </row>
    <row r="39" spans="1:34" ht="90" customHeight="1" x14ac:dyDescent="0.25">
      <c r="A39" s="301"/>
      <c r="B39" s="31"/>
      <c r="C39" s="618" t="s">
        <v>435</v>
      </c>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70"/>
      <c r="AB39" s="309"/>
      <c r="AC39" s="301"/>
      <c r="AD39" s="301"/>
      <c r="AE39" s="301"/>
      <c r="AF39" s="301"/>
      <c r="AG39" s="301"/>
      <c r="AH39" s="301"/>
    </row>
    <row r="40" spans="1:34"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c r="AE40" s="301"/>
      <c r="AF40" s="301"/>
      <c r="AG40" s="301"/>
      <c r="AH40" s="301"/>
    </row>
    <row r="41" spans="1:34" ht="15.75" customHeight="1" x14ac:dyDescent="0.25">
      <c r="A41" s="301"/>
      <c r="B41" s="31"/>
      <c r="C41" s="601" t="s">
        <v>139</v>
      </c>
      <c r="D41" s="597"/>
      <c r="E41" s="314"/>
      <c r="F41" s="579" t="s">
        <v>34</v>
      </c>
      <c r="G41" s="570"/>
      <c r="H41" s="314"/>
      <c r="I41" s="301"/>
      <c r="J41" s="321" t="s">
        <v>140</v>
      </c>
      <c r="K41" s="579">
        <v>2</v>
      </c>
      <c r="L41" s="580"/>
      <c r="M41" s="580"/>
      <c r="N41" s="570"/>
      <c r="O41" s="314"/>
      <c r="P41" s="314"/>
      <c r="Q41" s="305" t="s">
        <v>141</v>
      </c>
      <c r="R41" s="301"/>
      <c r="S41" s="314"/>
      <c r="T41" s="314"/>
      <c r="U41" s="314"/>
      <c r="V41" s="314"/>
      <c r="W41" s="579" t="s">
        <v>20</v>
      </c>
      <c r="X41" s="580"/>
      <c r="Y41" s="580"/>
      <c r="Z41" s="580"/>
      <c r="AA41" s="570"/>
      <c r="AB41" s="313"/>
      <c r="AC41" s="301"/>
      <c r="AD41" s="301"/>
      <c r="AE41" s="301"/>
      <c r="AF41" s="301"/>
      <c r="AG41" s="301"/>
      <c r="AH41" s="301"/>
    </row>
    <row r="42" spans="1:34"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c r="AE42" s="301"/>
      <c r="AF42" s="301"/>
      <c r="AG42" s="301"/>
      <c r="AH42" s="301"/>
    </row>
    <row r="43" spans="1:34" ht="32.25" customHeight="1" x14ac:dyDescent="0.25">
      <c r="A43" s="301"/>
      <c r="B43" s="31"/>
      <c r="C43" s="301"/>
      <c r="D43" s="321" t="s">
        <v>142</v>
      </c>
      <c r="E43" s="314"/>
      <c r="F43" s="618" t="s">
        <v>467</v>
      </c>
      <c r="G43" s="580"/>
      <c r="H43" s="580"/>
      <c r="I43" s="580"/>
      <c r="J43" s="580"/>
      <c r="K43" s="580"/>
      <c r="L43" s="580"/>
      <c r="M43" s="570"/>
      <c r="N43" s="301"/>
      <c r="O43" s="321" t="s">
        <v>144</v>
      </c>
      <c r="P43" s="617">
        <v>0</v>
      </c>
      <c r="Q43" s="580"/>
      <c r="R43" s="580"/>
      <c r="S43" s="580"/>
      <c r="T43" s="580"/>
      <c r="U43" s="580"/>
      <c r="V43" s="580"/>
      <c r="W43" s="580"/>
      <c r="X43" s="580"/>
      <c r="Y43" s="580"/>
      <c r="Z43" s="580"/>
      <c r="AA43" s="570"/>
      <c r="AB43" s="309"/>
      <c r="AC43" s="301"/>
      <c r="AD43" s="301"/>
      <c r="AE43" s="301"/>
      <c r="AF43" s="301"/>
      <c r="AG43" s="301"/>
      <c r="AH43" s="301"/>
    </row>
    <row r="44" spans="1:34"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c r="AE44" s="301"/>
      <c r="AF44" s="301"/>
      <c r="AG44" s="301"/>
      <c r="AH44" s="301"/>
    </row>
    <row r="45" spans="1:34" ht="15.75" customHeight="1" x14ac:dyDescent="0.25">
      <c r="A45" s="301"/>
      <c r="B45" s="31"/>
      <c r="C45" s="301"/>
      <c r="D45" s="321" t="s">
        <v>145</v>
      </c>
      <c r="E45" s="301"/>
      <c r="F45" s="600" t="s">
        <v>146</v>
      </c>
      <c r="G45" s="570"/>
      <c r="H45" s="301"/>
      <c r="I45" s="301"/>
      <c r="J45" s="314" t="s">
        <v>147</v>
      </c>
      <c r="K45" s="301"/>
      <c r="L45" s="600" t="s">
        <v>148</v>
      </c>
      <c r="M45" s="580"/>
      <c r="N45" s="570"/>
      <c r="O45" s="314"/>
      <c r="P45" s="314"/>
      <c r="Q45" s="301"/>
      <c r="R45" s="314" t="s">
        <v>149</v>
      </c>
      <c r="S45" s="314"/>
      <c r="T45" s="314"/>
      <c r="U45" s="314"/>
      <c r="V45" s="314"/>
      <c r="W45" s="619"/>
      <c r="X45" s="580"/>
      <c r="Y45" s="580"/>
      <c r="Z45" s="580"/>
      <c r="AA45" s="570"/>
      <c r="AB45" s="313"/>
      <c r="AC45" s="301"/>
      <c r="AD45" s="301"/>
      <c r="AE45" s="301"/>
      <c r="AF45" s="301"/>
      <c r="AG45" s="301"/>
      <c r="AH45" s="301"/>
    </row>
    <row r="46" spans="1:34"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c r="AE46" s="301"/>
      <c r="AF46" s="301"/>
      <c r="AG46" s="301"/>
      <c r="AH46" s="301"/>
    </row>
    <row r="47" spans="1:34" ht="15.75" customHeight="1" x14ac:dyDescent="0.25">
      <c r="A47" s="301"/>
      <c r="B47" s="31"/>
      <c r="C47" s="322" t="s">
        <v>150</v>
      </c>
      <c r="D47" s="620">
        <v>2024</v>
      </c>
      <c r="E47" s="621"/>
      <c r="F47" s="622"/>
      <c r="G47" s="35"/>
      <c r="H47" s="305"/>
      <c r="I47" s="305"/>
      <c r="J47" s="305"/>
      <c r="K47" s="305"/>
      <c r="L47" s="305"/>
      <c r="M47" s="305"/>
      <c r="N47" s="305"/>
      <c r="O47" s="305"/>
      <c r="P47" s="305"/>
      <c r="Q47" s="612"/>
      <c r="R47" s="597"/>
      <c r="S47" s="597"/>
      <c r="T47" s="597"/>
      <c r="U47" s="597"/>
      <c r="V47" s="305"/>
      <c r="W47" s="305"/>
      <c r="X47" s="611"/>
      <c r="Y47" s="597"/>
      <c r="Z47" s="597"/>
      <c r="AA47" s="597"/>
      <c r="AB47" s="313"/>
      <c r="AC47" s="301"/>
      <c r="AD47" s="301"/>
      <c r="AE47" s="301"/>
      <c r="AF47" s="301"/>
      <c r="AG47" s="301"/>
      <c r="AH47" s="301"/>
    </row>
    <row r="48" spans="1:34"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c r="AE48" s="301"/>
      <c r="AF48" s="301"/>
      <c r="AG48" s="301"/>
      <c r="AH48" s="301"/>
    </row>
    <row r="49" spans="1:34" ht="15.75" customHeight="1" x14ac:dyDescent="0.25">
      <c r="A49" s="301"/>
      <c r="B49" s="31"/>
      <c r="C49" s="314" t="s">
        <v>140</v>
      </c>
      <c r="D49" s="617">
        <v>1.2</v>
      </c>
      <c r="E49" s="580"/>
      <c r="F49" s="570"/>
      <c r="G49" s="301"/>
      <c r="H49" s="305"/>
      <c r="I49" s="305"/>
      <c r="J49" s="305"/>
      <c r="K49" s="305"/>
      <c r="L49" s="305"/>
      <c r="M49" s="305"/>
      <c r="N49" s="305"/>
      <c r="O49" s="305"/>
      <c r="P49" s="305"/>
      <c r="Q49" s="612"/>
      <c r="R49" s="597"/>
      <c r="S49" s="597"/>
      <c r="T49" s="597"/>
      <c r="U49" s="597"/>
      <c r="V49" s="305"/>
      <c r="W49" s="305"/>
      <c r="X49" s="611"/>
      <c r="Y49" s="597"/>
      <c r="Z49" s="597"/>
      <c r="AA49" s="597"/>
      <c r="AB49" s="306"/>
      <c r="AC49" s="301"/>
      <c r="AD49" s="301"/>
      <c r="AE49" s="301"/>
      <c r="AF49" s="301"/>
      <c r="AG49" s="301"/>
      <c r="AH49" s="301"/>
    </row>
    <row r="50" spans="1:34"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c r="AE50" s="301"/>
      <c r="AF50" s="301"/>
      <c r="AG50" s="301"/>
      <c r="AH50" s="301"/>
    </row>
    <row r="51" spans="1:34" ht="15.75" customHeight="1" x14ac:dyDescent="0.25">
      <c r="A51" s="301"/>
      <c r="B51" s="31"/>
      <c r="C51" s="314"/>
      <c r="D51" s="579" t="s">
        <v>151</v>
      </c>
      <c r="E51" s="580"/>
      <c r="F51" s="580"/>
      <c r="G51" s="580"/>
      <c r="H51" s="580"/>
      <c r="I51" s="580"/>
      <c r="J51" s="580"/>
      <c r="K51" s="580"/>
      <c r="L51" s="580"/>
      <c r="M51" s="580"/>
      <c r="N51" s="580"/>
      <c r="O51" s="580"/>
      <c r="P51" s="580"/>
      <c r="Q51" s="580"/>
      <c r="R51" s="580"/>
      <c r="S51" s="580"/>
      <c r="T51" s="580"/>
      <c r="U51" s="580"/>
      <c r="V51" s="580"/>
      <c r="W51" s="580"/>
      <c r="X51" s="580"/>
      <c r="Y51" s="570"/>
      <c r="Z51" s="315"/>
      <c r="AA51" s="315"/>
      <c r="AB51" s="323"/>
      <c r="AC51" s="301"/>
      <c r="AD51" s="301"/>
      <c r="AE51" s="301"/>
      <c r="AF51" s="301"/>
      <c r="AG51" s="301"/>
      <c r="AH51" s="301"/>
    </row>
    <row r="52" spans="1:34" ht="15.75" customHeight="1" x14ac:dyDescent="0.25">
      <c r="A52" s="301"/>
      <c r="B52" s="31"/>
      <c r="C52" s="301"/>
      <c r="D52" s="585" t="s">
        <v>152</v>
      </c>
      <c r="E52" s="580"/>
      <c r="F52" s="580"/>
      <c r="G52" s="580"/>
      <c r="H52" s="570"/>
      <c r="I52" s="581" t="s">
        <v>153</v>
      </c>
      <c r="J52" s="580"/>
      <c r="K52" s="580"/>
      <c r="L52" s="580"/>
      <c r="M52" s="580"/>
      <c r="N52" s="580"/>
      <c r="O52" s="580"/>
      <c r="P52" s="570"/>
      <c r="Q52" s="582" t="s">
        <v>154</v>
      </c>
      <c r="R52" s="580"/>
      <c r="S52" s="580"/>
      <c r="T52" s="580"/>
      <c r="U52" s="580"/>
      <c r="V52" s="580"/>
      <c r="W52" s="580"/>
      <c r="X52" s="580"/>
      <c r="Y52" s="570"/>
      <c r="Z52" s="315"/>
      <c r="AA52" s="315"/>
      <c r="AB52" s="323"/>
      <c r="AC52" s="301"/>
      <c r="AD52" s="301"/>
      <c r="AE52" s="301"/>
      <c r="AF52" s="301"/>
      <c r="AG52" s="301"/>
      <c r="AH52" s="301"/>
    </row>
    <row r="53" spans="1:34" ht="15.75" customHeight="1" x14ac:dyDescent="0.25">
      <c r="A53" s="324"/>
      <c r="B53" s="39"/>
      <c r="C53" s="40"/>
      <c r="D53" s="586" t="s">
        <v>155</v>
      </c>
      <c r="E53" s="580"/>
      <c r="F53" s="580"/>
      <c r="G53" s="580"/>
      <c r="H53" s="570"/>
      <c r="I53" s="583" t="s">
        <v>156</v>
      </c>
      <c r="J53" s="580"/>
      <c r="K53" s="580"/>
      <c r="L53" s="580"/>
      <c r="M53" s="580"/>
      <c r="N53" s="580"/>
      <c r="O53" s="580"/>
      <c r="P53" s="570"/>
      <c r="Q53" s="584" t="s">
        <v>157</v>
      </c>
      <c r="R53" s="580"/>
      <c r="S53" s="580"/>
      <c r="T53" s="580"/>
      <c r="U53" s="580"/>
      <c r="V53" s="580"/>
      <c r="W53" s="580"/>
      <c r="X53" s="580"/>
      <c r="Y53" s="570"/>
      <c r="Z53" s="324"/>
      <c r="AA53" s="324"/>
      <c r="AB53" s="325"/>
      <c r="AC53" s="324"/>
      <c r="AD53" s="324"/>
      <c r="AE53" s="324"/>
      <c r="AF53" s="324"/>
      <c r="AG53" s="324"/>
      <c r="AH53" s="324"/>
    </row>
    <row r="54" spans="1:34"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c r="AE54" s="301"/>
      <c r="AF54" s="301"/>
      <c r="AG54" s="301"/>
      <c r="AH54" s="301"/>
    </row>
    <row r="55" spans="1:34" ht="15.75" customHeight="1" x14ac:dyDescent="0.25">
      <c r="A55" s="328"/>
      <c r="B55" s="41"/>
      <c r="C55" s="587" t="s">
        <v>158</v>
      </c>
      <c r="D55" s="580"/>
      <c r="E55" s="580"/>
      <c r="F55" s="570"/>
      <c r="G55" s="588" t="s">
        <v>159</v>
      </c>
      <c r="H55" s="589" t="s">
        <v>160</v>
      </c>
      <c r="I55" s="590"/>
      <c r="J55" s="590"/>
      <c r="K55" s="590"/>
      <c r="L55" s="590"/>
      <c r="M55" s="590"/>
      <c r="N55" s="590"/>
      <c r="O55" s="590"/>
      <c r="P55" s="590"/>
      <c r="Q55" s="590"/>
      <c r="R55" s="590"/>
      <c r="S55" s="590"/>
      <c r="T55" s="590"/>
      <c r="U55" s="590"/>
      <c r="V55" s="590"/>
      <c r="W55" s="590"/>
      <c r="X55" s="590"/>
      <c r="Y55" s="590"/>
      <c r="Z55" s="590"/>
      <c r="AA55" s="591"/>
      <c r="AB55" s="323"/>
      <c r="AC55" s="328"/>
      <c r="AD55" s="328"/>
      <c r="AE55" s="328"/>
      <c r="AF55" s="328"/>
      <c r="AG55" s="328"/>
      <c r="AH55" s="328"/>
    </row>
    <row r="56" spans="1:34" ht="15.75" customHeight="1" x14ac:dyDescent="0.25">
      <c r="A56" s="328"/>
      <c r="B56" s="41"/>
      <c r="C56" s="42" t="s">
        <v>161</v>
      </c>
      <c r="D56" s="43" t="s">
        <v>468</v>
      </c>
      <c r="E56" s="587" t="s">
        <v>162</v>
      </c>
      <c r="F56" s="570"/>
      <c r="G56" s="557"/>
      <c r="H56" s="592"/>
      <c r="I56" s="593"/>
      <c r="J56" s="593"/>
      <c r="K56" s="593"/>
      <c r="L56" s="593"/>
      <c r="M56" s="593"/>
      <c r="N56" s="593"/>
      <c r="O56" s="593"/>
      <c r="P56" s="593"/>
      <c r="Q56" s="593"/>
      <c r="R56" s="593"/>
      <c r="S56" s="593"/>
      <c r="T56" s="593"/>
      <c r="U56" s="593"/>
      <c r="V56" s="593"/>
      <c r="W56" s="593"/>
      <c r="X56" s="593"/>
      <c r="Y56" s="593"/>
      <c r="Z56" s="593"/>
      <c r="AA56" s="594"/>
      <c r="AB56" s="323"/>
      <c r="AC56" s="328"/>
      <c r="AD56" s="328"/>
      <c r="AE56" s="328"/>
      <c r="AF56" s="328"/>
      <c r="AG56" s="328"/>
      <c r="AH56" s="328"/>
    </row>
    <row r="57" spans="1:34" ht="15.75" customHeight="1" x14ac:dyDescent="0.25">
      <c r="A57" s="328"/>
      <c r="B57" s="41"/>
      <c r="C57" s="44">
        <v>2024</v>
      </c>
      <c r="D57" s="45">
        <v>45474</v>
      </c>
      <c r="E57" s="595">
        <v>45656</v>
      </c>
      <c r="F57" s="570"/>
      <c r="G57" s="46">
        <v>0.5</v>
      </c>
      <c r="H57" s="599"/>
      <c r="I57" s="580"/>
      <c r="J57" s="580"/>
      <c r="K57" s="580"/>
      <c r="L57" s="580"/>
      <c r="M57" s="580"/>
      <c r="N57" s="580"/>
      <c r="O57" s="580"/>
      <c r="P57" s="580"/>
      <c r="Q57" s="580"/>
      <c r="R57" s="580"/>
      <c r="S57" s="580"/>
      <c r="T57" s="580"/>
      <c r="U57" s="580"/>
      <c r="V57" s="580"/>
      <c r="W57" s="580"/>
      <c r="X57" s="580"/>
      <c r="Y57" s="580"/>
      <c r="Z57" s="580"/>
      <c r="AA57" s="570"/>
      <c r="AB57" s="323"/>
      <c r="AC57" s="328"/>
      <c r="AD57" s="328"/>
      <c r="AE57" s="328"/>
      <c r="AF57" s="328"/>
      <c r="AG57" s="328"/>
      <c r="AH57" s="328"/>
    </row>
    <row r="58" spans="1:34" ht="15.75" customHeight="1" x14ac:dyDescent="0.25">
      <c r="A58" s="328"/>
      <c r="B58" s="41"/>
      <c r="C58" s="44">
        <v>2025</v>
      </c>
      <c r="D58" s="45">
        <v>45658</v>
      </c>
      <c r="E58" s="595">
        <v>46021</v>
      </c>
      <c r="F58" s="570"/>
      <c r="G58" s="46">
        <v>0.8</v>
      </c>
      <c r="H58" s="599"/>
      <c r="I58" s="580"/>
      <c r="J58" s="580"/>
      <c r="K58" s="580"/>
      <c r="L58" s="580"/>
      <c r="M58" s="580"/>
      <c r="N58" s="580"/>
      <c r="O58" s="580"/>
      <c r="P58" s="580"/>
      <c r="Q58" s="580"/>
      <c r="R58" s="580"/>
      <c r="S58" s="580"/>
      <c r="T58" s="580"/>
      <c r="U58" s="580"/>
      <c r="V58" s="580"/>
      <c r="W58" s="580"/>
      <c r="X58" s="580"/>
      <c r="Y58" s="580"/>
      <c r="Z58" s="580"/>
      <c r="AA58" s="570"/>
      <c r="AB58" s="323"/>
      <c r="AC58" s="328"/>
      <c r="AD58" s="328"/>
      <c r="AE58" s="328"/>
      <c r="AF58" s="328"/>
      <c r="AG58" s="328"/>
      <c r="AH58" s="328"/>
    </row>
    <row r="59" spans="1:34" ht="15.75" customHeight="1" x14ac:dyDescent="0.25">
      <c r="A59" s="328"/>
      <c r="B59" s="41"/>
      <c r="C59" s="44">
        <v>2026</v>
      </c>
      <c r="D59" s="45">
        <v>46023</v>
      </c>
      <c r="E59" s="595">
        <v>46386</v>
      </c>
      <c r="F59" s="570"/>
      <c r="G59" s="46">
        <v>0.4</v>
      </c>
      <c r="H59" s="599"/>
      <c r="I59" s="580"/>
      <c r="J59" s="580"/>
      <c r="K59" s="580"/>
      <c r="L59" s="580"/>
      <c r="M59" s="580"/>
      <c r="N59" s="580"/>
      <c r="O59" s="580"/>
      <c r="P59" s="580"/>
      <c r="Q59" s="580"/>
      <c r="R59" s="580"/>
      <c r="S59" s="580"/>
      <c r="T59" s="580"/>
      <c r="U59" s="580"/>
      <c r="V59" s="580"/>
      <c r="W59" s="580"/>
      <c r="X59" s="580"/>
      <c r="Y59" s="580"/>
      <c r="Z59" s="580"/>
      <c r="AA59" s="570"/>
      <c r="AB59" s="323"/>
      <c r="AC59" s="328"/>
      <c r="AD59" s="328"/>
      <c r="AE59" s="328"/>
      <c r="AF59" s="328"/>
      <c r="AG59" s="328"/>
      <c r="AH59" s="328"/>
    </row>
    <row r="60" spans="1:34" ht="15.75" customHeight="1" x14ac:dyDescent="0.25">
      <c r="A60" s="328"/>
      <c r="B60" s="41"/>
      <c r="C60" s="44">
        <v>2027</v>
      </c>
      <c r="D60" s="45">
        <v>46388</v>
      </c>
      <c r="E60" s="595">
        <v>46751</v>
      </c>
      <c r="F60" s="570"/>
      <c r="G60" s="46">
        <v>0.3</v>
      </c>
      <c r="H60" s="599"/>
      <c r="I60" s="580"/>
      <c r="J60" s="580"/>
      <c r="K60" s="580"/>
      <c r="L60" s="580"/>
      <c r="M60" s="580"/>
      <c r="N60" s="580"/>
      <c r="O60" s="580"/>
      <c r="P60" s="580"/>
      <c r="Q60" s="580"/>
      <c r="R60" s="580"/>
      <c r="S60" s="580"/>
      <c r="T60" s="580"/>
      <c r="U60" s="580"/>
      <c r="V60" s="580"/>
      <c r="W60" s="580"/>
      <c r="X60" s="580"/>
      <c r="Y60" s="580"/>
      <c r="Z60" s="580"/>
      <c r="AA60" s="570"/>
      <c r="AB60" s="323"/>
      <c r="AC60" s="328"/>
      <c r="AD60" s="328"/>
      <c r="AE60" s="328"/>
      <c r="AF60" s="328"/>
      <c r="AG60" s="328"/>
      <c r="AH60" s="328"/>
    </row>
    <row r="61" spans="1:34" ht="15.75" customHeight="1" x14ac:dyDescent="0.25">
      <c r="A61" s="328"/>
      <c r="B61" s="41"/>
      <c r="C61" s="44"/>
      <c r="D61" s="44"/>
      <c r="E61" s="587"/>
      <c r="F61" s="570"/>
      <c r="G61" s="43"/>
      <c r="H61" s="587"/>
      <c r="I61" s="580"/>
      <c r="J61" s="580"/>
      <c r="K61" s="580"/>
      <c r="L61" s="580"/>
      <c r="M61" s="580"/>
      <c r="N61" s="580"/>
      <c r="O61" s="580"/>
      <c r="P61" s="580"/>
      <c r="Q61" s="580"/>
      <c r="R61" s="580"/>
      <c r="S61" s="580"/>
      <c r="T61" s="580"/>
      <c r="U61" s="580"/>
      <c r="V61" s="580"/>
      <c r="W61" s="580"/>
      <c r="X61" s="580"/>
      <c r="Y61" s="580"/>
      <c r="Z61" s="580"/>
      <c r="AA61" s="570"/>
      <c r="AB61" s="323"/>
      <c r="AC61" s="328"/>
      <c r="AD61" s="328"/>
      <c r="AE61" s="328"/>
      <c r="AF61" s="328"/>
      <c r="AG61" s="328"/>
      <c r="AH61" s="328"/>
    </row>
    <row r="62" spans="1:34"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c r="AE62" s="301"/>
      <c r="AF62" s="301"/>
      <c r="AG62" s="301"/>
      <c r="AH62" s="301"/>
    </row>
    <row r="63" spans="1:34" ht="15.75" customHeight="1" x14ac:dyDescent="0.25">
      <c r="A63" s="301"/>
      <c r="B63" s="31"/>
      <c r="C63" s="601" t="s">
        <v>163</v>
      </c>
      <c r="D63" s="597"/>
      <c r="E63" s="314"/>
      <c r="F63" s="305" t="s">
        <v>164</v>
      </c>
      <c r="G63" s="47"/>
      <c r="H63" s="316"/>
      <c r="I63" s="305" t="s">
        <v>165</v>
      </c>
      <c r="J63" s="301"/>
      <c r="K63" s="600"/>
      <c r="L63" s="570"/>
      <c r="M63" s="314"/>
      <c r="N63" s="301"/>
      <c r="O63" s="301"/>
      <c r="P63" s="301"/>
      <c r="Q63" s="301"/>
      <c r="R63" s="301"/>
      <c r="S63" s="301"/>
      <c r="T63" s="301"/>
      <c r="U63" s="301"/>
      <c r="V63" s="301"/>
      <c r="W63" s="301"/>
      <c r="X63" s="301"/>
      <c r="Y63" s="301"/>
      <c r="Z63" s="301"/>
      <c r="AA63" s="301"/>
      <c r="AB63" s="309"/>
      <c r="AC63" s="301"/>
      <c r="AD63" s="301"/>
      <c r="AE63" s="301"/>
      <c r="AF63" s="301"/>
      <c r="AG63" s="301"/>
      <c r="AH63" s="301"/>
    </row>
    <row r="64" spans="1:34"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c r="AE64" s="301"/>
      <c r="AF64" s="301"/>
      <c r="AG64" s="301"/>
      <c r="AH64" s="301"/>
    </row>
    <row r="65" spans="1:34" ht="15.75" customHeight="1" x14ac:dyDescent="0.25">
      <c r="A65" s="301"/>
      <c r="B65" s="598" t="s">
        <v>166</v>
      </c>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70"/>
      <c r="AC65" s="301"/>
      <c r="AD65" s="301"/>
      <c r="AE65" s="301"/>
      <c r="AF65" s="301"/>
      <c r="AG65" s="301"/>
      <c r="AH65" s="301"/>
    </row>
    <row r="66" spans="1:34"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c r="AE66" s="301"/>
      <c r="AF66" s="301"/>
      <c r="AG66" s="301"/>
      <c r="AH66" s="301"/>
    </row>
    <row r="67" spans="1:34" ht="29.25" customHeight="1" x14ac:dyDescent="0.25">
      <c r="A67" s="301"/>
      <c r="B67" s="587" t="s">
        <v>161</v>
      </c>
      <c r="C67" s="570"/>
      <c r="D67" s="43"/>
      <c r="E67" s="587" t="s">
        <v>167</v>
      </c>
      <c r="F67" s="570"/>
      <c r="G67" s="43"/>
      <c r="H67" s="579" t="s">
        <v>168</v>
      </c>
      <c r="I67" s="570"/>
      <c r="J67" s="587"/>
      <c r="K67" s="570"/>
      <c r="L67" s="596"/>
      <c r="M67" s="597"/>
      <c r="N67" s="43" t="s">
        <v>169</v>
      </c>
      <c r="O67" s="587"/>
      <c r="P67" s="580"/>
      <c r="Q67" s="570"/>
      <c r="R67" s="587" t="s">
        <v>170</v>
      </c>
      <c r="S67" s="580"/>
      <c r="T67" s="570"/>
      <c r="U67" s="587"/>
      <c r="V67" s="580"/>
      <c r="W67" s="570"/>
      <c r="X67" s="587" t="s">
        <v>171</v>
      </c>
      <c r="Y67" s="570"/>
      <c r="Z67" s="587"/>
      <c r="AA67" s="580"/>
      <c r="AB67" s="570"/>
      <c r="AC67" s="301"/>
      <c r="AD67" s="301"/>
      <c r="AE67" s="301"/>
      <c r="AF67" s="301"/>
      <c r="AG67" s="301"/>
      <c r="AH67" s="301"/>
    </row>
    <row r="68" spans="1:34"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c r="AE68" s="301"/>
      <c r="AF68" s="301"/>
      <c r="AG68" s="301"/>
      <c r="AH68" s="301"/>
    </row>
    <row r="69" spans="1:34" ht="15.75" customHeight="1" x14ac:dyDescent="0.25">
      <c r="A69" s="301"/>
      <c r="B69" s="598" t="s">
        <v>172</v>
      </c>
      <c r="C69" s="570"/>
      <c r="D69" s="602"/>
      <c r="E69" s="593"/>
      <c r="F69" s="593"/>
      <c r="G69" s="593"/>
      <c r="H69" s="593"/>
      <c r="I69" s="593"/>
      <c r="J69" s="593"/>
      <c r="K69" s="593"/>
      <c r="L69" s="593"/>
      <c r="M69" s="593"/>
      <c r="N69" s="593"/>
      <c r="O69" s="593"/>
      <c r="P69" s="593"/>
      <c r="Q69" s="593"/>
      <c r="R69" s="593"/>
      <c r="S69" s="593"/>
      <c r="T69" s="593"/>
      <c r="U69" s="593"/>
      <c r="V69" s="593"/>
      <c r="W69" s="593"/>
      <c r="X69" s="593"/>
      <c r="Y69" s="593"/>
      <c r="Z69" s="593"/>
      <c r="AA69" s="593"/>
      <c r="AB69" s="594"/>
      <c r="AC69" s="301"/>
      <c r="AD69" s="301"/>
      <c r="AE69" s="301"/>
      <c r="AF69" s="301"/>
      <c r="AG69" s="301"/>
      <c r="AH69" s="301"/>
    </row>
    <row r="70" spans="1:34"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c r="AE70" s="301"/>
      <c r="AF70" s="301"/>
      <c r="AG70" s="301"/>
      <c r="AH70" s="301"/>
    </row>
    <row r="71" spans="1:34" ht="15.75" customHeight="1" x14ac:dyDescent="0.25">
      <c r="A71" s="301"/>
      <c r="B71" s="598" t="s">
        <v>173</v>
      </c>
      <c r="C71" s="570"/>
      <c r="D71" s="603"/>
      <c r="E71" s="593"/>
      <c r="F71" s="593"/>
      <c r="G71" s="593"/>
      <c r="H71" s="593"/>
      <c r="I71" s="593"/>
      <c r="J71" s="593"/>
      <c r="K71" s="593"/>
      <c r="L71" s="593"/>
      <c r="M71" s="593"/>
      <c r="N71" s="593"/>
      <c r="O71" s="593"/>
      <c r="P71" s="593"/>
      <c r="Q71" s="593"/>
      <c r="R71" s="593"/>
      <c r="S71" s="593"/>
      <c r="T71" s="593"/>
      <c r="U71" s="593"/>
      <c r="V71" s="593"/>
      <c r="W71" s="593"/>
      <c r="X71" s="593"/>
      <c r="Y71" s="593"/>
      <c r="Z71" s="593"/>
      <c r="AA71" s="593"/>
      <c r="AB71" s="594"/>
      <c r="AC71" s="301"/>
      <c r="AD71" s="301"/>
      <c r="AE71" s="301"/>
      <c r="AF71" s="301"/>
      <c r="AG71" s="301"/>
      <c r="AH71" s="301"/>
    </row>
    <row r="72" spans="1:34"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c r="AE72" s="301"/>
      <c r="AF72" s="301"/>
      <c r="AG72" s="301"/>
      <c r="AH72" s="301"/>
    </row>
    <row r="73" spans="1:34" ht="15.75" customHeight="1" x14ac:dyDescent="0.25">
      <c r="A73" s="301"/>
      <c r="B73" s="598" t="s">
        <v>174</v>
      </c>
      <c r="C73" s="570"/>
      <c r="D73" s="603"/>
      <c r="E73" s="593"/>
      <c r="F73" s="593"/>
      <c r="G73" s="593"/>
      <c r="H73" s="593"/>
      <c r="I73" s="593"/>
      <c r="J73" s="593"/>
      <c r="K73" s="593"/>
      <c r="L73" s="593"/>
      <c r="M73" s="593"/>
      <c r="N73" s="593"/>
      <c r="O73" s="593"/>
      <c r="P73" s="593"/>
      <c r="Q73" s="593"/>
      <c r="R73" s="593"/>
      <c r="S73" s="593"/>
      <c r="T73" s="593"/>
      <c r="U73" s="593"/>
      <c r="V73" s="593"/>
      <c r="W73" s="593"/>
      <c r="X73" s="593"/>
      <c r="Y73" s="593"/>
      <c r="Z73" s="593"/>
      <c r="AA73" s="593"/>
      <c r="AB73" s="594"/>
      <c r="AC73" s="301"/>
      <c r="AD73" s="301"/>
      <c r="AE73" s="301"/>
      <c r="AF73" s="301"/>
      <c r="AG73" s="301"/>
      <c r="AH73" s="301"/>
    </row>
    <row r="74" spans="1:34"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c r="AE74" s="301"/>
      <c r="AF74" s="301"/>
      <c r="AG74" s="301"/>
      <c r="AH74" s="301"/>
    </row>
    <row r="75" spans="1:34" ht="15.75" customHeight="1" x14ac:dyDescent="0.25">
      <c r="A75" s="301"/>
      <c r="B75" s="598" t="s">
        <v>175</v>
      </c>
      <c r="C75" s="570"/>
      <c r="D75" s="60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4"/>
      <c r="AC75" s="301"/>
      <c r="AD75" s="301"/>
      <c r="AE75" s="301"/>
      <c r="AF75" s="301"/>
      <c r="AG75" s="301"/>
      <c r="AH75" s="301"/>
    </row>
    <row r="76" spans="1:34"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c r="AE76" s="301"/>
      <c r="AF76" s="301"/>
      <c r="AG76" s="301"/>
      <c r="AH76" s="301"/>
    </row>
    <row r="77" spans="1:34" ht="15.75" customHeight="1" x14ac:dyDescent="0.25">
      <c r="A77" s="301"/>
      <c r="B77" s="598" t="s">
        <v>176</v>
      </c>
      <c r="C77" s="570"/>
      <c r="D77" s="603"/>
      <c r="E77" s="593"/>
      <c r="F77" s="593"/>
      <c r="G77" s="593"/>
      <c r="H77" s="593"/>
      <c r="I77" s="593"/>
      <c r="J77" s="593"/>
      <c r="K77" s="593"/>
      <c r="L77" s="593"/>
      <c r="M77" s="593"/>
      <c r="N77" s="593"/>
      <c r="O77" s="593"/>
      <c r="P77" s="593"/>
      <c r="Q77" s="593"/>
      <c r="R77" s="593"/>
      <c r="S77" s="593"/>
      <c r="T77" s="593"/>
      <c r="U77" s="593"/>
      <c r="V77" s="593"/>
      <c r="W77" s="593"/>
      <c r="X77" s="593"/>
      <c r="Y77" s="593"/>
      <c r="Z77" s="593"/>
      <c r="AA77" s="593"/>
      <c r="AB77" s="594"/>
      <c r="AC77" s="301"/>
      <c r="AD77" s="301"/>
      <c r="AE77" s="301"/>
      <c r="AF77" s="301"/>
      <c r="AG77" s="301"/>
      <c r="AH77" s="301"/>
    </row>
    <row r="78" spans="1:34"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c r="AE78" s="301"/>
      <c r="AF78" s="301"/>
      <c r="AG78" s="301"/>
      <c r="AH78" s="301"/>
    </row>
    <row r="79" spans="1:34" ht="15.75" customHeight="1" x14ac:dyDescent="0.25">
      <c r="A79" s="301"/>
      <c r="B79" s="598" t="s">
        <v>177</v>
      </c>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70"/>
      <c r="AC79" s="301"/>
      <c r="AD79" s="301"/>
      <c r="AE79" s="301"/>
      <c r="AF79" s="301"/>
      <c r="AG79" s="301"/>
      <c r="AH79" s="301"/>
    </row>
    <row r="80" spans="1:34" ht="15.75" customHeight="1" x14ac:dyDescent="0.25">
      <c r="A80" s="301"/>
      <c r="B80" s="579" t="s">
        <v>122</v>
      </c>
      <c r="C80" s="570"/>
      <c r="D80" s="52" t="s">
        <v>178</v>
      </c>
      <c r="E80" s="579" t="s">
        <v>179</v>
      </c>
      <c r="F80" s="570"/>
      <c r="G80" s="579" t="s">
        <v>177</v>
      </c>
      <c r="H80" s="580"/>
      <c r="I80" s="580"/>
      <c r="J80" s="580"/>
      <c r="K80" s="580"/>
      <c r="L80" s="580"/>
      <c r="M80" s="580"/>
      <c r="N80" s="580"/>
      <c r="O80" s="570"/>
      <c r="P80" s="579" t="s">
        <v>180</v>
      </c>
      <c r="Q80" s="580"/>
      <c r="R80" s="580"/>
      <c r="S80" s="580"/>
      <c r="T80" s="580"/>
      <c r="U80" s="580"/>
      <c r="V80" s="580"/>
      <c r="W80" s="580"/>
      <c r="X80" s="580"/>
      <c r="Y80" s="580"/>
      <c r="Z80" s="580"/>
      <c r="AA80" s="580"/>
      <c r="AB80" s="570"/>
      <c r="AC80" s="301"/>
      <c r="AD80" s="301"/>
      <c r="AE80" s="301"/>
      <c r="AF80" s="301"/>
      <c r="AG80" s="301"/>
      <c r="AH80" s="301"/>
    </row>
    <row r="81" spans="1:34" ht="15.75" customHeight="1" x14ac:dyDescent="0.25">
      <c r="A81" s="301"/>
      <c r="B81" s="579"/>
      <c r="C81" s="570"/>
      <c r="D81" s="37"/>
      <c r="E81" s="579"/>
      <c r="F81" s="570"/>
      <c r="G81" s="604"/>
      <c r="H81" s="580"/>
      <c r="I81" s="580"/>
      <c r="J81" s="580"/>
      <c r="K81" s="580"/>
      <c r="L81" s="580"/>
      <c r="M81" s="580"/>
      <c r="N81" s="580"/>
      <c r="O81" s="570"/>
      <c r="P81" s="604"/>
      <c r="Q81" s="580"/>
      <c r="R81" s="580"/>
      <c r="S81" s="580"/>
      <c r="T81" s="580"/>
      <c r="U81" s="580"/>
      <c r="V81" s="580"/>
      <c r="W81" s="580"/>
      <c r="X81" s="580"/>
      <c r="Y81" s="580"/>
      <c r="Z81" s="580"/>
      <c r="AA81" s="580"/>
      <c r="AB81" s="570"/>
      <c r="AC81" s="301"/>
      <c r="AD81" s="301"/>
      <c r="AE81" s="301"/>
      <c r="AF81" s="301"/>
      <c r="AG81" s="301"/>
      <c r="AH81" s="301"/>
    </row>
    <row r="82" spans="1:34" ht="15.75" customHeight="1" x14ac:dyDescent="0.25">
      <c r="A82" s="301"/>
      <c r="B82" s="579"/>
      <c r="C82" s="570"/>
      <c r="D82" s="37"/>
      <c r="E82" s="579"/>
      <c r="F82" s="570"/>
      <c r="G82" s="604"/>
      <c r="H82" s="580"/>
      <c r="I82" s="580"/>
      <c r="J82" s="580"/>
      <c r="K82" s="580"/>
      <c r="L82" s="580"/>
      <c r="M82" s="580"/>
      <c r="N82" s="580"/>
      <c r="O82" s="570"/>
      <c r="P82" s="604"/>
      <c r="Q82" s="580"/>
      <c r="R82" s="580"/>
      <c r="S82" s="580"/>
      <c r="T82" s="580"/>
      <c r="U82" s="580"/>
      <c r="V82" s="580"/>
      <c r="W82" s="580"/>
      <c r="X82" s="580"/>
      <c r="Y82" s="580"/>
      <c r="Z82" s="580"/>
      <c r="AA82" s="580"/>
      <c r="AB82" s="570"/>
      <c r="AC82" s="301"/>
      <c r="AD82" s="301"/>
      <c r="AE82" s="301"/>
      <c r="AF82" s="301"/>
      <c r="AG82" s="301"/>
      <c r="AH82" s="301"/>
    </row>
    <row r="83" spans="1:34" ht="26.25" customHeight="1" x14ac:dyDescent="0.25">
      <c r="A83" s="301"/>
      <c r="B83" s="605" t="s">
        <v>181</v>
      </c>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70"/>
      <c r="AC83" s="301"/>
      <c r="AD83" s="334"/>
      <c r="AE83" s="301"/>
      <c r="AF83" s="301"/>
      <c r="AG83" s="301"/>
      <c r="AH83" s="301"/>
    </row>
    <row r="84" spans="1:34"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row>
    <row r="85" spans="1:34"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row>
    <row r="86" spans="1:34"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row>
    <row r="87" spans="1:34"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row>
    <row r="88" spans="1:34"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row>
    <row r="89" spans="1:34"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row>
    <row r="90" spans="1:34"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row>
    <row r="91" spans="1:34"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row>
    <row r="92" spans="1:34"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row>
    <row r="93" spans="1:34"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row>
    <row r="94" spans="1:34"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row>
    <row r="95" spans="1:34"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row>
    <row r="96" spans="1:34"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row>
    <row r="97" spans="1:34"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row>
    <row r="98" spans="1:34"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row>
    <row r="99" spans="1:34"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row>
    <row r="100" spans="1:34"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row>
    <row r="101" spans="1:34"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row>
    <row r="102" spans="1:34"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row>
    <row r="103" spans="1:34"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row>
    <row r="104" spans="1:34"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row>
    <row r="105" spans="1:34"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row>
    <row r="106" spans="1:34"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row>
    <row r="107" spans="1:34"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row>
    <row r="108" spans="1:34"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row>
    <row r="109" spans="1:34"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row>
    <row r="110" spans="1:34"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row>
    <row r="111" spans="1:34"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row>
    <row r="112" spans="1:34"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row>
    <row r="113" spans="1:34"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row>
    <row r="114" spans="1:34"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row>
    <row r="115" spans="1:34"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row>
    <row r="116" spans="1:34"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row>
    <row r="117" spans="1:34"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row>
    <row r="118" spans="1:34"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row>
    <row r="119" spans="1:34"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row>
    <row r="120" spans="1:34"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row>
    <row r="121" spans="1:34"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row>
    <row r="122" spans="1:34"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row>
    <row r="123" spans="1:34"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row>
    <row r="124" spans="1:34"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row>
    <row r="125" spans="1:34"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row>
    <row r="126" spans="1:34"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row>
    <row r="127" spans="1:34"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row>
    <row r="128" spans="1:34"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row>
    <row r="129" spans="1:34"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row>
    <row r="130" spans="1:34"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row>
    <row r="131" spans="1:34"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row>
    <row r="132" spans="1:34"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row>
    <row r="133" spans="1:34"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row>
    <row r="134" spans="1:34"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row>
    <row r="135" spans="1:34"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row>
    <row r="136" spans="1:34"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row>
    <row r="137" spans="1:34"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row>
    <row r="138" spans="1:34"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row>
    <row r="139" spans="1:34"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row>
    <row r="140" spans="1:34"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row>
    <row r="141" spans="1:34"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row>
    <row r="142" spans="1:34"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row>
    <row r="143" spans="1:34"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row>
    <row r="144" spans="1:34"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row>
    <row r="145" spans="1:34"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row>
    <row r="146" spans="1:34"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row>
    <row r="147" spans="1:34"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row>
    <row r="148" spans="1:34"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row>
    <row r="149" spans="1:34"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row>
    <row r="150" spans="1:34"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row>
    <row r="151" spans="1:34"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row>
    <row r="152" spans="1:34"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row>
    <row r="153" spans="1:34"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row>
    <row r="154" spans="1:34"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row>
    <row r="155" spans="1:34"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row>
    <row r="156" spans="1:34"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row>
    <row r="157" spans="1:34"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row>
    <row r="158" spans="1:34"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row>
    <row r="159" spans="1:34"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row>
    <row r="160" spans="1:34"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row>
    <row r="161" spans="1:34"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row>
    <row r="162" spans="1:34"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row>
    <row r="163" spans="1:34"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row>
    <row r="164" spans="1:34"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row>
    <row r="165" spans="1:34"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row>
    <row r="166" spans="1:34"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row>
    <row r="167" spans="1:34"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row>
    <row r="168" spans="1:34"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row>
    <row r="169" spans="1:34"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row>
    <row r="170" spans="1:34"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row>
    <row r="171" spans="1:34"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row>
    <row r="172" spans="1:34"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row>
    <row r="173" spans="1:34"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row>
    <row r="174" spans="1:34"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row>
    <row r="175" spans="1:34"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row>
    <row r="176" spans="1:34"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row>
    <row r="177" spans="1:34"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row>
    <row r="178" spans="1:34"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row>
    <row r="179" spans="1:34"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row>
    <row r="180" spans="1:34"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row>
    <row r="181" spans="1:34"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row>
    <row r="182" spans="1:34"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row>
    <row r="183" spans="1:34"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row>
    <row r="184" spans="1:34"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row>
    <row r="185" spans="1:34"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row>
    <row r="186" spans="1:34"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row>
    <row r="187" spans="1:34"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row>
    <row r="188" spans="1:34"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row>
    <row r="189" spans="1:34"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row>
    <row r="190" spans="1:34"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row>
    <row r="191" spans="1:34"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row>
    <row r="192" spans="1:34"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row>
    <row r="193" spans="1:34"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row>
    <row r="194" spans="1:34"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row>
    <row r="195" spans="1:34"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row>
    <row r="196" spans="1:34"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row>
    <row r="197" spans="1:34"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row>
    <row r="198" spans="1:34"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row>
    <row r="199" spans="1:34"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row>
    <row r="200" spans="1:34"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row>
    <row r="201" spans="1:34"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row>
    <row r="202" spans="1:34"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row>
    <row r="203" spans="1:34"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row>
    <row r="204" spans="1:34"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row>
    <row r="205" spans="1:34"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row>
    <row r="206" spans="1:34"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row>
    <row r="207" spans="1:34"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row>
    <row r="208" spans="1:34"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row>
    <row r="209" spans="1:34"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row>
    <row r="210" spans="1:34"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row>
    <row r="211" spans="1:34"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row>
    <row r="212" spans="1:34"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row>
    <row r="213" spans="1:34"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row>
    <row r="214" spans="1:34"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row>
    <row r="215" spans="1:34"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row>
    <row r="216" spans="1:34"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row>
    <row r="217" spans="1:34"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row>
    <row r="218" spans="1:34"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row>
    <row r="219" spans="1:34"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row>
    <row r="220" spans="1:34"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row>
    <row r="221" spans="1:34"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row>
    <row r="222" spans="1:34"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row>
    <row r="223" spans="1:34"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row>
    <row r="224" spans="1:34"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row>
    <row r="225" spans="1:34"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row>
    <row r="226" spans="1:34"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row>
    <row r="227" spans="1:34"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row>
    <row r="228" spans="1:34"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row>
    <row r="229" spans="1:34"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row>
    <row r="230" spans="1:34"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row>
    <row r="231" spans="1:34"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row>
    <row r="232" spans="1:34"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row>
    <row r="233" spans="1:34"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row>
    <row r="234" spans="1:34"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row>
    <row r="235" spans="1:34"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row>
    <row r="236" spans="1:34"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row>
    <row r="237" spans="1:34"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row>
    <row r="238" spans="1:34"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row>
    <row r="239" spans="1:34"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row>
    <row r="240" spans="1:34"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row>
    <row r="241" spans="1:34"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row>
    <row r="242" spans="1:34"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row>
    <row r="243" spans="1:34"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row>
    <row r="244" spans="1:34"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row>
    <row r="245" spans="1:34"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row>
    <row r="246" spans="1:34"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row>
    <row r="247" spans="1:34"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row>
    <row r="248" spans="1:34"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row>
    <row r="249" spans="1:34"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row>
    <row r="250" spans="1:34"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row>
    <row r="251" spans="1:34"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row>
    <row r="252" spans="1:34"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row>
    <row r="253" spans="1:34"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row>
    <row r="254" spans="1:34"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row>
    <row r="255" spans="1:34"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row>
    <row r="256" spans="1:34"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row>
    <row r="257" spans="1:34"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row>
    <row r="258" spans="1:34"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row>
    <row r="259" spans="1:34"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row>
    <row r="260" spans="1:34"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row>
    <row r="261" spans="1:34"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row>
    <row r="262" spans="1:34"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row>
    <row r="263" spans="1:34"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row>
    <row r="264" spans="1:34"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row>
    <row r="265" spans="1:34"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row>
    <row r="266" spans="1:34"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row>
    <row r="267" spans="1:34"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row>
    <row r="268" spans="1:34"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row>
    <row r="269" spans="1:34"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row>
    <row r="270" spans="1:34"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row>
    <row r="271" spans="1:34"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row>
    <row r="272" spans="1:34"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row>
    <row r="273" spans="1:34"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row>
    <row r="274" spans="1:34"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row>
    <row r="275" spans="1:34"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row>
    <row r="276" spans="1:34"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row>
    <row r="277" spans="1:34"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row>
    <row r="278" spans="1:34"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row>
    <row r="279" spans="1:34"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row>
    <row r="280" spans="1:34"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row>
    <row r="281" spans="1:34"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row>
    <row r="282" spans="1:34"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row>
    <row r="283" spans="1:34"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row>
    <row r="284" spans="1:34"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row>
    <row r="285" spans="1:34"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row>
    <row r="286" spans="1:34"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row>
    <row r="287" spans="1:34"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row>
    <row r="288" spans="1:34"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row>
    <row r="289" spans="1:34"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row>
    <row r="290" spans="1:34"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row>
    <row r="291" spans="1:34"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row>
    <row r="292" spans="1:34"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row>
    <row r="293" spans="1:34"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row>
    <row r="294" spans="1:34"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row>
    <row r="295" spans="1:34"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row>
    <row r="296" spans="1:34"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row>
    <row r="297" spans="1:34"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row>
    <row r="298" spans="1:34"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row>
    <row r="299" spans="1:34"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row>
    <row r="300" spans="1:34"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row>
    <row r="301" spans="1:34"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row>
    <row r="302" spans="1:34"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row>
    <row r="303" spans="1:34"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row>
    <row r="304" spans="1:34"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row>
    <row r="305" spans="1:34"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row>
    <row r="306" spans="1:34"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row>
    <row r="307" spans="1:34"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row>
    <row r="308" spans="1:34"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row>
    <row r="309" spans="1:34"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row>
    <row r="310" spans="1:34"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row>
    <row r="311" spans="1:34"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row>
    <row r="312" spans="1:34"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row>
    <row r="313" spans="1:34"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row>
    <row r="314" spans="1:34"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row>
    <row r="315" spans="1:34"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row>
    <row r="316" spans="1:34"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row>
    <row r="317" spans="1:34"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row>
    <row r="318" spans="1:34"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row>
    <row r="319" spans="1:34"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row>
    <row r="320" spans="1:34"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row>
    <row r="321" spans="1:34"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row>
    <row r="322" spans="1:34"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row>
    <row r="323" spans="1:34"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row>
    <row r="324" spans="1:34"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row>
    <row r="325" spans="1:34"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row>
    <row r="326" spans="1:34"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row>
    <row r="327" spans="1:34"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row>
    <row r="328" spans="1:34"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row>
    <row r="329" spans="1:34"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row>
    <row r="330" spans="1:34"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row>
    <row r="331" spans="1:34"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row>
    <row r="332" spans="1:34"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row>
    <row r="333" spans="1:34"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row>
    <row r="334" spans="1:34"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row>
    <row r="335" spans="1:34"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row>
    <row r="336" spans="1:34"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row>
    <row r="337" spans="1:34"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row>
    <row r="338" spans="1:34"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row>
    <row r="339" spans="1:34"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row>
    <row r="340" spans="1:34"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row>
    <row r="341" spans="1:34"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row>
    <row r="342" spans="1:34"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row>
    <row r="343" spans="1:34"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row>
    <row r="344" spans="1:34"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row>
    <row r="345" spans="1:34"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row>
    <row r="346" spans="1:34"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row>
    <row r="347" spans="1:34"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row>
    <row r="348" spans="1:34"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row>
    <row r="349" spans="1:34"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row>
    <row r="350" spans="1:34"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row>
    <row r="351" spans="1:34"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row>
    <row r="352" spans="1:34"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row>
    <row r="353" spans="1:34"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row>
    <row r="354" spans="1:34"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row>
    <row r="355" spans="1:34"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row>
    <row r="356" spans="1:34"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row>
    <row r="357" spans="1:34"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row>
    <row r="358" spans="1:34"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row>
    <row r="359" spans="1:34"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row>
    <row r="360" spans="1:34"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row>
    <row r="361" spans="1:34"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row>
    <row r="362" spans="1:34"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row>
    <row r="363" spans="1:34"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row>
    <row r="364" spans="1:34"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row>
    <row r="365" spans="1:34"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row>
    <row r="366" spans="1:34"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row>
    <row r="367" spans="1:34"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row>
    <row r="368" spans="1:34"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row>
    <row r="369" spans="1:34"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row>
    <row r="370" spans="1:34"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row>
    <row r="371" spans="1:34"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row>
    <row r="372" spans="1:34"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row>
    <row r="373" spans="1:34"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row>
    <row r="374" spans="1:34"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row>
    <row r="375" spans="1:34"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row>
    <row r="376" spans="1:34"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row>
    <row r="377" spans="1:34"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row>
    <row r="378" spans="1:34"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row>
    <row r="379" spans="1:34"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row>
    <row r="380" spans="1:34"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row>
    <row r="381" spans="1:34"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row>
    <row r="382" spans="1:34"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row>
    <row r="383" spans="1:34"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row>
    <row r="384" spans="1:34"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row>
    <row r="385" spans="1:34"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row>
    <row r="386" spans="1:34"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row>
    <row r="387" spans="1:34"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row>
    <row r="388" spans="1:34"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row>
    <row r="389" spans="1:34"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row>
    <row r="390" spans="1:34"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row>
    <row r="391" spans="1:34"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row>
    <row r="392" spans="1:34"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row>
    <row r="393" spans="1:34"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row>
    <row r="394" spans="1:34"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row>
    <row r="395" spans="1:34"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row>
    <row r="396" spans="1:34"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row>
    <row r="397" spans="1:34"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row>
    <row r="398" spans="1:34"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row>
    <row r="399" spans="1:34"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row>
    <row r="400" spans="1:34"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row>
    <row r="401" spans="1:34"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row>
    <row r="402" spans="1:34"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row>
    <row r="403" spans="1:34"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row>
    <row r="404" spans="1:34"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row>
    <row r="405" spans="1:34"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row>
    <row r="406" spans="1:34"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row>
    <row r="407" spans="1:34"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row>
    <row r="408" spans="1:34"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row>
    <row r="409" spans="1:34"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row>
    <row r="410" spans="1:34"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row>
    <row r="411" spans="1:34"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row>
    <row r="412" spans="1:34"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row>
    <row r="413" spans="1:34"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row>
    <row r="414" spans="1:34"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row>
    <row r="415" spans="1:34"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row>
    <row r="416" spans="1:34"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row>
    <row r="417" spans="1:34"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row>
    <row r="418" spans="1:34"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row>
    <row r="419" spans="1:34"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row>
    <row r="420" spans="1:34"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row>
    <row r="421" spans="1:34"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row>
    <row r="422" spans="1:34"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row>
    <row r="423" spans="1:34"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row>
    <row r="424" spans="1:34"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row>
    <row r="425" spans="1:34"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row>
    <row r="426" spans="1:34"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row>
    <row r="427" spans="1:34"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row>
    <row r="428" spans="1:34"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row>
    <row r="429" spans="1:34"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row>
    <row r="430" spans="1:34"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row>
    <row r="431" spans="1:34"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row>
    <row r="432" spans="1:34"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row>
    <row r="433" spans="1:34"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row>
    <row r="434" spans="1:34"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row>
    <row r="435" spans="1:34"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row>
    <row r="436" spans="1:34"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row>
    <row r="437" spans="1:34"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row>
    <row r="438" spans="1:34"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row>
    <row r="439" spans="1:34"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row>
    <row r="440" spans="1:34"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row>
    <row r="441" spans="1:34"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row>
    <row r="442" spans="1:34"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row>
    <row r="443" spans="1:34"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row>
    <row r="444" spans="1:34"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row>
    <row r="445" spans="1:34"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row>
    <row r="446" spans="1:34"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row>
    <row r="447" spans="1:34"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row>
    <row r="448" spans="1:34"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row>
    <row r="449" spans="1:34"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row>
    <row r="450" spans="1:34"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row>
    <row r="451" spans="1:34"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row>
    <row r="452" spans="1:34"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row>
    <row r="453" spans="1:34"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row>
    <row r="454" spans="1:34"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row>
    <row r="455" spans="1:34"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row>
    <row r="456" spans="1:34"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row>
    <row r="457" spans="1:34"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row>
    <row r="458" spans="1:34"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row>
    <row r="459" spans="1:34"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row>
    <row r="460" spans="1:34"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row>
    <row r="461" spans="1:34"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row>
    <row r="462" spans="1:34"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row>
    <row r="463" spans="1:34"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row>
    <row r="464" spans="1:34"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row>
    <row r="465" spans="1:34"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row>
    <row r="466" spans="1:34"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row>
    <row r="467" spans="1:34"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row>
    <row r="468" spans="1:34"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row>
    <row r="469" spans="1:34"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row>
    <row r="470" spans="1:34"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row>
    <row r="471" spans="1:34"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row>
    <row r="472" spans="1:34"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row>
    <row r="473" spans="1:34"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row>
    <row r="474" spans="1:34"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row>
    <row r="475" spans="1:34"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row>
    <row r="476" spans="1:34"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row>
    <row r="477" spans="1:34"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row>
    <row r="478" spans="1:34"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row>
    <row r="479" spans="1:34"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row>
    <row r="480" spans="1:34"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row>
    <row r="481" spans="1:34"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row>
    <row r="482" spans="1:34"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row>
    <row r="483" spans="1:34"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row>
    <row r="484" spans="1:34"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row>
    <row r="485" spans="1:34"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row>
    <row r="486" spans="1:34"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row>
    <row r="487" spans="1:34"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row>
    <row r="488" spans="1:34"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row>
    <row r="489" spans="1:34"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row>
    <row r="490" spans="1:34"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row>
    <row r="491" spans="1:34"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row>
    <row r="492" spans="1:34"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row>
    <row r="493" spans="1:34"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row>
    <row r="494" spans="1:34"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row>
    <row r="495" spans="1:34"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row>
    <row r="496" spans="1:34"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row>
    <row r="497" spans="1:34"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row>
    <row r="498" spans="1:34"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row>
    <row r="499" spans="1:34"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row>
    <row r="500" spans="1:34"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row>
    <row r="501" spans="1:34"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row>
    <row r="502" spans="1:34"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row>
    <row r="503" spans="1:34"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row>
    <row r="504" spans="1:34"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row>
    <row r="505" spans="1:34"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row>
    <row r="506" spans="1:34"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row>
    <row r="507" spans="1:34"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row>
    <row r="508" spans="1:34"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row>
    <row r="509" spans="1:34"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row>
    <row r="510" spans="1:34"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row>
    <row r="511" spans="1:34"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row>
    <row r="512" spans="1:34"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row>
    <row r="513" spans="1:34"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row>
    <row r="514" spans="1:34"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row>
    <row r="515" spans="1:34"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row>
    <row r="516" spans="1:34"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row>
    <row r="517" spans="1:34"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row>
    <row r="518" spans="1:34"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row>
    <row r="519" spans="1:34"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row>
    <row r="520" spans="1:34"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row>
    <row r="521" spans="1:34"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row>
    <row r="522" spans="1:34"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row>
    <row r="523" spans="1:34"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row>
    <row r="524" spans="1:34"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row>
    <row r="525" spans="1:34"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row>
    <row r="526" spans="1:34"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row>
    <row r="527" spans="1:34"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row>
    <row r="528" spans="1:34"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row>
    <row r="529" spans="1:34"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row>
    <row r="530" spans="1:34"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row>
    <row r="531" spans="1:34"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row>
    <row r="532" spans="1:34"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row>
    <row r="533" spans="1:34"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row>
    <row r="534" spans="1:34"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row>
    <row r="535" spans="1:34"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row>
    <row r="536" spans="1:34"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row>
    <row r="537" spans="1:34"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row>
    <row r="538" spans="1:34"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row>
    <row r="539" spans="1:34"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row>
    <row r="540" spans="1:34"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row>
    <row r="541" spans="1:34"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row>
    <row r="542" spans="1:34"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row>
    <row r="543" spans="1:34"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row>
    <row r="544" spans="1:34"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row>
    <row r="545" spans="1:34"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row>
    <row r="546" spans="1:34"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row>
    <row r="547" spans="1:34"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row>
    <row r="548" spans="1:34"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row>
    <row r="549" spans="1:34"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row>
    <row r="550" spans="1:34"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row>
    <row r="551" spans="1:34"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row>
    <row r="552" spans="1:34"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row>
    <row r="553" spans="1:34"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row>
    <row r="554" spans="1:34"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row>
    <row r="555" spans="1:34"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row>
    <row r="556" spans="1:34"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row>
    <row r="557" spans="1:34"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row>
    <row r="558" spans="1:34"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row>
    <row r="559" spans="1:34"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row>
    <row r="560" spans="1:34"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row>
    <row r="561" spans="1:34"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row>
    <row r="562" spans="1:34"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row>
    <row r="563" spans="1:34"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row>
    <row r="564" spans="1:34"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row>
    <row r="565" spans="1:34"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row>
    <row r="566" spans="1:34"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row>
    <row r="567" spans="1:34"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row>
    <row r="568" spans="1:34"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row>
    <row r="569" spans="1:34"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row>
    <row r="570" spans="1:34"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row>
    <row r="571" spans="1:34"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row>
    <row r="572" spans="1:34"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row>
    <row r="573" spans="1:34"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row>
    <row r="574" spans="1:34"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row>
    <row r="575" spans="1:34"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row>
    <row r="576" spans="1:34"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row>
    <row r="577" spans="1:34"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row>
    <row r="578" spans="1:34"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row>
    <row r="579" spans="1:34"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row>
    <row r="580" spans="1:34"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row>
    <row r="581" spans="1:34"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row>
    <row r="582" spans="1:34"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row>
    <row r="583" spans="1:34"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row>
    <row r="584" spans="1:34"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row>
    <row r="585" spans="1:34"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row>
    <row r="586" spans="1:34"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row>
    <row r="587" spans="1:34"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row>
    <row r="588" spans="1:34"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row>
    <row r="589" spans="1:34"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row>
    <row r="590" spans="1:34"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row>
    <row r="591" spans="1:34"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row>
    <row r="592" spans="1:34"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row>
    <row r="593" spans="1:34"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row>
    <row r="594" spans="1:34"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row>
    <row r="595" spans="1:34"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row>
    <row r="596" spans="1:34"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row>
    <row r="597" spans="1:34"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row>
    <row r="598" spans="1:34"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row>
    <row r="599" spans="1:34"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row>
    <row r="600" spans="1:34"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row>
    <row r="601" spans="1:34"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row>
    <row r="602" spans="1:34"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row>
    <row r="603" spans="1:34"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row>
    <row r="604" spans="1:34"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row>
    <row r="605" spans="1:34"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row>
    <row r="606" spans="1:34"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row>
    <row r="607" spans="1:34"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row>
    <row r="608" spans="1:34"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row>
    <row r="609" spans="1:34"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row>
    <row r="610" spans="1:34"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row>
    <row r="611" spans="1:34"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row>
    <row r="612" spans="1:34"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row>
    <row r="613" spans="1:34"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row>
    <row r="614" spans="1:34"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row>
    <row r="615" spans="1:34"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row>
    <row r="616" spans="1:34"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row>
    <row r="617" spans="1:34"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row>
    <row r="618" spans="1:34"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row>
    <row r="619" spans="1:34"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row>
    <row r="620" spans="1:34"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row>
    <row r="621" spans="1:34"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row>
    <row r="622" spans="1:34"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row>
    <row r="623" spans="1:34"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row>
    <row r="624" spans="1:34"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row>
    <row r="625" spans="1:34"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row>
    <row r="626" spans="1:34"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row>
    <row r="627" spans="1:34"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row>
    <row r="628" spans="1:34"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row>
    <row r="629" spans="1:34"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row>
    <row r="630" spans="1:34"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row>
    <row r="631" spans="1:34"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row>
    <row r="632" spans="1:34"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row>
    <row r="633" spans="1:34"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row>
    <row r="634" spans="1:34"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row>
    <row r="635" spans="1:34"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row>
    <row r="636" spans="1:34"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row>
    <row r="637" spans="1:34"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row>
    <row r="638" spans="1:34"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row>
    <row r="639" spans="1:34"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row>
    <row r="640" spans="1:34"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row>
    <row r="641" spans="1:34"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row>
    <row r="642" spans="1:34"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row>
    <row r="643" spans="1:34"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row>
    <row r="644" spans="1:34"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row>
    <row r="645" spans="1:34"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row>
    <row r="646" spans="1:34"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row>
    <row r="647" spans="1:34"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row>
    <row r="648" spans="1:34"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row>
    <row r="649" spans="1:34"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row>
    <row r="650" spans="1:34"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row>
    <row r="651" spans="1:34"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row>
    <row r="652" spans="1:34"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row>
    <row r="653" spans="1:34"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row>
    <row r="654" spans="1:34"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row>
    <row r="655" spans="1:34"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row>
    <row r="656" spans="1:34"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row>
    <row r="657" spans="1:34"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row>
    <row r="658" spans="1:34"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row>
    <row r="659" spans="1:34"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row>
    <row r="660" spans="1:34"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row>
    <row r="661" spans="1:34"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row>
    <row r="662" spans="1:34"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row>
    <row r="663" spans="1:34"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row>
    <row r="664" spans="1:34"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row>
    <row r="665" spans="1:34"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row>
    <row r="666" spans="1:34"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row>
    <row r="667" spans="1:34"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row>
    <row r="668" spans="1:34"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row>
    <row r="669" spans="1:34"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row>
    <row r="670" spans="1:34"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row>
    <row r="671" spans="1:34"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row>
    <row r="672" spans="1:34"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row>
    <row r="673" spans="1:34"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row>
    <row r="674" spans="1:34"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row>
    <row r="675" spans="1:34"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row>
    <row r="676" spans="1:34"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row>
    <row r="677" spans="1:34"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row>
    <row r="678" spans="1:34"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row>
    <row r="679" spans="1:34"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row>
    <row r="680" spans="1:34"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row>
    <row r="681" spans="1:34"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row>
    <row r="682" spans="1:34"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row>
    <row r="683" spans="1:34"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row>
    <row r="684" spans="1:34"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row>
    <row r="685" spans="1:34"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row>
    <row r="686" spans="1:34"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row>
    <row r="687" spans="1:34"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row>
    <row r="688" spans="1:34"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row>
    <row r="689" spans="1:34"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row>
    <row r="690" spans="1:34"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row>
    <row r="691" spans="1:34"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row>
    <row r="692" spans="1:34"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row>
    <row r="693" spans="1:34"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row>
    <row r="694" spans="1:34"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row>
    <row r="695" spans="1:34"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row>
    <row r="696" spans="1:34"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row>
    <row r="697" spans="1:34"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row>
    <row r="698" spans="1:34"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row>
    <row r="699" spans="1:34"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row>
    <row r="700" spans="1:34"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row>
    <row r="701" spans="1:34"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row>
    <row r="702" spans="1:34"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row>
    <row r="703" spans="1:34"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row>
    <row r="704" spans="1:34"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row>
    <row r="705" spans="1:34"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row>
    <row r="706" spans="1:34"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row>
    <row r="707" spans="1:34"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row>
    <row r="708" spans="1:34"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row>
    <row r="709" spans="1:34"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row>
    <row r="710" spans="1:34"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row>
    <row r="711" spans="1:34"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row>
    <row r="712" spans="1:34"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row>
    <row r="713" spans="1:34"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row>
    <row r="714" spans="1:34"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row>
    <row r="715" spans="1:34"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row>
    <row r="716" spans="1:34"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row>
    <row r="717" spans="1:34"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row>
    <row r="718" spans="1:34"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row>
    <row r="719" spans="1:34"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row>
    <row r="720" spans="1:34"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row>
    <row r="721" spans="1:34"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row>
    <row r="722" spans="1:34"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row>
    <row r="723" spans="1:34"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row>
    <row r="724" spans="1:34"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row>
    <row r="725" spans="1:34"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row>
    <row r="726" spans="1:34"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row>
    <row r="727" spans="1:34"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row>
    <row r="728" spans="1:34"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row>
    <row r="729" spans="1:34"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row>
    <row r="730" spans="1:34"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row>
    <row r="731" spans="1:34"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row>
    <row r="732" spans="1:34"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row>
    <row r="733" spans="1:34"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row>
    <row r="734" spans="1:34"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row>
    <row r="735" spans="1:34"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row>
    <row r="736" spans="1:34"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row>
    <row r="737" spans="1:34"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row>
    <row r="738" spans="1:34"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row>
    <row r="739" spans="1:34"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row>
    <row r="740" spans="1:34"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row>
    <row r="741" spans="1:34"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row>
    <row r="742" spans="1:34"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row>
    <row r="743" spans="1:34"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row>
    <row r="744" spans="1:34"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row>
    <row r="745" spans="1:34"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row>
    <row r="746" spans="1:34"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row>
    <row r="747" spans="1:34"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row>
    <row r="748" spans="1:34"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row>
    <row r="749" spans="1:34"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row>
    <row r="750" spans="1:34"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row>
    <row r="751" spans="1:34"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row>
    <row r="752" spans="1:34"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row>
    <row r="753" spans="1:34"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row>
    <row r="754" spans="1:34"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row>
    <row r="755" spans="1:34"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row>
    <row r="756" spans="1:34"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row>
    <row r="757" spans="1:34"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row>
    <row r="758" spans="1:34"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row>
    <row r="759" spans="1:34"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row>
    <row r="760" spans="1:34"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row>
    <row r="761" spans="1:34"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row>
    <row r="762" spans="1:34"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row>
    <row r="763" spans="1:34"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row>
    <row r="764" spans="1:34"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row>
    <row r="765" spans="1:34"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row>
    <row r="766" spans="1:34"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row>
    <row r="767" spans="1:34"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row>
    <row r="768" spans="1:34"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row>
    <row r="769" spans="1:34"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row>
    <row r="770" spans="1:34"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row>
    <row r="771" spans="1:34"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row>
    <row r="772" spans="1:34"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row>
    <row r="773" spans="1:34"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row>
    <row r="774" spans="1:34"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row>
    <row r="775" spans="1:34"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row>
    <row r="776" spans="1:34"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row>
    <row r="777" spans="1:34"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row>
    <row r="778" spans="1:34"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row>
    <row r="779" spans="1:34"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row>
    <row r="780" spans="1:34"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row>
    <row r="781" spans="1:34"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row>
    <row r="782" spans="1:34"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row>
    <row r="783" spans="1:34"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row>
    <row r="784" spans="1:34"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row>
    <row r="785" spans="1:34"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row>
    <row r="786" spans="1:34"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row>
    <row r="787" spans="1:34"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row>
    <row r="788" spans="1:34"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row>
    <row r="789" spans="1:34"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row>
    <row r="790" spans="1:34"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row>
    <row r="791" spans="1:34"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row>
    <row r="792" spans="1:34"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row>
    <row r="793" spans="1:34"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row>
    <row r="794" spans="1:34"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row>
    <row r="795" spans="1:34"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row>
    <row r="796" spans="1:34"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row>
    <row r="797" spans="1:34"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row>
    <row r="798" spans="1:34"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row>
    <row r="799" spans="1:34"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row>
    <row r="800" spans="1:34"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row>
    <row r="801" spans="1:34"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row>
    <row r="802" spans="1:34"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row>
    <row r="803" spans="1:34"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row>
    <row r="804" spans="1:34"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row>
    <row r="805" spans="1:34"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row>
    <row r="806" spans="1:34"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row>
    <row r="807" spans="1:34"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row>
    <row r="808" spans="1:34"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row>
    <row r="809" spans="1:34"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row>
    <row r="810" spans="1:34"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row>
    <row r="811" spans="1:34"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row>
    <row r="812" spans="1:34"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row>
    <row r="813" spans="1:34"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row>
    <row r="814" spans="1:34"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row>
    <row r="815" spans="1:34"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row>
    <row r="816" spans="1:34"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row>
    <row r="817" spans="1:34"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row>
    <row r="818" spans="1:34"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row>
    <row r="819" spans="1:34"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row>
    <row r="820" spans="1:34"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row>
    <row r="821" spans="1:34"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row>
    <row r="822" spans="1:34"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row>
    <row r="823" spans="1:34"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row>
    <row r="824" spans="1:34"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row>
    <row r="825" spans="1:34"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row>
    <row r="826" spans="1:34"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row>
    <row r="827" spans="1:34"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row>
    <row r="828" spans="1:34"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row>
    <row r="829" spans="1:34"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row>
    <row r="830" spans="1:34"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row>
    <row r="831" spans="1:34"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row>
    <row r="832" spans="1:34"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row>
    <row r="833" spans="1:34"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row>
    <row r="834" spans="1:34"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row>
    <row r="835" spans="1:34"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row>
    <row r="836" spans="1:34"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row>
    <row r="837" spans="1:34"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row>
    <row r="838" spans="1:34"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row>
    <row r="839" spans="1:34"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row>
    <row r="840" spans="1:34"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row>
    <row r="841" spans="1:34"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row>
    <row r="842" spans="1:34"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row>
    <row r="843" spans="1:34"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row>
    <row r="844" spans="1:34"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row>
    <row r="845" spans="1:34"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row>
    <row r="846" spans="1:34"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row>
    <row r="847" spans="1:34"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row>
    <row r="848" spans="1:34"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row>
    <row r="849" spans="1:34"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row>
    <row r="850" spans="1:34"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row>
    <row r="851" spans="1:34"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row>
    <row r="852" spans="1:34"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row>
    <row r="853" spans="1:34"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row>
    <row r="854" spans="1:34"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row>
    <row r="855" spans="1:34"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row>
    <row r="856" spans="1:34"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row>
    <row r="857" spans="1:34"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row>
    <row r="858" spans="1:34"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row>
    <row r="859" spans="1:34"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row>
    <row r="860" spans="1:34"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row>
    <row r="861" spans="1:34"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row>
    <row r="862" spans="1:34"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row>
    <row r="863" spans="1:34"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row>
    <row r="864" spans="1:34"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row>
    <row r="865" spans="1:34"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row>
    <row r="866" spans="1:34"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row>
    <row r="867" spans="1:34"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row>
    <row r="868" spans="1:34"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row>
    <row r="869" spans="1:34"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row>
    <row r="870" spans="1:34"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row>
    <row r="871" spans="1:34"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row>
    <row r="872" spans="1:34"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row>
    <row r="873" spans="1:34"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row>
    <row r="874" spans="1:34"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row>
    <row r="875" spans="1:34"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row>
    <row r="876" spans="1:34"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row>
    <row r="877" spans="1:34"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row>
    <row r="878" spans="1:34"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row>
    <row r="879" spans="1:34"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row>
    <row r="880" spans="1:34"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row>
    <row r="881" spans="1:34"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row>
    <row r="882" spans="1:34"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row>
    <row r="883" spans="1:34"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row>
    <row r="884" spans="1:34"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row>
    <row r="885" spans="1:34"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row>
    <row r="886" spans="1:34"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row>
    <row r="887" spans="1:34"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row>
    <row r="888" spans="1:34"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row>
    <row r="889" spans="1:34"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row>
    <row r="890" spans="1:34"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row>
    <row r="891" spans="1:34"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row>
    <row r="892" spans="1:34"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row>
    <row r="893" spans="1:34"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row>
    <row r="894" spans="1:34"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row>
    <row r="895" spans="1:34"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row>
    <row r="896" spans="1:34"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row>
    <row r="897" spans="1:34"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row>
    <row r="898" spans="1:34"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row>
    <row r="899" spans="1:34"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row>
    <row r="900" spans="1:34"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row>
    <row r="901" spans="1:34"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row>
    <row r="902" spans="1:34"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row>
    <row r="903" spans="1:34"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row>
    <row r="904" spans="1:34"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row>
    <row r="905" spans="1:34"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row>
    <row r="906" spans="1:34"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row>
    <row r="907" spans="1:34"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row>
    <row r="908" spans="1:34"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row>
    <row r="909" spans="1:34"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row>
    <row r="910" spans="1:34"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row>
    <row r="911" spans="1:34"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row>
    <row r="912" spans="1:34"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row>
    <row r="913" spans="1:34"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row>
    <row r="914" spans="1:34"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row>
    <row r="915" spans="1:34"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row>
    <row r="916" spans="1:34"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row>
    <row r="917" spans="1:34"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row>
    <row r="918" spans="1:34"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row>
    <row r="919" spans="1:34"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row>
    <row r="920" spans="1:34"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row>
    <row r="921" spans="1:34"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row>
    <row r="922" spans="1:34"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row>
    <row r="923" spans="1:34"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row>
    <row r="924" spans="1:34"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row>
    <row r="925" spans="1:34"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row>
    <row r="926" spans="1:34"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row>
    <row r="927" spans="1:34"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row>
    <row r="928" spans="1:34"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row>
    <row r="929" spans="1:34"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row>
    <row r="930" spans="1:34"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row>
    <row r="931" spans="1:34"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row>
    <row r="932" spans="1:34"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row>
    <row r="933" spans="1:34"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row>
    <row r="934" spans="1:34"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row>
    <row r="935" spans="1:34"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row>
    <row r="936" spans="1:34"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row>
    <row r="937" spans="1:34"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row>
    <row r="938" spans="1:34"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row>
    <row r="939" spans="1:34"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row>
    <row r="940" spans="1:34"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row>
    <row r="941" spans="1:34"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row>
    <row r="942" spans="1:34"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row>
    <row r="943" spans="1:34"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row>
    <row r="944" spans="1:34"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row>
    <row r="945" spans="1:34"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row>
    <row r="946" spans="1:34"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row>
    <row r="947" spans="1:34"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row>
    <row r="948" spans="1:34"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row>
    <row r="949" spans="1:34"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row>
    <row r="950" spans="1:34"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row>
    <row r="951" spans="1:34"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row>
    <row r="952" spans="1:34"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row>
    <row r="953" spans="1:34"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row>
    <row r="954" spans="1:34"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row>
    <row r="955" spans="1:34"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row>
    <row r="956" spans="1:34"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row>
    <row r="957" spans="1:34"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row>
    <row r="958" spans="1:34"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row>
    <row r="959" spans="1:34"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row>
    <row r="960" spans="1:34"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row>
    <row r="961" spans="1:34"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row>
    <row r="962" spans="1:34"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row>
    <row r="963" spans="1:34"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row>
    <row r="964" spans="1:34"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row>
    <row r="965" spans="1:34"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row>
    <row r="966" spans="1:34"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row>
    <row r="967" spans="1:34"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row>
    <row r="968" spans="1:34"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row>
    <row r="969" spans="1:34"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row>
    <row r="970" spans="1:34"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row>
    <row r="971" spans="1:34"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row>
    <row r="972" spans="1:34"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row>
    <row r="973" spans="1:34"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row>
    <row r="974" spans="1:34"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row>
    <row r="975" spans="1:34"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row>
    <row r="976" spans="1:34"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row>
    <row r="977" spans="1:34"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row>
    <row r="978" spans="1:34"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row>
    <row r="979" spans="1:34"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row>
    <row r="980" spans="1:34"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row>
    <row r="981" spans="1:34"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row>
    <row r="982" spans="1:34"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row>
    <row r="983" spans="1:34"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row>
    <row r="984" spans="1:34"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row>
    <row r="985" spans="1:34"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row>
    <row r="986" spans="1:34"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row>
    <row r="987" spans="1:34"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row>
    <row r="988" spans="1:34"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row>
    <row r="989" spans="1:34"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row>
    <row r="990" spans="1:34"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row>
    <row r="991" spans="1:34"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row>
    <row r="992" spans="1:34"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row>
    <row r="993" spans="1:34"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row>
    <row r="994" spans="1:34"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row>
    <row r="995" spans="1:34"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row>
    <row r="996" spans="1:34"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row>
    <row r="997" spans="1:34"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row>
    <row r="998" spans="1:34"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row>
    <row r="999" spans="1:34"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row>
    <row r="1000" spans="1:34"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140625" customWidth="1"/>
    <col min="6" max="12" width="10" customWidth="1"/>
    <col min="13" max="13" width="55" customWidth="1"/>
    <col min="14" max="14" width="10" customWidth="1"/>
    <col min="15" max="15" width="18.140625" customWidth="1"/>
    <col min="16" max="26" width="10" customWidth="1"/>
  </cols>
  <sheetData>
    <row r="1" spans="1:15" x14ac:dyDescent="0.25">
      <c r="A1" s="162" t="s">
        <v>518</v>
      </c>
    </row>
    <row r="3" spans="1:15" x14ac:dyDescent="0.25">
      <c r="A3" s="162" t="s">
        <v>519</v>
      </c>
      <c r="C3" s="162" t="s">
        <v>520</v>
      </c>
      <c r="E3" s="162" t="s">
        <v>521</v>
      </c>
      <c r="G3" s="162" t="s">
        <v>522</v>
      </c>
      <c r="I3" s="162" t="s">
        <v>523</v>
      </c>
      <c r="K3" s="162" t="s">
        <v>524</v>
      </c>
      <c r="M3" s="162" t="s">
        <v>525</v>
      </c>
      <c r="O3" s="162" t="s">
        <v>526</v>
      </c>
    </row>
    <row r="5" spans="1:15" x14ac:dyDescent="0.25">
      <c r="A5" s="162" t="s">
        <v>21</v>
      </c>
      <c r="C5" s="162" t="s">
        <v>527</v>
      </c>
      <c r="D5" s="162">
        <v>1</v>
      </c>
      <c r="E5" s="162" t="s">
        <v>528</v>
      </c>
      <c r="G5" s="162" t="s">
        <v>15</v>
      </c>
      <c r="I5" s="162" t="s">
        <v>529</v>
      </c>
      <c r="K5" s="162" t="s">
        <v>409</v>
      </c>
      <c r="M5" s="162" t="s">
        <v>126</v>
      </c>
      <c r="O5" s="162" t="s">
        <v>530</v>
      </c>
    </row>
    <row r="6" spans="1:15" x14ac:dyDescent="0.25">
      <c r="A6" s="162" t="s">
        <v>33</v>
      </c>
      <c r="C6" s="162" t="s">
        <v>531</v>
      </c>
      <c r="D6" s="162">
        <v>2</v>
      </c>
      <c r="E6" s="162" t="s">
        <v>532</v>
      </c>
      <c r="G6" s="162" t="s">
        <v>27</v>
      </c>
      <c r="I6" s="162" t="s">
        <v>533</v>
      </c>
      <c r="M6" s="162" t="s">
        <v>441</v>
      </c>
      <c r="O6" s="162" t="s">
        <v>534</v>
      </c>
    </row>
    <row r="7" spans="1:15" x14ac:dyDescent="0.25">
      <c r="A7" s="162" t="s">
        <v>23</v>
      </c>
      <c r="D7" s="162">
        <v>3</v>
      </c>
      <c r="E7" s="162" t="s">
        <v>535</v>
      </c>
      <c r="G7" s="162" t="s">
        <v>46</v>
      </c>
      <c r="I7" s="162" t="s">
        <v>20</v>
      </c>
      <c r="M7" s="162" t="s">
        <v>471</v>
      </c>
      <c r="O7" s="162" t="s">
        <v>536</v>
      </c>
    </row>
    <row r="8" spans="1:15" x14ac:dyDescent="0.25">
      <c r="D8" s="162">
        <v>4</v>
      </c>
      <c r="E8" s="162" t="s">
        <v>537</v>
      </c>
      <c r="G8" s="162" t="s">
        <v>26</v>
      </c>
      <c r="I8" s="162" t="s">
        <v>42</v>
      </c>
      <c r="M8" s="162" t="s">
        <v>498</v>
      </c>
      <c r="O8" s="162" t="s">
        <v>538</v>
      </c>
    </row>
    <row r="9" spans="1:15" x14ac:dyDescent="0.25">
      <c r="D9" s="162">
        <v>5</v>
      </c>
      <c r="E9" s="162" t="s">
        <v>539</v>
      </c>
      <c r="G9" s="162" t="s">
        <v>540</v>
      </c>
      <c r="I9" s="162" t="s">
        <v>57</v>
      </c>
      <c r="O9" s="162" t="s">
        <v>541</v>
      </c>
    </row>
    <row r="10" spans="1:15" x14ac:dyDescent="0.25">
      <c r="D10" s="162">
        <v>6</v>
      </c>
      <c r="E10" s="162" t="s">
        <v>542</v>
      </c>
      <c r="G10" s="162" t="s">
        <v>543</v>
      </c>
      <c r="I10" s="162" t="s">
        <v>62</v>
      </c>
      <c r="O10" s="162" t="s">
        <v>544</v>
      </c>
    </row>
    <row r="11" spans="1:15" x14ac:dyDescent="0.25">
      <c r="D11" s="162">
        <v>7</v>
      </c>
      <c r="E11" s="162" t="s">
        <v>545</v>
      </c>
      <c r="I11" s="162" t="s">
        <v>543</v>
      </c>
    </row>
    <row r="12" spans="1:15" x14ac:dyDescent="0.25">
      <c r="D12" s="162">
        <v>8</v>
      </c>
      <c r="E12" s="162" t="s">
        <v>546</v>
      </c>
    </row>
    <row r="13" spans="1:15" x14ac:dyDescent="0.25">
      <c r="D13" s="162">
        <v>9</v>
      </c>
      <c r="E13" s="162" t="s">
        <v>547</v>
      </c>
    </row>
    <row r="14" spans="1:15" x14ac:dyDescent="0.25">
      <c r="D14" s="162">
        <v>10</v>
      </c>
      <c r="E14" s="162" t="s">
        <v>548</v>
      </c>
    </row>
    <row r="15" spans="1:15" x14ac:dyDescent="0.25">
      <c r="D15" s="162">
        <v>11</v>
      </c>
      <c r="E15" s="162" t="s">
        <v>549</v>
      </c>
    </row>
    <row r="16" spans="1:15" x14ac:dyDescent="0.25">
      <c r="D16" s="162">
        <v>12</v>
      </c>
      <c r="E16" s="162" t="s">
        <v>550</v>
      </c>
    </row>
    <row r="17" spans="4:14" x14ac:dyDescent="0.25">
      <c r="D17" s="162">
        <v>13</v>
      </c>
      <c r="E17" s="162" t="s">
        <v>551</v>
      </c>
    </row>
    <row r="18" spans="4:14" x14ac:dyDescent="0.25">
      <c r="D18" s="162">
        <v>14</v>
      </c>
      <c r="E18" s="162" t="s">
        <v>552</v>
      </c>
    </row>
    <row r="19" spans="4:14" x14ac:dyDescent="0.25">
      <c r="D19" s="162">
        <v>15</v>
      </c>
      <c r="E19" s="162" t="s">
        <v>553</v>
      </c>
    </row>
    <row r="20" spans="4:14" x14ac:dyDescent="0.25">
      <c r="D20" s="162">
        <v>16</v>
      </c>
      <c r="E20" s="162" t="s">
        <v>554</v>
      </c>
    </row>
    <row r="21" spans="4:14" ht="15.75" customHeight="1" x14ac:dyDescent="0.25">
      <c r="D21" s="162">
        <v>17</v>
      </c>
      <c r="E21" s="162" t="s">
        <v>555</v>
      </c>
      <c r="I21" s="162" t="s">
        <v>556</v>
      </c>
      <c r="N21" s="162" t="s">
        <v>557</v>
      </c>
    </row>
    <row r="22" spans="4:14" ht="15.75" customHeight="1" x14ac:dyDescent="0.25">
      <c r="D22" s="162">
        <v>18</v>
      </c>
      <c r="E22" s="162" t="s">
        <v>558</v>
      </c>
    </row>
    <row r="23" spans="4:14" ht="15.75" customHeight="1" x14ac:dyDescent="0.25">
      <c r="D23" s="162">
        <v>19</v>
      </c>
      <c r="E23" s="162" t="s">
        <v>559</v>
      </c>
      <c r="I23" s="162" t="s">
        <v>560</v>
      </c>
      <c r="N23" s="162" t="s">
        <v>561</v>
      </c>
    </row>
    <row r="24" spans="4:14" ht="15.75" customHeight="1" x14ac:dyDescent="0.25">
      <c r="D24" s="162">
        <v>20</v>
      </c>
      <c r="E24" s="162" t="s">
        <v>562</v>
      </c>
      <c r="I24" s="162" t="s">
        <v>563</v>
      </c>
      <c r="N24" s="162" t="s">
        <v>564</v>
      </c>
    </row>
    <row r="25" spans="4:14" ht="15.75" customHeight="1" x14ac:dyDescent="0.25">
      <c r="I25" s="162" t="s">
        <v>565</v>
      </c>
      <c r="N25" s="162" t="s">
        <v>566</v>
      </c>
    </row>
    <row r="26" spans="4:14" ht="15.75" customHeight="1" x14ac:dyDescent="0.25">
      <c r="I26" s="162" t="s">
        <v>567</v>
      </c>
      <c r="N26" s="162" t="s">
        <v>568</v>
      </c>
    </row>
    <row r="27" spans="4:14" ht="15.75" customHeight="1" x14ac:dyDescent="0.25">
      <c r="I27" s="162" t="s">
        <v>569</v>
      </c>
      <c r="N27" s="162" t="s">
        <v>570</v>
      </c>
    </row>
    <row r="28" spans="4:14" ht="15.75" customHeight="1" x14ac:dyDescent="0.25">
      <c r="N28" s="162" t="s">
        <v>571</v>
      </c>
    </row>
    <row r="29" spans="4:14" ht="15.75" customHeight="1" x14ac:dyDescent="0.25">
      <c r="N29" s="162" t="s">
        <v>572</v>
      </c>
    </row>
    <row r="30" spans="4:14" ht="15.75" customHeight="1" x14ac:dyDescent="0.25">
      <c r="I30" s="162" t="s">
        <v>573</v>
      </c>
      <c r="N30" s="162" t="s">
        <v>574</v>
      </c>
    </row>
    <row r="31" spans="4:14" ht="15.75" customHeight="1" x14ac:dyDescent="0.25">
      <c r="N31" s="162" t="s">
        <v>575</v>
      </c>
    </row>
    <row r="32" spans="4:14" ht="15.75" customHeight="1" x14ac:dyDescent="0.25">
      <c r="I32" s="162" t="s">
        <v>576</v>
      </c>
      <c r="N32" s="162" t="s">
        <v>577</v>
      </c>
    </row>
    <row r="33" spans="8:14" ht="15.75" customHeight="1" x14ac:dyDescent="0.25">
      <c r="I33" s="162" t="s">
        <v>578</v>
      </c>
      <c r="N33" s="162" t="s">
        <v>579</v>
      </c>
    </row>
    <row r="34" spans="8:14" ht="15.75" customHeight="1" x14ac:dyDescent="0.25">
      <c r="I34" s="162" t="s">
        <v>580</v>
      </c>
    </row>
    <row r="35" spans="8:14" ht="15.75" customHeight="1" x14ac:dyDescent="0.25">
      <c r="I35" s="162" t="s">
        <v>581</v>
      </c>
    </row>
    <row r="36" spans="8:14" ht="15.75" customHeight="1" x14ac:dyDescent="0.25"/>
    <row r="37" spans="8:14" ht="15.75" customHeight="1" x14ac:dyDescent="0.25"/>
    <row r="38" spans="8:14" ht="15.75" customHeight="1" x14ac:dyDescent="0.25">
      <c r="I38" s="162" t="s">
        <v>582</v>
      </c>
      <c r="L38" s="162" t="s">
        <v>583</v>
      </c>
      <c r="M38" s="162" t="s">
        <v>584</v>
      </c>
      <c r="N38" s="162" t="s">
        <v>585</v>
      </c>
    </row>
    <row r="39" spans="8:14" ht="15.75" customHeight="1" x14ac:dyDescent="0.25"/>
    <row r="40" spans="8:14" ht="15.75" customHeight="1" x14ac:dyDescent="0.25">
      <c r="H40" s="162" t="s">
        <v>278</v>
      </c>
      <c r="I40" s="162" t="s">
        <v>586</v>
      </c>
      <c r="L40" s="53" t="s">
        <v>587</v>
      </c>
      <c r="M40" s="162" t="s">
        <v>588</v>
      </c>
      <c r="N40" s="162" t="s">
        <v>589</v>
      </c>
    </row>
    <row r="41" spans="8:14" ht="15.75" customHeight="1" x14ac:dyDescent="0.25">
      <c r="I41" s="162" t="s">
        <v>590</v>
      </c>
      <c r="L41" s="53" t="s">
        <v>591</v>
      </c>
      <c r="M41" s="162" t="s">
        <v>592</v>
      </c>
      <c r="N41" s="162" t="s">
        <v>593</v>
      </c>
    </row>
    <row r="42" spans="8:14" ht="15.75" customHeight="1" x14ac:dyDescent="0.25">
      <c r="I42" s="162" t="s">
        <v>594</v>
      </c>
      <c r="L42" s="53" t="s">
        <v>595</v>
      </c>
      <c r="N42" s="162" t="s">
        <v>596</v>
      </c>
    </row>
    <row r="43" spans="8:14" ht="15.75" customHeight="1" x14ac:dyDescent="0.25">
      <c r="I43" s="162" t="s">
        <v>597</v>
      </c>
      <c r="L43" s="53" t="s">
        <v>598</v>
      </c>
      <c r="N43" s="162" t="s">
        <v>599</v>
      </c>
    </row>
    <row r="44" spans="8:14" ht="15.75" customHeight="1" x14ac:dyDescent="0.25">
      <c r="I44" s="162" t="s">
        <v>600</v>
      </c>
      <c r="N44" s="162" t="s">
        <v>601</v>
      </c>
    </row>
    <row r="45" spans="8:14" ht="15.75" customHeight="1" x14ac:dyDescent="0.25">
      <c r="I45" s="162" t="s">
        <v>602</v>
      </c>
      <c r="N45" s="162"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pageSetUpPr fitToPage="1"/>
  </sheetPr>
  <dimension ref="A1:O126"/>
  <sheetViews>
    <sheetView showGridLines="0" topLeftCell="F12" zoomScale="70" zoomScaleNormal="70" workbookViewId="0">
      <selection activeCell="D39" sqref="D39:E39"/>
    </sheetView>
  </sheetViews>
  <sheetFormatPr baseColWidth="10" defaultColWidth="10.85546875" defaultRowHeight="14.25" x14ac:dyDescent="0.25"/>
  <cols>
    <col min="1" max="1" width="49.85546875" style="68" customWidth="1"/>
    <col min="2"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516" t="s">
        <v>206</v>
      </c>
      <c r="C11" s="517"/>
      <c r="D11" s="517"/>
      <c r="E11" s="517"/>
      <c r="F11" s="517"/>
      <c r="G11" s="517"/>
      <c r="H11" s="517"/>
      <c r="I11" s="517"/>
      <c r="J11" s="517"/>
      <c r="K11" s="517"/>
      <c r="L11" s="517"/>
      <c r="M11" s="517"/>
      <c r="N11" s="517"/>
      <c r="O11" s="518"/>
    </row>
    <row r="12" spans="1:15" ht="15" customHeight="1" x14ac:dyDescent="0.25">
      <c r="A12" s="538"/>
      <c r="B12" s="519"/>
      <c r="C12" s="520"/>
      <c r="D12" s="520"/>
      <c r="E12" s="520"/>
      <c r="F12" s="520"/>
      <c r="G12" s="520"/>
      <c r="H12" s="520"/>
      <c r="I12" s="520"/>
      <c r="J12" s="520"/>
      <c r="K12" s="520"/>
      <c r="L12" s="520"/>
      <c r="M12" s="520"/>
      <c r="N12" s="520"/>
      <c r="O12" s="521"/>
    </row>
    <row r="13" spans="1:15" ht="15" customHeight="1" thickBot="1" x14ac:dyDescent="0.3">
      <c r="A13" s="539"/>
      <c r="B13" s="522"/>
      <c r="C13" s="523"/>
      <c r="D13" s="523"/>
      <c r="E13" s="523"/>
      <c r="F13" s="523"/>
      <c r="G13" s="523"/>
      <c r="H13" s="523"/>
      <c r="I13" s="523"/>
      <c r="J13" s="523"/>
      <c r="K13" s="523"/>
      <c r="L13" s="523"/>
      <c r="M13" s="523"/>
      <c r="N13" s="523"/>
      <c r="O13" s="52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208</v>
      </c>
      <c r="C15" s="525"/>
      <c r="D15" s="525"/>
      <c r="E15" s="525"/>
      <c r="F15" s="525"/>
      <c r="G15" s="531" t="s">
        <v>209</v>
      </c>
      <c r="H15" s="531"/>
      <c r="I15" s="526" t="s">
        <v>210</v>
      </c>
      <c r="J15" s="526"/>
      <c r="K15" s="526"/>
      <c r="L15" s="526"/>
      <c r="M15" s="526"/>
      <c r="N15" s="526"/>
      <c r="O15" s="526"/>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40" t="s">
        <v>211</v>
      </c>
      <c r="B17" s="533" t="s">
        <v>212</v>
      </c>
      <c r="C17" s="534"/>
      <c r="D17" s="534"/>
      <c r="E17" s="535"/>
      <c r="F17" s="341" t="s">
        <v>213</v>
      </c>
      <c r="G17" s="532" t="s">
        <v>214</v>
      </c>
      <c r="H17" s="532"/>
      <c r="I17" s="532"/>
      <c r="J17" s="124" t="s">
        <v>215</v>
      </c>
      <c r="K17" s="525" t="s">
        <v>216</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45"/>
      <c r="F22" s="545"/>
      <c r="G22" s="514"/>
      <c r="H22" s="514"/>
      <c r="I22" s="514"/>
      <c r="J22" s="514"/>
      <c r="K22" s="514"/>
      <c r="L22" s="514"/>
      <c r="M22" s="514"/>
      <c r="N22" s="514"/>
      <c r="O22" s="515"/>
    </row>
    <row r="23" spans="1:15" ht="32.1" customHeight="1" thickBot="1" x14ac:dyDescent="0.3">
      <c r="A23" s="96"/>
      <c r="B23" s="86" t="s">
        <v>188</v>
      </c>
      <c r="C23" s="86" t="s">
        <v>189</v>
      </c>
      <c r="D23" s="338" t="s">
        <v>190</v>
      </c>
      <c r="E23" s="338" t="s">
        <v>191</v>
      </c>
      <c r="F23" s="389" t="s">
        <v>195</v>
      </c>
      <c r="G23" s="339"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1969146000</v>
      </c>
      <c r="C24" s="405"/>
      <c r="D24" s="405">
        <f>8257600000+104333</f>
        <v>8257704333</v>
      </c>
      <c r="E24" s="188"/>
      <c r="F24" s="188"/>
      <c r="G24" s="91"/>
      <c r="H24" s="88"/>
      <c r="I24" s="88"/>
      <c r="J24" s="88"/>
      <c r="K24" s="88"/>
      <c r="L24" s="88"/>
      <c r="M24" s="88"/>
      <c r="N24" s="342">
        <f t="shared" ref="N24:N29" si="0">SUM(B24:M24)</f>
        <v>10226850333</v>
      </c>
      <c r="O24" s="89"/>
    </row>
    <row r="25" spans="1:15" ht="32.1" customHeight="1" x14ac:dyDescent="0.25">
      <c r="A25" s="90" t="s">
        <v>222</v>
      </c>
      <c r="B25" s="91">
        <v>4258050180</v>
      </c>
      <c r="C25" s="91"/>
      <c r="D25" s="91"/>
      <c r="E25" s="91"/>
      <c r="F25" s="91"/>
      <c r="G25" s="91"/>
      <c r="H25" s="91"/>
      <c r="I25" s="91"/>
      <c r="J25" s="91"/>
      <c r="K25" s="91"/>
      <c r="L25" s="91"/>
      <c r="M25" s="91"/>
      <c r="N25" s="342">
        <f t="shared" si="0"/>
        <v>4258050180</v>
      </c>
      <c r="O25" s="123">
        <f>N25/N24</f>
        <v>0.41635988025170606</v>
      </c>
    </row>
    <row r="26" spans="1:15" ht="32.1" customHeight="1" x14ac:dyDescent="0.25">
      <c r="A26" s="90" t="s">
        <v>223</v>
      </c>
      <c r="B26" s="91">
        <v>0</v>
      </c>
      <c r="C26" s="91"/>
      <c r="D26" s="91"/>
      <c r="E26" s="91"/>
      <c r="F26" s="91"/>
      <c r="G26" s="91"/>
      <c r="H26" s="91"/>
      <c r="I26" s="91"/>
      <c r="J26" s="91"/>
      <c r="K26" s="91"/>
      <c r="L26" s="91"/>
      <c r="M26" s="91"/>
      <c r="N26" s="342">
        <f t="shared" si="0"/>
        <v>0</v>
      </c>
      <c r="O26" s="123"/>
    </row>
    <row r="27" spans="1:15" ht="32.1" customHeight="1" x14ac:dyDescent="0.25">
      <c r="A27" s="90" t="s">
        <v>224</v>
      </c>
      <c r="B27" s="91">
        <v>1102000000</v>
      </c>
      <c r="C27" s="91">
        <v>1060878855</v>
      </c>
      <c r="D27" s="91">
        <v>415795909</v>
      </c>
      <c r="E27" s="91">
        <v>23534404</v>
      </c>
      <c r="F27" s="91"/>
      <c r="G27" s="91">
        <v>19261062</v>
      </c>
      <c r="H27" s="91"/>
      <c r="I27" s="91"/>
      <c r="J27" s="91"/>
      <c r="K27" s="91"/>
      <c r="L27" s="91"/>
      <c r="M27" s="343"/>
      <c r="N27" s="342">
        <f t="shared" si="0"/>
        <v>2621470230</v>
      </c>
      <c r="O27" s="123"/>
    </row>
    <row r="28" spans="1:15" ht="32.1" customHeight="1" x14ac:dyDescent="0.25">
      <c r="A28" s="90" t="s">
        <v>225</v>
      </c>
      <c r="B28" s="91">
        <v>0</v>
      </c>
      <c r="C28" s="91"/>
      <c r="D28" s="91"/>
      <c r="E28" s="91"/>
      <c r="F28" s="91"/>
      <c r="G28" s="91"/>
      <c r="H28" s="91"/>
      <c r="I28" s="91"/>
      <c r="J28" s="91"/>
      <c r="K28" s="91"/>
      <c r="L28" s="91"/>
      <c r="M28" s="91"/>
      <c r="N28" s="342">
        <f t="shared" si="0"/>
        <v>0</v>
      </c>
      <c r="O28" s="92"/>
    </row>
    <row r="29" spans="1:15" ht="32.1" customHeight="1" thickBot="1" x14ac:dyDescent="0.3">
      <c r="A29" s="93" t="s">
        <v>226</v>
      </c>
      <c r="B29" s="94">
        <v>1009078172</v>
      </c>
      <c r="C29" s="94"/>
      <c r="D29" s="94"/>
      <c r="E29" s="94"/>
      <c r="F29" s="94"/>
      <c r="G29" s="94"/>
      <c r="H29" s="94"/>
      <c r="I29" s="94"/>
      <c r="J29" s="94"/>
      <c r="K29" s="94"/>
      <c r="L29" s="94"/>
      <c r="M29" s="94"/>
      <c r="N29" s="436">
        <f t="shared" si="0"/>
        <v>1009078172</v>
      </c>
      <c r="O29" s="437">
        <f>+N29/(N27-N28)</f>
        <v>0.38492833542496496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Operar 6 Casas Refugio que incorporen el enfoque diferencial para la atención de mujeres víctimas de violencias de género y sus personas a cargo, incluyendo una casa para mujeres rurales y campesinas y un modelo intermedio</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23</v>
      </c>
      <c r="I35" s="495"/>
      <c r="J35" s="98"/>
    </row>
    <row r="36" spans="1:10" ht="50.25" customHeight="1" thickBot="1" x14ac:dyDescent="0.3">
      <c r="A36" s="477"/>
      <c r="B36" s="278">
        <v>6</v>
      </c>
      <c r="C36" s="278">
        <v>6</v>
      </c>
      <c r="D36" s="278">
        <v>6</v>
      </c>
      <c r="E36" s="278">
        <v>6</v>
      </c>
      <c r="F36" s="278">
        <v>6</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375.95" customHeight="1" thickBot="1" x14ac:dyDescent="0.3">
      <c r="A39" s="477"/>
      <c r="B39" s="104">
        <v>6</v>
      </c>
      <c r="C39" s="105">
        <v>6</v>
      </c>
      <c r="D39" s="478" t="s">
        <v>630</v>
      </c>
      <c r="E39" s="479"/>
      <c r="F39" s="478" t="s">
        <v>631</v>
      </c>
      <c r="G39" s="479"/>
      <c r="H39" s="404" t="s">
        <v>632</v>
      </c>
      <c r="I39" s="404" t="s">
        <v>633</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6</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6</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6</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6</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6">
        <v>6</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6">
        <v>6</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6">
        <v>6</v>
      </c>
      <c r="C53" s="107"/>
      <c r="D53" s="466"/>
      <c r="E53" s="467"/>
      <c r="F53" s="466"/>
      <c r="G53" s="468"/>
      <c r="H53" s="101"/>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6">
        <v>6</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6">
        <v>6</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6">
        <v>6</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6">
        <v>6</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97.5" customHeight="1" x14ac:dyDescent="0.25">
      <c r="A66" s="113" t="s">
        <v>253</v>
      </c>
      <c r="B66" s="473" t="s">
        <v>254</v>
      </c>
      <c r="C66" s="474"/>
      <c r="D66" s="473" t="s">
        <v>255</v>
      </c>
      <c r="E66" s="474"/>
      <c r="F66" s="473" t="s">
        <v>256</v>
      </c>
      <c r="G66" s="474"/>
      <c r="H66" s="473"/>
      <c r="I66" s="474"/>
    </row>
    <row r="67" spans="1:9" ht="40.5" customHeight="1" x14ac:dyDescent="0.25">
      <c r="A67" s="113" t="s">
        <v>257</v>
      </c>
      <c r="B67" s="551">
        <v>0.03</v>
      </c>
      <c r="C67" s="552"/>
      <c r="D67" s="551">
        <v>0.03</v>
      </c>
      <c r="E67" s="552"/>
      <c r="F67" s="551">
        <v>0.04</v>
      </c>
      <c r="G67" s="552"/>
      <c r="H67" s="551"/>
      <c r="I67" s="552"/>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8.3000000000000004E-2</v>
      </c>
      <c r="C69" s="115">
        <v>8.3000000000000004E-2</v>
      </c>
      <c r="D69" s="115">
        <v>8.3000000000000004E-2</v>
      </c>
      <c r="E69" s="115">
        <v>8.3000000000000004E-2</v>
      </c>
      <c r="F69" s="115">
        <v>0</v>
      </c>
      <c r="G69" s="116">
        <v>0</v>
      </c>
      <c r="H69" s="115"/>
      <c r="I69" s="117"/>
    </row>
    <row r="70" spans="1:9" ht="189.6" customHeight="1" x14ac:dyDescent="0.25">
      <c r="A70" s="113" t="s">
        <v>258</v>
      </c>
      <c r="B70" s="547" t="s">
        <v>634</v>
      </c>
      <c r="C70" s="548"/>
      <c r="D70" s="547" t="s">
        <v>635</v>
      </c>
      <c r="E70" s="548"/>
      <c r="F70" s="547" t="s">
        <v>636</v>
      </c>
      <c r="G70" s="548"/>
      <c r="H70" s="549"/>
      <c r="I70" s="550"/>
    </row>
    <row r="71" spans="1:9" ht="80.25" customHeight="1" x14ac:dyDescent="0.25">
      <c r="A71" s="113" t="s">
        <v>259</v>
      </c>
      <c r="B71" s="496" t="s">
        <v>638</v>
      </c>
      <c r="C71" s="497"/>
      <c r="D71" s="496" t="s">
        <v>639</v>
      </c>
      <c r="E71" s="497"/>
      <c r="F71" s="498" t="s">
        <v>637</v>
      </c>
      <c r="G71" s="497"/>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8.3000000000000004E-2</v>
      </c>
      <c r="C73" s="116"/>
      <c r="D73" s="115">
        <v>8.3000000000000004E-2</v>
      </c>
      <c r="E73" s="116"/>
      <c r="F73" s="115">
        <v>0.1</v>
      </c>
      <c r="G73" s="116"/>
      <c r="H73" s="115"/>
      <c r="I73" s="117"/>
    </row>
    <row r="74" spans="1:9" ht="80.25" customHeight="1" x14ac:dyDescent="0.25">
      <c r="A74" s="113" t="s">
        <v>258</v>
      </c>
      <c r="B74" s="471"/>
      <c r="C74" s="472"/>
      <c r="D74" s="471"/>
      <c r="E74" s="472"/>
      <c r="F74" s="471"/>
      <c r="G74" s="472"/>
      <c r="H74" s="499"/>
      <c r="I74" s="500"/>
    </row>
    <row r="75" spans="1:9" ht="80.25" customHeight="1" x14ac:dyDescent="0.25">
      <c r="A75" s="113" t="s">
        <v>259</v>
      </c>
      <c r="B75" s="469"/>
      <c r="C75" s="470"/>
      <c r="D75" s="469"/>
      <c r="E75" s="470"/>
      <c r="F75" s="469"/>
      <c r="G75" s="470"/>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8.3000000000000004E-2</v>
      </c>
      <c r="C77" s="116"/>
      <c r="D77" s="115">
        <v>8.3000000000000004E-2</v>
      </c>
      <c r="E77" s="116"/>
      <c r="F77" s="115">
        <v>0.1</v>
      </c>
      <c r="G77" s="116"/>
      <c r="H77" s="115"/>
      <c r="I77" s="117"/>
    </row>
    <row r="78" spans="1:9" ht="80.25" customHeight="1" x14ac:dyDescent="0.25">
      <c r="A78" s="113" t="s">
        <v>258</v>
      </c>
      <c r="B78" s="471"/>
      <c r="C78" s="472"/>
      <c r="D78" s="471"/>
      <c r="E78" s="472"/>
      <c r="F78" s="471"/>
      <c r="G78" s="472"/>
      <c r="H78" s="460"/>
      <c r="I78" s="461"/>
    </row>
    <row r="79" spans="1:9" ht="80.25" customHeight="1" x14ac:dyDescent="0.25">
      <c r="A79" s="113" t="s">
        <v>259</v>
      </c>
      <c r="B79" s="469"/>
      <c r="C79" s="470"/>
      <c r="D79" s="469"/>
      <c r="E79" s="470"/>
      <c r="F79" s="469"/>
      <c r="G79" s="470"/>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8.3000000000000004E-2</v>
      </c>
      <c r="C81" s="116"/>
      <c r="D81" s="115">
        <v>8.3000000000000004E-2</v>
      </c>
      <c r="E81" s="116"/>
      <c r="F81" s="115">
        <v>0.1</v>
      </c>
      <c r="G81" s="116"/>
      <c r="H81" s="115"/>
      <c r="I81" s="117"/>
    </row>
    <row r="82" spans="1:9" ht="80.25" customHeight="1" x14ac:dyDescent="0.25">
      <c r="A82" s="113" t="s">
        <v>258</v>
      </c>
      <c r="B82" s="462"/>
      <c r="C82" s="463"/>
      <c r="D82" s="462"/>
      <c r="E82" s="463"/>
      <c r="F82" s="462"/>
      <c r="G82" s="463"/>
      <c r="H82" s="460"/>
      <c r="I82" s="461"/>
    </row>
    <row r="83" spans="1:9" ht="80.25" customHeight="1" x14ac:dyDescent="0.25">
      <c r="A83" s="113" t="s">
        <v>259</v>
      </c>
      <c r="B83" s="540"/>
      <c r="C83" s="541"/>
      <c r="D83" s="540"/>
      <c r="E83" s="541"/>
      <c r="F83" s="540"/>
      <c r="G83" s="54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8.3000000000000004E-2</v>
      </c>
      <c r="C85" s="116"/>
      <c r="D85" s="115">
        <v>8.3000000000000004E-2</v>
      </c>
      <c r="E85" s="116"/>
      <c r="F85" s="115">
        <v>0.1</v>
      </c>
      <c r="G85" s="116"/>
      <c r="H85" s="115"/>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8.3000000000000004E-2</v>
      </c>
      <c r="C89" s="118"/>
      <c r="D89" s="115">
        <v>8.3000000000000004E-2</v>
      </c>
      <c r="E89" s="118"/>
      <c r="F89" s="115">
        <v>0.1</v>
      </c>
      <c r="G89" s="118"/>
      <c r="H89" s="115"/>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8.3000000000000004E-2</v>
      </c>
      <c r="C93" s="118"/>
      <c r="D93" s="115">
        <v>8.3000000000000004E-2</v>
      </c>
      <c r="E93" s="118"/>
      <c r="F93" s="115">
        <v>0.1</v>
      </c>
      <c r="G93" s="118"/>
      <c r="H93" s="115"/>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8.3000000000000004E-2</v>
      </c>
      <c r="C97" s="118"/>
      <c r="D97" s="115">
        <v>8.3000000000000004E-2</v>
      </c>
      <c r="E97" s="118"/>
      <c r="F97" s="115">
        <v>0.1</v>
      </c>
      <c r="G97" s="118"/>
      <c r="H97" s="115"/>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8.4000000000000005E-2</v>
      </c>
      <c r="C101" s="118"/>
      <c r="D101" s="115">
        <v>8.4000000000000005E-2</v>
      </c>
      <c r="E101" s="118"/>
      <c r="F101" s="115">
        <v>0.1</v>
      </c>
      <c r="G101" s="118"/>
      <c r="H101" s="115"/>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8.4000000000000005E-2</v>
      </c>
      <c r="C105" s="118"/>
      <c r="D105" s="115">
        <v>8.4000000000000005E-2</v>
      </c>
      <c r="E105" s="118"/>
      <c r="F105" s="115">
        <v>0.1</v>
      </c>
      <c r="G105" s="118"/>
      <c r="H105" s="115"/>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8.4000000000000005E-2</v>
      </c>
      <c r="C109" s="118"/>
      <c r="D109" s="115">
        <v>8.4000000000000005E-2</v>
      </c>
      <c r="E109" s="118"/>
      <c r="F109" s="115">
        <v>0.1</v>
      </c>
      <c r="G109" s="118"/>
      <c r="H109" s="115"/>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8.4000000000000005E-2</v>
      </c>
      <c r="C113" s="267"/>
      <c r="D113" s="115">
        <v>8.4000000000000005E-2</v>
      </c>
      <c r="E113" s="267"/>
      <c r="F113" s="115">
        <v>0</v>
      </c>
      <c r="G113" s="267"/>
      <c r="H113" s="115"/>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291">
        <f>(B69+B73+B77+B81+B85+B89+B93+B97+B101+B105+B109+B113)</f>
        <v>0.99999999999999989</v>
      </c>
      <c r="C116" s="119">
        <f t="shared" ref="C116:I116" si="1">(C69+C73+C77+C81+C85+C89+C93+C97+C101+C105+C109+C113)</f>
        <v>8.3000000000000004E-2</v>
      </c>
      <c r="D116" s="119">
        <f t="shared" si="1"/>
        <v>0.99999999999999989</v>
      </c>
      <c r="E116" s="119">
        <f t="shared" si="1"/>
        <v>8.3000000000000004E-2</v>
      </c>
      <c r="F116" s="119">
        <f t="shared" si="1"/>
        <v>0.99999999999999989</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49" type="noConversion"/>
  <hyperlinks>
    <hyperlink ref="B71" r:id="rId1" xr:uid="{DA2AEFDB-0CEA-4147-BD88-82151590AD41}"/>
    <hyperlink ref="D71" r:id="rId2" xr:uid="{83282340-E857-46B5-A2DA-609855B68F4F}"/>
  </hyperlinks>
  <pageMargins left="0.25" right="0.25" top="0.75" bottom="0.75" header="0.3" footer="0.3"/>
  <pageSetup scale="25"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2"/>
    <pageSetUpPr fitToPage="1"/>
  </sheetPr>
  <dimension ref="A1:O126"/>
  <sheetViews>
    <sheetView showGridLines="0" topLeftCell="A67" zoomScale="80" zoomScaleNormal="80" workbookViewId="0">
      <selection activeCell="D70" sqref="D70:E70"/>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262</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208</v>
      </c>
      <c r="C15" s="525"/>
      <c r="D15" s="525"/>
      <c r="E15" s="525"/>
      <c r="F15" s="525"/>
      <c r="G15" s="531" t="s">
        <v>209</v>
      </c>
      <c r="H15" s="531"/>
      <c r="I15" s="526" t="s">
        <v>263</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40" t="s">
        <v>211</v>
      </c>
      <c r="B17" s="533" t="s">
        <v>212</v>
      </c>
      <c r="C17" s="534"/>
      <c r="D17" s="534"/>
      <c r="E17" s="535"/>
      <c r="F17" s="341" t="s">
        <v>213</v>
      </c>
      <c r="G17" s="532" t="s">
        <v>214</v>
      </c>
      <c r="H17" s="532"/>
      <c r="I17" s="532"/>
      <c r="J17" s="124" t="s">
        <v>215</v>
      </c>
      <c r="K17" s="525" t="s">
        <v>216</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45"/>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128" t="s">
        <v>219</v>
      </c>
      <c r="O23" s="407" t="s">
        <v>220</v>
      </c>
    </row>
    <row r="24" spans="1:15" ht="32.1" customHeight="1" x14ac:dyDescent="0.25">
      <c r="A24" s="90" t="s">
        <v>221</v>
      </c>
      <c r="B24" s="91">
        <v>949965000</v>
      </c>
      <c r="C24" s="91"/>
      <c r="D24" s="91"/>
      <c r="E24" s="91"/>
      <c r="F24" s="91"/>
      <c r="G24" s="91"/>
      <c r="H24" s="88"/>
      <c r="I24" s="88"/>
      <c r="J24" s="88"/>
      <c r="K24" s="88"/>
      <c r="L24" s="88"/>
      <c r="M24" s="438"/>
      <c r="N24" s="188">
        <f t="shared" ref="N24:N29" si="0">SUM(B24:M24)</f>
        <v>949965000</v>
      </c>
      <c r="O24" s="440"/>
    </row>
    <row r="25" spans="1:15" ht="32.1" customHeight="1" x14ac:dyDescent="0.25">
      <c r="A25" s="90" t="s">
        <v>222</v>
      </c>
      <c r="B25" s="91">
        <v>949245000</v>
      </c>
      <c r="C25" s="91"/>
      <c r="D25" s="91"/>
      <c r="E25" s="91"/>
      <c r="F25" s="91"/>
      <c r="G25" s="91"/>
      <c r="H25" s="91"/>
      <c r="I25" s="91"/>
      <c r="J25" s="91"/>
      <c r="K25" s="91"/>
      <c r="L25" s="91"/>
      <c r="M25" s="343"/>
      <c r="N25" s="91">
        <f t="shared" si="0"/>
        <v>949245000</v>
      </c>
      <c r="O25" s="406">
        <f>+(B25+C25+D25+E25+F25+G25+H25+I25+J25+K25+L25+M25)/N24</f>
        <v>0.9992420773396915</v>
      </c>
    </row>
    <row r="26" spans="1:15" ht="32.1" customHeight="1" x14ac:dyDescent="0.25">
      <c r="A26" s="90" t="s">
        <v>223</v>
      </c>
      <c r="B26" s="91">
        <v>0</v>
      </c>
      <c r="C26" s="91"/>
      <c r="D26" s="91"/>
      <c r="E26" s="91"/>
      <c r="F26" s="91"/>
      <c r="G26" s="91"/>
      <c r="H26" s="91"/>
      <c r="I26" s="91"/>
      <c r="J26" s="91"/>
      <c r="K26" s="91"/>
      <c r="L26" s="91"/>
      <c r="M26" s="343"/>
      <c r="N26" s="91">
        <f t="shared" si="0"/>
        <v>0</v>
      </c>
      <c r="O26" s="406"/>
    </row>
    <row r="27" spans="1:15" ht="32.1" customHeight="1" x14ac:dyDescent="0.25">
      <c r="A27" s="90" t="s">
        <v>224</v>
      </c>
      <c r="B27" s="91">
        <v>8643000</v>
      </c>
      <c r="C27" s="91">
        <v>19838000</v>
      </c>
      <c r="D27" s="91"/>
      <c r="E27" s="91"/>
      <c r="F27" s="91"/>
      <c r="G27" s="91"/>
      <c r="H27" s="91"/>
      <c r="I27" s="91"/>
      <c r="J27" s="91"/>
      <c r="K27" s="91"/>
      <c r="L27" s="91"/>
      <c r="M27" s="343"/>
      <c r="N27" s="91">
        <f t="shared" si="0"/>
        <v>28481000</v>
      </c>
      <c r="O27" s="406"/>
    </row>
    <row r="28" spans="1:15" ht="32.1" customHeight="1" x14ac:dyDescent="0.25">
      <c r="A28" s="90" t="s">
        <v>225</v>
      </c>
      <c r="B28" s="91">
        <v>0</v>
      </c>
      <c r="C28" s="91"/>
      <c r="D28" s="91"/>
      <c r="E28" s="91"/>
      <c r="F28" s="91"/>
      <c r="G28" s="91"/>
      <c r="H28" s="91"/>
      <c r="I28" s="91"/>
      <c r="J28" s="91"/>
      <c r="K28" s="91"/>
      <c r="L28" s="91"/>
      <c r="M28" s="343"/>
      <c r="N28" s="91">
        <f t="shared" si="0"/>
        <v>0</v>
      </c>
      <c r="O28" s="344"/>
    </row>
    <row r="29" spans="1:15" ht="32.1" customHeight="1" thickBot="1" x14ac:dyDescent="0.3">
      <c r="A29" s="93" t="s">
        <v>226</v>
      </c>
      <c r="B29" s="94">
        <v>8643000</v>
      </c>
      <c r="C29" s="94"/>
      <c r="D29" s="94"/>
      <c r="E29" s="94"/>
      <c r="F29" s="94"/>
      <c r="G29" s="94"/>
      <c r="H29" s="94"/>
      <c r="I29" s="94"/>
      <c r="J29" s="94"/>
      <c r="K29" s="94"/>
      <c r="L29" s="94"/>
      <c r="M29" s="439"/>
      <c r="N29" s="94">
        <f t="shared" si="0"/>
        <v>8643000</v>
      </c>
      <c r="O29" s="441">
        <f>+N29/(N27-N28)</f>
        <v>0.30346546820687476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Realizar la atención al 100% de personas (mujeres víctimas de violencias de género y sus personas a cargo) que son acogidas en Casas Refugio.</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23</v>
      </c>
      <c r="I35" s="495"/>
      <c r="J35" s="98"/>
    </row>
    <row r="36" spans="1:10" ht="50.25" customHeight="1" thickBot="1" x14ac:dyDescent="0.3">
      <c r="A36" s="477"/>
      <c r="B36" s="157">
        <v>1</v>
      </c>
      <c r="C36" s="157">
        <v>1</v>
      </c>
      <c r="D36" s="157">
        <v>1</v>
      </c>
      <c r="E36" s="157">
        <v>1</v>
      </c>
      <c r="F36" s="157">
        <v>1</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187.5" customHeight="1" thickBot="1" x14ac:dyDescent="0.3">
      <c r="A39" s="477"/>
      <c r="B39" s="157">
        <v>1</v>
      </c>
      <c r="C39" s="157">
        <v>1</v>
      </c>
      <c r="D39" s="632" t="s">
        <v>720</v>
      </c>
      <c r="E39" s="633"/>
      <c r="F39" s="632" t="s">
        <v>640</v>
      </c>
      <c r="G39" s="633"/>
      <c r="H39" s="409" t="s">
        <v>641</v>
      </c>
      <c r="I39" s="409" t="s">
        <v>642</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57">
        <v>1</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57">
        <v>1</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57">
        <v>1</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57">
        <v>1</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57">
        <v>1</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57">
        <v>1</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57">
        <v>1</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57">
        <v>1</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57">
        <v>1</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57">
        <v>1</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57">
        <v>1</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63.75" customHeight="1" x14ac:dyDescent="0.25">
      <c r="A66" s="113" t="s">
        <v>253</v>
      </c>
      <c r="B66" s="473" t="s">
        <v>264</v>
      </c>
      <c r="C66" s="474"/>
      <c r="D66" s="473" t="s">
        <v>265</v>
      </c>
      <c r="E66" s="474"/>
      <c r="F66" s="634"/>
      <c r="G66" s="635"/>
      <c r="H66" s="634"/>
      <c r="I66" s="635"/>
    </row>
    <row r="67" spans="1:9" ht="40.5" customHeight="1" x14ac:dyDescent="0.25">
      <c r="A67" s="113" t="s">
        <v>257</v>
      </c>
      <c r="B67" s="551">
        <v>0.05</v>
      </c>
      <c r="C67" s="552"/>
      <c r="D67" s="551">
        <v>0.05</v>
      </c>
      <c r="E67" s="552"/>
      <c r="F67" s="636"/>
      <c r="G67" s="637"/>
      <c r="H67" s="636"/>
      <c r="I67" s="637"/>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8.3000000000000004E-2</v>
      </c>
      <c r="C69" s="115">
        <v>8.3000000000000004E-2</v>
      </c>
      <c r="D69" s="115">
        <v>8.3000000000000004E-2</v>
      </c>
      <c r="E69" s="115">
        <v>8.3000000000000004E-2</v>
      </c>
      <c r="F69" s="122"/>
      <c r="G69" s="116"/>
      <c r="H69" s="122"/>
      <c r="I69" s="116"/>
    </row>
    <row r="70" spans="1:9" ht="172.5" customHeight="1" x14ac:dyDescent="0.25">
      <c r="A70" s="113" t="s">
        <v>258</v>
      </c>
      <c r="B70" s="638" t="s">
        <v>643</v>
      </c>
      <c r="C70" s="639"/>
      <c r="D70" s="638" t="s">
        <v>644</v>
      </c>
      <c r="E70" s="639"/>
      <c r="F70" s="549"/>
      <c r="G70" s="640"/>
      <c r="H70" s="549"/>
      <c r="I70" s="550"/>
    </row>
    <row r="71" spans="1:9" ht="80.25" customHeight="1" x14ac:dyDescent="0.25">
      <c r="A71" s="113" t="s">
        <v>259</v>
      </c>
      <c r="B71" s="496" t="s">
        <v>645</v>
      </c>
      <c r="C71" s="641"/>
      <c r="D71" s="496" t="s">
        <v>646</v>
      </c>
      <c r="E71" s="641"/>
      <c r="F71" s="460"/>
      <c r="G71" s="461"/>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8.3000000000000004E-2</v>
      </c>
      <c r="C73" s="116"/>
      <c r="D73" s="115">
        <v>8.3000000000000004E-2</v>
      </c>
      <c r="E73" s="116"/>
      <c r="F73" s="122"/>
      <c r="G73" s="117"/>
      <c r="H73" s="122"/>
      <c r="I73" s="117"/>
    </row>
    <row r="74" spans="1:9" ht="80.25" customHeight="1" x14ac:dyDescent="0.25">
      <c r="A74" s="113" t="s">
        <v>258</v>
      </c>
      <c r="B74" s="471"/>
      <c r="C74" s="472"/>
      <c r="D74" s="471"/>
      <c r="E74" s="472"/>
      <c r="F74" s="549"/>
      <c r="G74" s="640"/>
      <c r="H74" s="499"/>
      <c r="I74" s="500"/>
    </row>
    <row r="75" spans="1:9" ht="80.25" customHeight="1" x14ac:dyDescent="0.25">
      <c r="A75" s="113" t="s">
        <v>259</v>
      </c>
      <c r="B75" s="469"/>
      <c r="C75" s="470"/>
      <c r="D75" s="469"/>
      <c r="E75" s="470"/>
      <c r="F75" s="460"/>
      <c r="G75" s="461"/>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8.3000000000000004E-2</v>
      </c>
      <c r="C77" s="116"/>
      <c r="D77" s="115">
        <v>8.3000000000000004E-2</v>
      </c>
      <c r="E77" s="116"/>
      <c r="F77" s="122"/>
      <c r="G77" s="117"/>
      <c r="H77" s="122"/>
      <c r="I77" s="117"/>
    </row>
    <row r="78" spans="1:9" ht="80.25" customHeight="1" x14ac:dyDescent="0.25">
      <c r="A78" s="113" t="s">
        <v>258</v>
      </c>
      <c r="B78" s="471"/>
      <c r="C78" s="472"/>
      <c r="D78" s="471"/>
      <c r="E78" s="472"/>
      <c r="F78" s="549"/>
      <c r="G78" s="640"/>
      <c r="H78" s="460"/>
      <c r="I78" s="461"/>
    </row>
    <row r="79" spans="1:9" ht="80.25" customHeight="1" x14ac:dyDescent="0.25">
      <c r="A79" s="113" t="s">
        <v>259</v>
      </c>
      <c r="B79" s="469"/>
      <c r="C79" s="470"/>
      <c r="D79" s="469"/>
      <c r="E79" s="470"/>
      <c r="F79" s="460"/>
      <c r="G79" s="461"/>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8.3000000000000004E-2</v>
      </c>
      <c r="C81" s="116"/>
      <c r="D81" s="115">
        <v>8.3000000000000004E-2</v>
      </c>
      <c r="E81" s="116"/>
      <c r="F81" s="122"/>
      <c r="G81" s="117"/>
      <c r="H81" s="122"/>
      <c r="I81" s="117"/>
    </row>
    <row r="82" spans="1:9" ht="80.25" customHeight="1" x14ac:dyDescent="0.25">
      <c r="A82" s="113" t="s">
        <v>258</v>
      </c>
      <c r="B82" s="462"/>
      <c r="C82" s="463"/>
      <c r="D82" s="462"/>
      <c r="E82" s="463"/>
      <c r="F82" s="549"/>
      <c r="G82" s="640"/>
      <c r="H82" s="460"/>
      <c r="I82" s="461"/>
    </row>
    <row r="83" spans="1:9" ht="80.25" customHeight="1" x14ac:dyDescent="0.25">
      <c r="A83" s="113" t="s">
        <v>259</v>
      </c>
      <c r="B83" s="540"/>
      <c r="C83" s="541"/>
      <c r="D83" s="540"/>
      <c r="E83" s="541"/>
      <c r="F83" s="460"/>
      <c r="G83" s="46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8.3000000000000004E-2</v>
      </c>
      <c r="C85" s="116"/>
      <c r="D85" s="115">
        <v>8.3000000000000004E-2</v>
      </c>
      <c r="E85" s="116"/>
      <c r="F85" s="122"/>
      <c r="G85" s="117"/>
      <c r="H85" s="122"/>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8.3000000000000004E-2</v>
      </c>
      <c r="C89" s="118"/>
      <c r="D89" s="115">
        <v>8.3000000000000004E-2</v>
      </c>
      <c r="E89" s="118"/>
      <c r="F89" s="122"/>
      <c r="G89" s="117"/>
      <c r="H89" s="122"/>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8.3000000000000004E-2</v>
      </c>
      <c r="C93" s="118"/>
      <c r="D93" s="115">
        <v>8.3000000000000004E-2</v>
      </c>
      <c r="E93" s="118"/>
      <c r="F93" s="122"/>
      <c r="G93" s="117"/>
      <c r="H93" s="122"/>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8.3000000000000004E-2</v>
      </c>
      <c r="C97" s="118"/>
      <c r="D97" s="115">
        <v>8.3000000000000004E-2</v>
      </c>
      <c r="E97" s="118"/>
      <c r="F97" s="122"/>
      <c r="G97" s="117"/>
      <c r="H97" s="122"/>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8.4000000000000005E-2</v>
      </c>
      <c r="C101" s="118"/>
      <c r="D101" s="115">
        <v>8.4000000000000005E-2</v>
      </c>
      <c r="E101" s="118"/>
      <c r="F101" s="122"/>
      <c r="G101" s="117"/>
      <c r="H101" s="122"/>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8.4000000000000005E-2</v>
      </c>
      <c r="C105" s="118"/>
      <c r="D105" s="115">
        <v>8.4000000000000005E-2</v>
      </c>
      <c r="E105" s="118"/>
      <c r="F105" s="122"/>
      <c r="G105" s="117"/>
      <c r="H105" s="122"/>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8.4000000000000005E-2</v>
      </c>
      <c r="C109" s="118"/>
      <c r="D109" s="115">
        <v>8.4000000000000005E-2</v>
      </c>
      <c r="E109" s="118"/>
      <c r="F109" s="122"/>
      <c r="G109" s="117"/>
      <c r="H109" s="122"/>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8.4000000000000005E-2</v>
      </c>
      <c r="C113" s="267"/>
      <c r="D113" s="115">
        <v>8.4000000000000005E-2</v>
      </c>
      <c r="E113" s="267"/>
      <c r="F113" s="267"/>
      <c r="G113" s="268"/>
      <c r="H113" s="267"/>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1">(B69+B73+B77+B81+B85+B89+B93+B97+B101+B105+B109+B113)</f>
        <v>0.99999999999999989</v>
      </c>
      <c r="C116" s="119">
        <f t="shared" si="1"/>
        <v>8.3000000000000004E-2</v>
      </c>
      <c r="D116" s="119">
        <f t="shared" si="1"/>
        <v>0.99999999999999989</v>
      </c>
      <c r="E116" s="119">
        <f t="shared" si="1"/>
        <v>8.3000000000000004E-2</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CC681A84-D7DC-455F-807B-F335C5843468}"/>
    <hyperlink ref="D71" r:id="rId2" xr:uid="{780841C6-F91D-465A-B8F2-B9A66BB8927E}"/>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2"/>
    <pageSetUpPr fitToPage="1"/>
  </sheetPr>
  <dimension ref="A1:O126"/>
  <sheetViews>
    <sheetView showGridLines="0" topLeftCell="A70" zoomScale="70" zoomScaleNormal="70" workbookViewId="0">
      <selection activeCell="D70" sqref="D70:E70"/>
    </sheetView>
  </sheetViews>
  <sheetFormatPr baseColWidth="10" defaultColWidth="10.85546875" defaultRowHeight="14.25" x14ac:dyDescent="0.25"/>
  <cols>
    <col min="1" max="1" width="49.85546875" style="68" customWidth="1"/>
    <col min="2" max="7" width="35.85546875" style="68" customWidth="1"/>
    <col min="8" max="8" width="60.28515625" style="68" customWidth="1"/>
    <col min="9" max="9" width="45.85546875" style="68" customWidth="1"/>
    <col min="10"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516" t="s">
        <v>614</v>
      </c>
      <c r="C11" s="517"/>
      <c r="D11" s="517"/>
      <c r="E11" s="517"/>
      <c r="F11" s="517"/>
      <c r="G11" s="517"/>
      <c r="H11" s="517"/>
      <c r="I11" s="517"/>
      <c r="J11" s="517"/>
      <c r="K11" s="517"/>
      <c r="L11" s="517"/>
      <c r="M11" s="517"/>
      <c r="N11" s="517"/>
      <c r="O11" s="518"/>
    </row>
    <row r="12" spans="1:15" ht="15" customHeight="1" x14ac:dyDescent="0.25">
      <c r="A12" s="538"/>
      <c r="B12" s="519"/>
      <c r="C12" s="520"/>
      <c r="D12" s="520"/>
      <c r="E12" s="520"/>
      <c r="F12" s="520"/>
      <c r="G12" s="520"/>
      <c r="H12" s="520"/>
      <c r="I12" s="520"/>
      <c r="J12" s="520"/>
      <c r="K12" s="520"/>
      <c r="L12" s="520"/>
      <c r="M12" s="520"/>
      <c r="N12" s="520"/>
      <c r="O12" s="521"/>
    </row>
    <row r="13" spans="1:15" ht="15" customHeight="1" thickBot="1" x14ac:dyDescent="0.3">
      <c r="A13" s="539"/>
      <c r="B13" s="522"/>
      <c r="C13" s="523"/>
      <c r="D13" s="523"/>
      <c r="E13" s="523"/>
      <c r="F13" s="523"/>
      <c r="G13" s="523"/>
      <c r="H13" s="523"/>
      <c r="I13" s="523"/>
      <c r="J13" s="523"/>
      <c r="K13" s="523"/>
      <c r="L13" s="523"/>
      <c r="M13" s="523"/>
      <c r="N13" s="523"/>
      <c r="O13" s="524"/>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267</v>
      </c>
      <c r="C15" s="525"/>
      <c r="D15" s="525"/>
      <c r="E15" s="525"/>
      <c r="F15" s="525"/>
      <c r="G15" s="531" t="s">
        <v>209</v>
      </c>
      <c r="H15" s="531"/>
      <c r="I15" s="526" t="s">
        <v>268</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269</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16326885000</v>
      </c>
      <c r="C24" s="91"/>
      <c r="D24" s="91"/>
      <c r="E24" s="91"/>
      <c r="F24" s="91"/>
      <c r="G24" s="91"/>
      <c r="H24" s="88"/>
      <c r="I24" s="88"/>
      <c r="J24" s="88"/>
      <c r="K24" s="88"/>
      <c r="L24" s="88"/>
      <c r="M24" s="438"/>
      <c r="N24" s="91">
        <f t="shared" ref="N24:N29" si="0">SUM(B24:M24)</f>
        <v>16326885000</v>
      </c>
      <c r="O24" s="440"/>
    </row>
    <row r="25" spans="1:15" ht="32.1" customHeight="1" x14ac:dyDescent="0.25">
      <c r="A25" s="90" t="s">
        <v>222</v>
      </c>
      <c r="B25" s="91">
        <v>16326884449</v>
      </c>
      <c r="C25" s="91"/>
      <c r="D25" s="91"/>
      <c r="E25" s="91"/>
      <c r="F25" s="91"/>
      <c r="G25" s="91"/>
      <c r="H25" s="91"/>
      <c r="I25" s="91"/>
      <c r="J25" s="91"/>
      <c r="K25" s="91"/>
      <c r="L25" s="91"/>
      <c r="M25" s="343"/>
      <c r="N25" s="91">
        <f t="shared" si="0"/>
        <v>16326884449</v>
      </c>
      <c r="O25" s="406">
        <f>+(B25+C25+D25+E25+F25+G25+H25+I25+J25+K25+L25+M25)/N24</f>
        <v>0.99999996625198251</v>
      </c>
    </row>
    <row r="26" spans="1:15" ht="32.1" customHeight="1" x14ac:dyDescent="0.25">
      <c r="A26" s="90" t="s">
        <v>223</v>
      </c>
      <c r="B26" s="91">
        <v>0</v>
      </c>
      <c r="C26" s="91"/>
      <c r="D26" s="91"/>
      <c r="E26" s="91"/>
      <c r="F26" s="91"/>
      <c r="G26" s="91"/>
      <c r="H26" s="91"/>
      <c r="I26" s="91"/>
      <c r="J26" s="91"/>
      <c r="K26" s="91"/>
      <c r="L26" s="91"/>
      <c r="M26" s="343"/>
      <c r="N26" s="91">
        <f t="shared" si="0"/>
        <v>0</v>
      </c>
      <c r="O26" s="406"/>
    </row>
    <row r="27" spans="1:15" ht="32.1" customHeight="1" x14ac:dyDescent="0.25">
      <c r="A27" s="90" t="s">
        <v>224</v>
      </c>
      <c r="B27" s="91">
        <v>1231063255</v>
      </c>
      <c r="C27" s="91">
        <v>36271486</v>
      </c>
      <c r="D27" s="91"/>
      <c r="E27" s="91"/>
      <c r="F27" s="91"/>
      <c r="G27" s="91"/>
      <c r="H27" s="91"/>
      <c r="I27" s="91"/>
      <c r="J27" s="91"/>
      <c r="K27" s="91"/>
      <c r="L27" s="91"/>
      <c r="M27" s="343">
        <v>41589938</v>
      </c>
      <c r="N27" s="91">
        <f t="shared" si="0"/>
        <v>1308924679</v>
      </c>
      <c r="O27" s="406"/>
    </row>
    <row r="28" spans="1:15" ht="32.1" customHeight="1" x14ac:dyDescent="0.25">
      <c r="A28" s="90" t="s">
        <v>225</v>
      </c>
      <c r="B28" s="91">
        <v>0</v>
      </c>
      <c r="C28" s="91"/>
      <c r="D28" s="91"/>
      <c r="E28" s="91"/>
      <c r="F28" s="91"/>
      <c r="G28" s="91"/>
      <c r="H28" s="91"/>
      <c r="I28" s="91"/>
      <c r="J28" s="91"/>
      <c r="K28" s="91"/>
      <c r="L28" s="91"/>
      <c r="M28" s="343"/>
      <c r="N28" s="91">
        <f t="shared" si="0"/>
        <v>0</v>
      </c>
      <c r="O28" s="344"/>
    </row>
    <row r="29" spans="1:15" ht="32.1" customHeight="1" thickBot="1" x14ac:dyDescent="0.3">
      <c r="A29" s="93" t="s">
        <v>226</v>
      </c>
      <c r="B29" s="94">
        <v>1209252707</v>
      </c>
      <c r="C29" s="94"/>
      <c r="D29" s="94"/>
      <c r="E29" s="94"/>
      <c r="F29" s="94"/>
      <c r="G29" s="94"/>
      <c r="H29" s="94"/>
      <c r="I29" s="94"/>
      <c r="J29" s="94"/>
      <c r="K29" s="94"/>
      <c r="L29" s="94"/>
      <c r="M29" s="439"/>
      <c r="N29" s="94">
        <f t="shared" si="0"/>
        <v>1209252707</v>
      </c>
      <c r="O29" s="442">
        <f>+N29/(N27-N28)</f>
        <v>0.92385201868441502</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Realizar 142.183 atenciones efectivas a través de los diferentes canales de atención de la Línea Púrpura Distrital y los casos gestionados y analizados en el marco de la integración con el NUSE 123</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21</v>
      </c>
      <c r="I35" s="495"/>
      <c r="J35" s="98"/>
    </row>
    <row r="36" spans="1:10" ht="50.25" customHeight="1" thickBot="1" x14ac:dyDescent="0.3">
      <c r="A36" s="477"/>
      <c r="B36" s="292">
        <v>21285</v>
      </c>
      <c r="C36" s="292">
        <v>40898</v>
      </c>
      <c r="D36" s="292">
        <v>40000</v>
      </c>
      <c r="E36" s="292">
        <v>40000</v>
      </c>
      <c r="F36" s="293">
        <f>SUM(B36:E36)</f>
        <v>142183</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235.5" customHeight="1" thickBot="1" x14ac:dyDescent="0.3">
      <c r="A39" s="477"/>
      <c r="B39" s="101">
        <v>3333</v>
      </c>
      <c r="C39" s="105">
        <v>2968</v>
      </c>
      <c r="D39" s="642" t="s">
        <v>622</v>
      </c>
      <c r="E39" s="643"/>
      <c r="F39" s="644" t="s">
        <v>623</v>
      </c>
      <c r="G39" s="645"/>
      <c r="H39" s="403" t="s">
        <v>624</v>
      </c>
      <c r="I39" s="403" t="s">
        <v>625</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1">
        <v>3333</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1">
        <v>3333</v>
      </c>
      <c r="C43" s="105"/>
      <c r="D43" s="490"/>
      <c r="E43" s="491"/>
      <c r="F43" s="490"/>
      <c r="G43" s="491"/>
      <c r="H43" s="101"/>
      <c r="I43" s="102"/>
    </row>
    <row r="44" spans="1:10" s="99" customFormat="1" ht="35.1" customHeight="1" thickBot="1" x14ac:dyDescent="0.3">
      <c r="A44" s="476" t="s">
        <v>243</v>
      </c>
      <c r="B44" s="110" t="s">
        <v>235</v>
      </c>
      <c r="C44" s="111" t="s">
        <v>236</v>
      </c>
      <c r="D44" s="464" t="s">
        <v>237</v>
      </c>
      <c r="E44" s="465"/>
      <c r="F44" s="464" t="s">
        <v>238</v>
      </c>
      <c r="G44" s="465"/>
      <c r="H44" s="110" t="s">
        <v>239</v>
      </c>
      <c r="I44" s="110" t="s">
        <v>240</v>
      </c>
    </row>
    <row r="45" spans="1:10" ht="120.75" customHeight="1" thickBot="1" x14ac:dyDescent="0.3">
      <c r="A45" s="477"/>
      <c r="B45" s="101">
        <v>3333</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1">
        <v>3333</v>
      </c>
      <c r="C47" s="105"/>
      <c r="D47" s="466"/>
      <c r="E47" s="468"/>
      <c r="F47" s="466"/>
      <c r="G47" s="468"/>
      <c r="H47" s="101"/>
      <c r="I47" s="103"/>
    </row>
    <row r="48" spans="1:10" s="99" customFormat="1" ht="35.1" customHeight="1" thickBot="1" x14ac:dyDescent="0.3">
      <c r="A48" s="476" t="s">
        <v>245</v>
      </c>
      <c r="B48" s="110" t="s">
        <v>235</v>
      </c>
      <c r="C48" s="110" t="s">
        <v>236</v>
      </c>
      <c r="D48" s="464" t="s">
        <v>237</v>
      </c>
      <c r="E48" s="465"/>
      <c r="F48" s="464" t="s">
        <v>238</v>
      </c>
      <c r="G48" s="465"/>
      <c r="H48" s="110" t="s">
        <v>239</v>
      </c>
      <c r="I48" s="112" t="s">
        <v>240</v>
      </c>
    </row>
    <row r="49" spans="1:9" ht="120.75" customHeight="1" thickBot="1" x14ac:dyDescent="0.3">
      <c r="A49" s="477"/>
      <c r="B49" s="101">
        <v>3333</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1">
        <v>3333</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1">
        <v>3333</v>
      </c>
      <c r="C53" s="107"/>
      <c r="D53" s="466"/>
      <c r="E53" s="467"/>
      <c r="F53" s="466"/>
      <c r="G53" s="468"/>
      <c r="H53" s="276"/>
      <c r="I53" s="103"/>
    </row>
    <row r="54" spans="1:9" ht="35.1" customHeight="1" thickBot="1" x14ac:dyDescent="0.3">
      <c r="A54" s="476" t="s">
        <v>248</v>
      </c>
      <c r="B54" s="110" t="s">
        <v>235</v>
      </c>
      <c r="C54" s="108" t="s">
        <v>236</v>
      </c>
      <c r="D54" s="464" t="s">
        <v>237</v>
      </c>
      <c r="E54" s="465"/>
      <c r="F54" s="464" t="s">
        <v>238</v>
      </c>
      <c r="G54" s="465"/>
      <c r="H54" s="110" t="s">
        <v>239</v>
      </c>
      <c r="I54" s="112" t="s">
        <v>240</v>
      </c>
    </row>
    <row r="55" spans="1:9" ht="120.75" customHeight="1" thickBot="1" x14ac:dyDescent="0.3">
      <c r="A55" s="477"/>
      <c r="B55" s="101">
        <v>3334</v>
      </c>
      <c r="C55" s="107"/>
      <c r="D55" s="466"/>
      <c r="E55" s="468"/>
      <c r="F55" s="466"/>
      <c r="G55" s="468"/>
      <c r="H55" s="101"/>
      <c r="I55" s="101"/>
    </row>
    <row r="56" spans="1:9" ht="35.1" customHeight="1" thickBot="1" x14ac:dyDescent="0.3">
      <c r="A56" s="476" t="s">
        <v>249</v>
      </c>
      <c r="B56" s="110" t="s">
        <v>235</v>
      </c>
      <c r="C56" s="108" t="s">
        <v>236</v>
      </c>
      <c r="D56" s="464" t="s">
        <v>237</v>
      </c>
      <c r="E56" s="465"/>
      <c r="F56" s="464" t="s">
        <v>238</v>
      </c>
      <c r="G56" s="465"/>
      <c r="H56" s="110" t="s">
        <v>239</v>
      </c>
      <c r="I56" s="112" t="s">
        <v>240</v>
      </c>
    </row>
    <row r="57" spans="1:9" ht="120.75" customHeight="1" thickBot="1" x14ac:dyDescent="0.3">
      <c r="A57" s="477"/>
      <c r="B57" s="101">
        <v>3334</v>
      </c>
      <c r="C57" s="107"/>
      <c r="D57" s="466"/>
      <c r="E57" s="468"/>
      <c r="F57" s="466"/>
      <c r="G57" s="468"/>
      <c r="H57" s="101"/>
      <c r="I57" s="103"/>
    </row>
    <row r="58" spans="1:9" ht="35.1" customHeight="1" thickBot="1" x14ac:dyDescent="0.3">
      <c r="A58" s="476" t="s">
        <v>250</v>
      </c>
      <c r="B58" s="110" t="s">
        <v>235</v>
      </c>
      <c r="C58" s="108" t="s">
        <v>236</v>
      </c>
      <c r="D58" s="464" t="s">
        <v>237</v>
      </c>
      <c r="E58" s="465"/>
      <c r="F58" s="464" t="s">
        <v>238</v>
      </c>
      <c r="G58" s="465"/>
      <c r="H58" s="110" t="s">
        <v>239</v>
      </c>
      <c r="I58" s="112" t="s">
        <v>240</v>
      </c>
    </row>
    <row r="59" spans="1:9" ht="120.75" customHeight="1" thickBot="1" x14ac:dyDescent="0.3">
      <c r="A59" s="477"/>
      <c r="B59" s="101">
        <v>3334</v>
      </c>
      <c r="C59" s="107"/>
      <c r="D59" s="466"/>
      <c r="E59" s="468"/>
      <c r="F59" s="467"/>
      <c r="G59" s="467"/>
      <c r="H59" s="101"/>
      <c r="I59" s="101"/>
    </row>
    <row r="60" spans="1:9" ht="35.1" customHeight="1" thickBot="1" x14ac:dyDescent="0.3">
      <c r="A60" s="476" t="s">
        <v>251</v>
      </c>
      <c r="B60" s="110" t="s">
        <v>235</v>
      </c>
      <c r="C60" s="108" t="s">
        <v>236</v>
      </c>
      <c r="D60" s="464" t="s">
        <v>237</v>
      </c>
      <c r="E60" s="465"/>
      <c r="F60" s="464" t="s">
        <v>238</v>
      </c>
      <c r="G60" s="465"/>
      <c r="H60" s="110" t="s">
        <v>239</v>
      </c>
      <c r="I60" s="112" t="s">
        <v>240</v>
      </c>
    </row>
    <row r="61" spans="1:9" ht="120.75" customHeight="1" thickBot="1" x14ac:dyDescent="0.3">
      <c r="A61" s="477"/>
      <c r="B61" s="101">
        <v>3334</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85.5" customHeight="1" x14ac:dyDescent="0.25">
      <c r="A66" s="113" t="s">
        <v>253</v>
      </c>
      <c r="B66" s="473" t="s">
        <v>270</v>
      </c>
      <c r="C66" s="474"/>
      <c r="D66" s="473" t="s">
        <v>271</v>
      </c>
      <c r="E66" s="474"/>
      <c r="F66" s="473" t="s">
        <v>272</v>
      </c>
      <c r="G66" s="474"/>
      <c r="H66" s="473" t="s">
        <v>273</v>
      </c>
      <c r="I66" s="474"/>
    </row>
    <row r="67" spans="1:9" ht="78" customHeight="1" x14ac:dyDescent="0.25">
      <c r="A67" s="113" t="s">
        <v>257</v>
      </c>
      <c r="B67" s="646">
        <v>0.05</v>
      </c>
      <c r="C67" s="647"/>
      <c r="D67" s="646">
        <v>0.05</v>
      </c>
      <c r="E67" s="647"/>
      <c r="F67" s="636"/>
      <c r="G67" s="637"/>
      <c r="H67" s="636"/>
      <c r="I67" s="637"/>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8.3000000000000004E-2</v>
      </c>
      <c r="C69" s="115">
        <v>8.3000000000000004E-2</v>
      </c>
      <c r="D69" s="115">
        <v>8.3000000000000004E-2</v>
      </c>
      <c r="E69" s="115">
        <v>8.3000000000000004E-2</v>
      </c>
      <c r="F69" s="122"/>
      <c r="G69" s="116"/>
      <c r="H69" s="122"/>
      <c r="I69" s="116"/>
    </row>
    <row r="70" spans="1:9" ht="322.5" customHeight="1" x14ac:dyDescent="0.2">
      <c r="A70" s="113" t="s">
        <v>258</v>
      </c>
      <c r="B70" s="648" t="s">
        <v>626</v>
      </c>
      <c r="C70" s="649"/>
      <c r="D70" s="650" t="s">
        <v>627</v>
      </c>
      <c r="E70" s="651"/>
      <c r="F70" s="549"/>
      <c r="G70" s="640"/>
      <c r="H70" s="549"/>
      <c r="I70" s="550"/>
    </row>
    <row r="71" spans="1:9" ht="80.25" customHeight="1" x14ac:dyDescent="0.25">
      <c r="A71" s="113" t="s">
        <v>259</v>
      </c>
      <c r="B71" s="652" t="s">
        <v>628</v>
      </c>
      <c r="C71" s="470"/>
      <c r="D71" s="652" t="s">
        <v>629</v>
      </c>
      <c r="E71" s="470"/>
      <c r="F71" s="460"/>
      <c r="G71" s="461"/>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8.3000000000000004E-2</v>
      </c>
      <c r="C73" s="116"/>
      <c r="D73" s="115">
        <v>8.3000000000000004E-2</v>
      </c>
      <c r="E73" s="116"/>
      <c r="F73" s="122"/>
      <c r="G73" s="117"/>
      <c r="H73" s="122"/>
      <c r="I73" s="117"/>
    </row>
    <row r="74" spans="1:9" ht="80.25" customHeight="1" x14ac:dyDescent="0.25">
      <c r="A74" s="113" t="s">
        <v>258</v>
      </c>
      <c r="B74" s="471"/>
      <c r="C74" s="472"/>
      <c r="D74" s="471"/>
      <c r="E74" s="472"/>
      <c r="F74" s="549"/>
      <c r="G74" s="640"/>
      <c r="H74" s="499"/>
      <c r="I74" s="500"/>
    </row>
    <row r="75" spans="1:9" ht="80.25" customHeight="1" x14ac:dyDescent="0.25">
      <c r="A75" s="113" t="s">
        <v>259</v>
      </c>
      <c r="B75" s="469"/>
      <c r="C75" s="470"/>
      <c r="D75" s="469"/>
      <c r="E75" s="470"/>
      <c r="F75" s="460"/>
      <c r="G75" s="461"/>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8.3000000000000004E-2</v>
      </c>
      <c r="C77" s="116"/>
      <c r="D77" s="115">
        <v>8.3000000000000004E-2</v>
      </c>
      <c r="E77" s="116"/>
      <c r="F77" s="122"/>
      <c r="G77" s="117"/>
      <c r="H77" s="122"/>
      <c r="I77" s="117"/>
    </row>
    <row r="78" spans="1:9" ht="80.25" customHeight="1" x14ac:dyDescent="0.25">
      <c r="A78" s="113" t="s">
        <v>258</v>
      </c>
      <c r="B78" s="471"/>
      <c r="C78" s="472"/>
      <c r="D78" s="471"/>
      <c r="E78" s="472"/>
      <c r="F78" s="549"/>
      <c r="G78" s="640"/>
      <c r="H78" s="460"/>
      <c r="I78" s="461"/>
    </row>
    <row r="79" spans="1:9" ht="80.25" customHeight="1" x14ac:dyDescent="0.25">
      <c r="A79" s="113" t="s">
        <v>259</v>
      </c>
      <c r="B79" s="469"/>
      <c r="C79" s="470"/>
      <c r="D79" s="469"/>
      <c r="E79" s="470"/>
      <c r="F79" s="460"/>
      <c r="G79" s="461"/>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8.3000000000000004E-2</v>
      </c>
      <c r="C81" s="116"/>
      <c r="D81" s="115">
        <v>8.3000000000000004E-2</v>
      </c>
      <c r="E81" s="116"/>
      <c r="F81" s="122"/>
      <c r="G81" s="117"/>
      <c r="H81" s="122"/>
      <c r="I81" s="117"/>
    </row>
    <row r="82" spans="1:9" ht="80.25" customHeight="1" x14ac:dyDescent="0.25">
      <c r="A82" s="113" t="s">
        <v>258</v>
      </c>
      <c r="B82" s="462"/>
      <c r="C82" s="463"/>
      <c r="D82" s="462"/>
      <c r="E82" s="463"/>
      <c r="F82" s="549"/>
      <c r="G82" s="640"/>
      <c r="H82" s="460"/>
      <c r="I82" s="461"/>
    </row>
    <row r="83" spans="1:9" ht="80.25" customHeight="1" x14ac:dyDescent="0.25">
      <c r="A83" s="113" t="s">
        <v>259</v>
      </c>
      <c r="B83" s="540"/>
      <c r="C83" s="541"/>
      <c r="D83" s="540"/>
      <c r="E83" s="541"/>
      <c r="F83" s="460"/>
      <c r="G83" s="46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8.3000000000000004E-2</v>
      </c>
      <c r="C85" s="116"/>
      <c r="D85" s="115">
        <v>8.3000000000000004E-2</v>
      </c>
      <c r="E85" s="116"/>
      <c r="F85" s="122"/>
      <c r="G85" s="117"/>
      <c r="H85" s="122"/>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8.3000000000000004E-2</v>
      </c>
      <c r="C89" s="118"/>
      <c r="D89" s="115">
        <v>8.3000000000000004E-2</v>
      </c>
      <c r="E89" s="118"/>
      <c r="F89" s="122"/>
      <c r="G89" s="117"/>
      <c r="H89" s="122"/>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8.3000000000000004E-2</v>
      </c>
      <c r="C93" s="118"/>
      <c r="D93" s="115">
        <v>8.3000000000000004E-2</v>
      </c>
      <c r="E93" s="118"/>
      <c r="F93" s="122"/>
      <c r="G93" s="117"/>
      <c r="H93" s="122"/>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8.3000000000000004E-2</v>
      </c>
      <c r="C97" s="118"/>
      <c r="D97" s="115">
        <v>8.3000000000000004E-2</v>
      </c>
      <c r="E97" s="118"/>
      <c r="F97" s="122"/>
      <c r="G97" s="117"/>
      <c r="H97" s="122"/>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8.4000000000000005E-2</v>
      </c>
      <c r="C101" s="118"/>
      <c r="D101" s="115">
        <v>8.4000000000000005E-2</v>
      </c>
      <c r="E101" s="118"/>
      <c r="F101" s="122"/>
      <c r="G101" s="117"/>
      <c r="H101" s="122"/>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8.4000000000000005E-2</v>
      </c>
      <c r="C105" s="118"/>
      <c r="D105" s="115">
        <v>8.4000000000000005E-2</v>
      </c>
      <c r="E105" s="118"/>
      <c r="F105" s="122"/>
      <c r="G105" s="117"/>
      <c r="H105" s="122"/>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8.4000000000000005E-2</v>
      </c>
      <c r="C109" s="118"/>
      <c r="D109" s="115">
        <v>8.4000000000000005E-2</v>
      </c>
      <c r="E109" s="118"/>
      <c r="F109" s="122"/>
      <c r="G109" s="117"/>
      <c r="H109" s="122"/>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8.4000000000000005E-2</v>
      </c>
      <c r="C113" s="267"/>
      <c r="D113" s="115">
        <v>8.4000000000000005E-2</v>
      </c>
      <c r="E113" s="267"/>
      <c r="F113" s="267"/>
      <c r="G113" s="268"/>
      <c r="H113" s="267"/>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1">(B69+B73+B77+B81+B85+B89+B93+B97+B101+B105+B109+B113)</f>
        <v>0.99999999999999989</v>
      </c>
      <c r="C116" s="119">
        <f t="shared" si="1"/>
        <v>8.3000000000000004E-2</v>
      </c>
      <c r="D116" s="119">
        <f t="shared" si="1"/>
        <v>0.99999999999999989</v>
      </c>
      <c r="E116" s="119">
        <f t="shared" si="1"/>
        <v>8.3000000000000004E-2</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73747B67-6FAD-42AF-BBF6-EABA22B5CB86}"/>
    <hyperlink ref="D71" r:id="rId2" xr:uid="{921BC630-B23C-458E-B01E-4D784A81E00A}"/>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2"/>
    <pageSetUpPr fitToPage="1"/>
  </sheetPr>
  <dimension ref="A1:O126"/>
  <sheetViews>
    <sheetView showGridLines="0" topLeftCell="A64" zoomScale="70" zoomScaleNormal="70" workbookViewId="0">
      <selection activeCell="D70" sqref="D70:E70"/>
    </sheetView>
  </sheetViews>
  <sheetFormatPr baseColWidth="10" defaultColWidth="10.85546875" defaultRowHeight="14.25" x14ac:dyDescent="0.25"/>
  <cols>
    <col min="1" max="1" width="49.85546875" style="68" customWidth="1"/>
    <col min="2" max="8" width="35.85546875" style="68" customWidth="1"/>
    <col min="9" max="9" width="46.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615</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267</v>
      </c>
      <c r="C15" s="525"/>
      <c r="D15" s="525"/>
      <c r="E15" s="525"/>
      <c r="F15" s="525"/>
      <c r="G15" s="531" t="s">
        <v>209</v>
      </c>
      <c r="H15" s="531"/>
      <c r="I15" s="526" t="s">
        <v>275</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269</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1617117667</v>
      </c>
      <c r="C24" s="91"/>
      <c r="D24" s="91"/>
      <c r="E24" s="91"/>
      <c r="F24" s="91"/>
      <c r="G24" s="91"/>
      <c r="H24" s="88"/>
      <c r="I24" s="88"/>
      <c r="J24" s="88"/>
      <c r="K24" s="88"/>
      <c r="L24" s="88"/>
      <c r="M24" s="438"/>
      <c r="N24" s="91">
        <f>SUM(B24:M24)</f>
        <v>1617117667</v>
      </c>
      <c r="O24" s="440"/>
    </row>
    <row r="25" spans="1:15" ht="32.1" customHeight="1" x14ac:dyDescent="0.25">
      <c r="A25" s="90" t="s">
        <v>222</v>
      </c>
      <c r="B25" s="91">
        <v>1617117667</v>
      </c>
      <c r="C25" s="91"/>
      <c r="D25" s="91"/>
      <c r="E25" s="91"/>
      <c r="F25" s="91"/>
      <c r="G25" s="91"/>
      <c r="H25" s="91"/>
      <c r="I25" s="91"/>
      <c r="J25" s="91"/>
      <c r="K25" s="91"/>
      <c r="L25" s="91"/>
      <c r="M25" s="343"/>
      <c r="N25" s="91">
        <f>SUM(B25:M25)</f>
        <v>1617117667</v>
      </c>
      <c r="O25" s="406">
        <f>+(B25+C25+D25+E25+F25+G25+H25+I25+J25+K25+L25+M25)/N24</f>
        <v>1</v>
      </c>
    </row>
    <row r="26" spans="1:15" ht="32.1" customHeight="1" x14ac:dyDescent="0.25">
      <c r="A26" s="90" t="s">
        <v>223</v>
      </c>
      <c r="B26" s="91">
        <v>0</v>
      </c>
      <c r="C26" s="91"/>
      <c r="D26" s="91"/>
      <c r="E26" s="91"/>
      <c r="F26" s="91"/>
      <c r="G26" s="91"/>
      <c r="H26" s="91"/>
      <c r="I26" s="91"/>
      <c r="J26" s="91"/>
      <c r="K26" s="91"/>
      <c r="L26" s="91"/>
      <c r="M26" s="343"/>
      <c r="N26" s="91">
        <f>SUM(B26:M26)</f>
        <v>0</v>
      </c>
      <c r="O26" s="406"/>
    </row>
    <row r="27" spans="1:15" ht="32.1" customHeight="1" x14ac:dyDescent="0.25">
      <c r="A27" s="90" t="s">
        <v>224</v>
      </c>
      <c r="B27" s="91">
        <v>6806767</v>
      </c>
      <c r="C27" s="91">
        <v>87681000</v>
      </c>
      <c r="D27" s="91"/>
      <c r="E27" s="91"/>
      <c r="F27" s="91"/>
      <c r="G27" s="91"/>
      <c r="H27" s="91"/>
      <c r="I27" s="91"/>
      <c r="J27" s="91"/>
      <c r="K27" s="91"/>
      <c r="L27" s="91"/>
      <c r="M27" s="343"/>
      <c r="N27" s="91">
        <f>SUM(B27:M27)</f>
        <v>94487767</v>
      </c>
      <c r="O27" s="344"/>
    </row>
    <row r="28" spans="1:15" ht="32.1" customHeight="1" x14ac:dyDescent="0.25">
      <c r="A28" s="90" t="s">
        <v>225</v>
      </c>
      <c r="B28" s="91">
        <v>0</v>
      </c>
      <c r="C28" s="91"/>
      <c r="D28" s="91"/>
      <c r="E28" s="91"/>
      <c r="F28" s="91"/>
      <c r="G28" s="91"/>
      <c r="H28" s="91"/>
      <c r="I28" s="91"/>
      <c r="J28" s="91"/>
      <c r="K28" s="91"/>
      <c r="L28" s="91"/>
      <c r="M28" s="343"/>
      <c r="N28" s="91"/>
      <c r="O28" s="344"/>
    </row>
    <row r="29" spans="1:15" ht="32.1" customHeight="1" thickBot="1" x14ac:dyDescent="0.3">
      <c r="A29" s="93" t="s">
        <v>226</v>
      </c>
      <c r="B29" s="94">
        <v>0</v>
      </c>
      <c r="C29" s="94"/>
      <c r="D29" s="94"/>
      <c r="E29" s="94"/>
      <c r="F29" s="94"/>
      <c r="G29" s="94"/>
      <c r="H29" s="94"/>
      <c r="I29" s="94"/>
      <c r="J29" s="94"/>
      <c r="K29" s="94"/>
      <c r="L29" s="94"/>
      <c r="M29" s="439"/>
      <c r="N29" s="94"/>
      <c r="O29" s="441"/>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Brindar 4.063 atenciones psico-jurídicas efectivas en emergencia a través de la MóvilMujer, fortaleciendo la respuesta de gestión, atención y transferencia de voz en urgencia- emergencia de los incidentes asociados a la Agencia Muj</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21</v>
      </c>
      <c r="I35" s="495"/>
      <c r="J35" s="98"/>
    </row>
    <row r="36" spans="1:10" ht="50.25" customHeight="1" thickBot="1" x14ac:dyDescent="0.3">
      <c r="A36" s="477"/>
      <c r="B36" s="278">
        <v>463</v>
      </c>
      <c r="C36" s="278">
        <v>1151</v>
      </c>
      <c r="D36" s="278">
        <v>1224</v>
      </c>
      <c r="E36" s="278">
        <v>1225</v>
      </c>
      <c r="F36" s="278">
        <f>SUM(B36:E36)</f>
        <v>4063</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201.95" customHeight="1" thickBot="1" x14ac:dyDescent="0.3">
      <c r="A39" s="477"/>
      <c r="B39" s="104">
        <v>102</v>
      </c>
      <c r="C39" s="105">
        <v>123</v>
      </c>
      <c r="D39" s="478" t="s">
        <v>649</v>
      </c>
      <c r="E39" s="479"/>
      <c r="F39" s="478" t="s">
        <v>650</v>
      </c>
      <c r="G39" s="479"/>
      <c r="H39" s="413" t="s">
        <v>651</v>
      </c>
      <c r="I39" s="404" t="s">
        <v>652</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102</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102</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102</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102</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1">
        <v>102</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1">
        <v>102</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1">
        <v>102</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1">
        <v>102</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1">
        <v>102</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1">
        <v>102</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1">
        <v>102</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125.25" customHeight="1" x14ac:dyDescent="0.25">
      <c r="A66" s="113" t="s">
        <v>253</v>
      </c>
      <c r="B66" s="473" t="s">
        <v>276</v>
      </c>
      <c r="C66" s="474"/>
      <c r="D66" s="473" t="s">
        <v>277</v>
      </c>
      <c r="E66" s="474"/>
      <c r="F66" s="634"/>
      <c r="G66" s="635"/>
      <c r="H66" s="634"/>
      <c r="I66" s="635"/>
    </row>
    <row r="67" spans="1:9" ht="40.5" customHeight="1" x14ac:dyDescent="0.25">
      <c r="A67" s="113" t="s">
        <v>257</v>
      </c>
      <c r="B67" s="646">
        <v>0.05</v>
      </c>
      <c r="C67" s="647"/>
      <c r="D67" s="646">
        <v>0.05</v>
      </c>
      <c r="E67" s="647"/>
      <c r="F67" s="636"/>
      <c r="G67" s="637"/>
      <c r="H67" s="636"/>
      <c r="I67" s="637"/>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8.3000000000000004E-2</v>
      </c>
      <c r="C69" s="115">
        <v>8.3000000000000004E-2</v>
      </c>
      <c r="D69" s="115">
        <v>8.3000000000000004E-2</v>
      </c>
      <c r="E69" s="115">
        <v>8.3000000000000004E-2</v>
      </c>
      <c r="F69" s="122"/>
      <c r="G69" s="116"/>
      <c r="H69" s="122"/>
      <c r="I69" s="116"/>
    </row>
    <row r="70" spans="1:9" ht="80.25" customHeight="1" x14ac:dyDescent="0.25">
      <c r="A70" s="113" t="s">
        <v>258</v>
      </c>
      <c r="B70" s="653" t="s">
        <v>660</v>
      </c>
      <c r="C70" s="654"/>
      <c r="D70" s="547" t="s">
        <v>661</v>
      </c>
      <c r="E70" s="548"/>
      <c r="F70" s="549"/>
      <c r="G70" s="640"/>
      <c r="H70" s="549"/>
      <c r="I70" s="550"/>
    </row>
    <row r="71" spans="1:9" ht="80.25" customHeight="1" x14ac:dyDescent="0.25">
      <c r="A71" s="113" t="s">
        <v>259</v>
      </c>
      <c r="B71" s="652" t="s">
        <v>662</v>
      </c>
      <c r="C71" s="470"/>
      <c r="D71" s="652" t="s">
        <v>663</v>
      </c>
      <c r="E71" s="470"/>
      <c r="F71" s="460"/>
      <c r="G71" s="461"/>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8.3000000000000004E-2</v>
      </c>
      <c r="C73" s="116"/>
      <c r="D73" s="115">
        <v>8.3000000000000004E-2</v>
      </c>
      <c r="E73" s="116"/>
      <c r="F73" s="122"/>
      <c r="G73" s="117"/>
      <c r="H73" s="122"/>
      <c r="I73" s="117"/>
    </row>
    <row r="74" spans="1:9" ht="80.25" customHeight="1" x14ac:dyDescent="0.25">
      <c r="A74" s="113" t="s">
        <v>258</v>
      </c>
      <c r="B74" s="471"/>
      <c r="C74" s="472"/>
      <c r="D74" s="471"/>
      <c r="E74" s="472"/>
      <c r="F74" s="549"/>
      <c r="G74" s="640"/>
      <c r="H74" s="499"/>
      <c r="I74" s="500"/>
    </row>
    <row r="75" spans="1:9" ht="80.25" customHeight="1" x14ac:dyDescent="0.25">
      <c r="A75" s="113" t="s">
        <v>259</v>
      </c>
      <c r="B75" s="469"/>
      <c r="C75" s="470"/>
      <c r="D75" s="469"/>
      <c r="E75" s="470"/>
      <c r="F75" s="460"/>
      <c r="G75" s="461"/>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8.3000000000000004E-2</v>
      </c>
      <c r="C77" s="116"/>
      <c r="D77" s="115">
        <v>8.3000000000000004E-2</v>
      </c>
      <c r="E77" s="116"/>
      <c r="F77" s="122"/>
      <c r="G77" s="117"/>
      <c r="H77" s="122"/>
      <c r="I77" s="117"/>
    </row>
    <row r="78" spans="1:9" ht="80.25" customHeight="1" x14ac:dyDescent="0.25">
      <c r="A78" s="113" t="s">
        <v>258</v>
      </c>
      <c r="B78" s="471"/>
      <c r="C78" s="472"/>
      <c r="D78" s="471"/>
      <c r="E78" s="472"/>
      <c r="F78" s="549"/>
      <c r="G78" s="640"/>
      <c r="H78" s="460"/>
      <c r="I78" s="461"/>
    </row>
    <row r="79" spans="1:9" ht="80.25" customHeight="1" x14ac:dyDescent="0.25">
      <c r="A79" s="113" t="s">
        <v>259</v>
      </c>
      <c r="B79" s="469"/>
      <c r="C79" s="470"/>
      <c r="D79" s="469"/>
      <c r="E79" s="470"/>
      <c r="F79" s="460"/>
      <c r="G79" s="461"/>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8.3000000000000004E-2</v>
      </c>
      <c r="C81" s="116"/>
      <c r="D81" s="115">
        <v>8.3000000000000004E-2</v>
      </c>
      <c r="E81" s="116"/>
      <c r="F81" s="122"/>
      <c r="G81" s="117"/>
      <c r="H81" s="122"/>
      <c r="I81" s="117"/>
    </row>
    <row r="82" spans="1:9" ht="80.25" customHeight="1" x14ac:dyDescent="0.25">
      <c r="A82" s="113" t="s">
        <v>258</v>
      </c>
      <c r="B82" s="462"/>
      <c r="C82" s="463"/>
      <c r="D82" s="462"/>
      <c r="E82" s="463"/>
      <c r="F82" s="549"/>
      <c r="G82" s="640"/>
      <c r="H82" s="460"/>
      <c r="I82" s="461"/>
    </row>
    <row r="83" spans="1:9" ht="80.25" customHeight="1" x14ac:dyDescent="0.25">
      <c r="A83" s="113" t="s">
        <v>259</v>
      </c>
      <c r="B83" s="540"/>
      <c r="C83" s="541"/>
      <c r="D83" s="540"/>
      <c r="E83" s="541"/>
      <c r="F83" s="460"/>
      <c r="G83" s="46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8.3000000000000004E-2</v>
      </c>
      <c r="C85" s="116"/>
      <c r="D85" s="115">
        <v>8.3000000000000004E-2</v>
      </c>
      <c r="E85" s="116"/>
      <c r="F85" s="122"/>
      <c r="G85" s="117"/>
      <c r="H85" s="122"/>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8.3000000000000004E-2</v>
      </c>
      <c r="C89" s="118"/>
      <c r="D89" s="115">
        <v>8.3000000000000004E-2</v>
      </c>
      <c r="E89" s="118"/>
      <c r="F89" s="122"/>
      <c r="G89" s="117"/>
      <c r="H89" s="122"/>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8.3000000000000004E-2</v>
      </c>
      <c r="C93" s="118"/>
      <c r="D93" s="115">
        <v>8.3000000000000004E-2</v>
      </c>
      <c r="E93" s="118"/>
      <c r="F93" s="122"/>
      <c r="G93" s="117"/>
      <c r="H93" s="122"/>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8.3000000000000004E-2</v>
      </c>
      <c r="C97" s="118"/>
      <c r="D97" s="115">
        <v>8.3000000000000004E-2</v>
      </c>
      <c r="E97" s="118"/>
      <c r="F97" s="122"/>
      <c r="G97" s="117"/>
      <c r="H97" s="122"/>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8.4000000000000005E-2</v>
      </c>
      <c r="C101" s="118"/>
      <c r="D101" s="115">
        <v>8.4000000000000005E-2</v>
      </c>
      <c r="E101" s="118"/>
      <c r="F101" s="122"/>
      <c r="G101" s="117"/>
      <c r="H101" s="122"/>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8.4000000000000005E-2</v>
      </c>
      <c r="C105" s="118"/>
      <c r="D105" s="115">
        <v>8.4000000000000005E-2</v>
      </c>
      <c r="E105" s="118"/>
      <c r="F105" s="122"/>
      <c r="G105" s="117"/>
      <c r="H105" s="122"/>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8.4000000000000005E-2</v>
      </c>
      <c r="C109" s="118"/>
      <c r="D109" s="115">
        <v>8.4000000000000005E-2</v>
      </c>
      <c r="E109" s="118"/>
      <c r="F109" s="122"/>
      <c r="G109" s="117"/>
      <c r="H109" s="122"/>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8.4000000000000005E-2</v>
      </c>
      <c r="C113" s="267"/>
      <c r="D113" s="115">
        <v>8.4000000000000005E-2</v>
      </c>
      <c r="E113" s="267"/>
      <c r="F113" s="267"/>
      <c r="G113" s="268"/>
      <c r="H113" s="267"/>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0">(B69+B73+B77+B81+B85+B89+B93+B97+B101+B105+B109+B113)</f>
        <v>0.99999999999999989</v>
      </c>
      <c r="C116" s="119">
        <f t="shared" si="0"/>
        <v>8.3000000000000004E-2</v>
      </c>
      <c r="D116" s="119">
        <f t="shared" si="0"/>
        <v>0.99999999999999989</v>
      </c>
      <c r="E116" s="119">
        <f t="shared" si="0"/>
        <v>8.3000000000000004E-2</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1" r:id="rId1" xr:uid="{22FF87D6-AD64-4E82-BA7C-643DE28E1520}"/>
    <hyperlink ref="B71" r:id="rId2" xr:uid="{7BFBCC65-C17D-4645-8E07-8FE55413AAAC}"/>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2"/>
    <pageSetUpPr fitToPage="1"/>
  </sheetPr>
  <dimension ref="A1:O126"/>
  <sheetViews>
    <sheetView showGridLines="0" topLeftCell="A68" zoomScale="70" zoomScaleNormal="70" workbookViewId="0">
      <selection activeCell="H39" sqref="H39"/>
    </sheetView>
  </sheetViews>
  <sheetFormatPr baseColWidth="10" defaultColWidth="10.85546875" defaultRowHeight="14.25" x14ac:dyDescent="0.25"/>
  <cols>
    <col min="1" max="1" width="49.85546875" style="68" customWidth="1"/>
    <col min="2" max="7" width="35.85546875" style="68" customWidth="1"/>
    <col min="8" max="8" width="60.85546875" style="68" customWidth="1"/>
    <col min="9"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279</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267</v>
      </c>
      <c r="C15" s="525"/>
      <c r="D15" s="525"/>
      <c r="E15" s="525"/>
      <c r="F15" s="525"/>
      <c r="G15" s="531" t="s">
        <v>209</v>
      </c>
      <c r="H15" s="531"/>
      <c r="I15" s="526" t="s">
        <v>280</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269</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443"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604341000</v>
      </c>
      <c r="C24" s="91"/>
      <c r="D24" s="91"/>
      <c r="E24" s="91"/>
      <c r="F24" s="91"/>
      <c r="G24" s="91"/>
      <c r="H24" s="88"/>
      <c r="I24" s="88"/>
      <c r="J24" s="88"/>
      <c r="K24" s="88"/>
      <c r="L24" s="88"/>
      <c r="M24" s="438"/>
      <c r="N24" s="91">
        <f>SUM(B24:M24)</f>
        <v>604341000</v>
      </c>
      <c r="O24" s="440"/>
    </row>
    <row r="25" spans="1:15" ht="32.1" customHeight="1" x14ac:dyDescent="0.25">
      <c r="A25" s="90" t="s">
        <v>222</v>
      </c>
      <c r="B25" s="91">
        <v>604341000</v>
      </c>
      <c r="C25" s="91"/>
      <c r="D25" s="91"/>
      <c r="E25" s="91"/>
      <c r="F25" s="91"/>
      <c r="G25" s="91"/>
      <c r="H25" s="91"/>
      <c r="I25" s="91"/>
      <c r="J25" s="91"/>
      <c r="K25" s="91"/>
      <c r="L25" s="91"/>
      <c r="M25" s="343"/>
      <c r="N25" s="91">
        <f>SUM(B25:M25)</f>
        <v>604341000</v>
      </c>
      <c r="O25" s="406">
        <f>+(B25+C25+D25+E25+F25+G25+H25+I25+J25+K25+L25+M25)/N24</f>
        <v>1</v>
      </c>
    </row>
    <row r="26" spans="1:15" ht="32.1" customHeight="1" x14ac:dyDescent="0.25">
      <c r="A26" s="90" t="s">
        <v>223</v>
      </c>
      <c r="B26" s="91">
        <v>0</v>
      </c>
      <c r="C26" s="91"/>
      <c r="D26" s="91"/>
      <c r="E26" s="91"/>
      <c r="F26" s="91"/>
      <c r="G26" s="91"/>
      <c r="H26" s="91"/>
      <c r="I26" s="91"/>
      <c r="J26" s="91"/>
      <c r="K26" s="91"/>
      <c r="L26" s="91"/>
      <c r="M26" s="343"/>
      <c r="N26" s="91">
        <f>SUM(B26:M26)</f>
        <v>0</v>
      </c>
      <c r="O26" s="406"/>
    </row>
    <row r="27" spans="1:15" ht="32.1" customHeight="1" x14ac:dyDescent="0.25">
      <c r="A27" s="90" t="s">
        <v>224</v>
      </c>
      <c r="B27" s="91"/>
      <c r="C27" s="91">
        <v>14548000</v>
      </c>
      <c r="D27" s="91"/>
      <c r="E27" s="91"/>
      <c r="F27" s="91"/>
      <c r="G27" s="91"/>
      <c r="H27" s="91"/>
      <c r="I27" s="91"/>
      <c r="J27" s="91"/>
      <c r="K27" s="91"/>
      <c r="L27" s="91"/>
      <c r="M27" s="343"/>
      <c r="N27" s="91">
        <f>SUM(B27:M27)</f>
        <v>14548000</v>
      </c>
      <c r="O27" s="406"/>
    </row>
    <row r="28" spans="1:15" ht="32.1" customHeight="1" x14ac:dyDescent="0.25">
      <c r="A28" s="90" t="s">
        <v>225</v>
      </c>
      <c r="B28" s="91">
        <v>0</v>
      </c>
      <c r="C28" s="91"/>
      <c r="D28" s="91"/>
      <c r="E28" s="91"/>
      <c r="F28" s="91"/>
      <c r="G28" s="91"/>
      <c r="H28" s="91"/>
      <c r="I28" s="91"/>
      <c r="J28" s="91"/>
      <c r="K28" s="91"/>
      <c r="L28" s="91"/>
      <c r="M28" s="343"/>
      <c r="N28" s="91"/>
      <c r="O28" s="344"/>
    </row>
    <row r="29" spans="1:15" ht="32.1" customHeight="1" thickBot="1" x14ac:dyDescent="0.3">
      <c r="A29" s="93" t="s">
        <v>226</v>
      </c>
      <c r="B29" s="94">
        <v>7274000</v>
      </c>
      <c r="C29" s="94"/>
      <c r="D29" s="94"/>
      <c r="E29" s="94"/>
      <c r="F29" s="94"/>
      <c r="G29" s="94"/>
      <c r="H29" s="94"/>
      <c r="I29" s="94"/>
      <c r="J29" s="94"/>
      <c r="K29" s="94"/>
      <c r="L29" s="94"/>
      <c r="M29" s="439"/>
      <c r="N29" s="94">
        <f>SUM(B29:M29)</f>
        <v>7274000</v>
      </c>
      <c r="O29" s="442">
        <f>+N29/(N27-N28)</f>
        <v>0.5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Realizar 10.300 acciones de atención, acceso a la justicia y articulación interinstitucional a casos de mujeres valoradas  para prevenir el riesgo de feminicidio en la ciudad</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21</v>
      </c>
      <c r="I35" s="495"/>
      <c r="J35" s="98"/>
    </row>
    <row r="36" spans="1:10" ht="50.25" customHeight="1" thickBot="1" x14ac:dyDescent="0.3">
      <c r="A36" s="477"/>
      <c r="B36" s="278">
        <v>1172</v>
      </c>
      <c r="C36" s="278">
        <v>3447</v>
      </c>
      <c r="D36" s="278">
        <v>3000</v>
      </c>
      <c r="E36" s="278">
        <v>2681</v>
      </c>
      <c r="F36" s="290">
        <v>10300</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192" customHeight="1" thickBot="1" x14ac:dyDescent="0.3">
      <c r="A39" s="477"/>
      <c r="B39" s="104">
        <v>100</v>
      </c>
      <c r="C39" s="430">
        <v>0</v>
      </c>
      <c r="D39" s="655" t="s">
        <v>637</v>
      </c>
      <c r="E39" s="656"/>
      <c r="F39" s="655" t="s">
        <v>637</v>
      </c>
      <c r="G39" s="656"/>
      <c r="H39" s="431" t="s">
        <v>698</v>
      </c>
      <c r="I39" s="432" t="s">
        <v>637</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300</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300</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300</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300</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6">
        <v>300</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6">
        <v>300</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6">
        <v>300</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6">
        <v>300</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6">
        <v>300</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6">
        <v>100</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6">
        <v>100</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146.25" customHeight="1" x14ac:dyDescent="0.25">
      <c r="A66" s="113" t="s">
        <v>253</v>
      </c>
      <c r="B66" s="473" t="s">
        <v>619</v>
      </c>
      <c r="C66" s="474"/>
      <c r="D66" s="473" t="s">
        <v>281</v>
      </c>
      <c r="E66" s="474"/>
      <c r="F66" s="473" t="s">
        <v>282</v>
      </c>
      <c r="G66" s="474"/>
      <c r="H66" s="634"/>
      <c r="I66" s="635"/>
    </row>
    <row r="67" spans="1:9" ht="40.5" customHeight="1" x14ac:dyDescent="0.25">
      <c r="A67" s="113" t="s">
        <v>257</v>
      </c>
      <c r="B67" s="551">
        <v>0.04</v>
      </c>
      <c r="C67" s="552"/>
      <c r="D67" s="551">
        <v>0.04</v>
      </c>
      <c r="E67" s="552"/>
      <c r="F67" s="551">
        <v>0.02</v>
      </c>
      <c r="G67" s="552"/>
      <c r="H67" s="636"/>
      <c r="I67" s="637"/>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394">
        <v>0</v>
      </c>
      <c r="C69" s="394">
        <v>0</v>
      </c>
      <c r="D69" s="394">
        <v>0</v>
      </c>
      <c r="E69" s="394">
        <v>0</v>
      </c>
      <c r="F69" s="394">
        <v>0</v>
      </c>
      <c r="G69" s="394">
        <v>0</v>
      </c>
      <c r="H69" s="122"/>
      <c r="I69" s="116"/>
    </row>
    <row r="70" spans="1:9" ht="282.95" customHeight="1" x14ac:dyDescent="0.25">
      <c r="A70" s="113" t="s">
        <v>258</v>
      </c>
      <c r="B70" s="657" t="s">
        <v>699</v>
      </c>
      <c r="C70" s="658"/>
      <c r="D70" s="657" t="s">
        <v>700</v>
      </c>
      <c r="E70" s="658"/>
      <c r="F70" s="657" t="s">
        <v>701</v>
      </c>
      <c r="G70" s="658"/>
      <c r="H70" s="549"/>
      <c r="I70" s="550"/>
    </row>
    <row r="71" spans="1:9" ht="80.25" customHeight="1" x14ac:dyDescent="0.25">
      <c r="A71" s="113" t="s">
        <v>259</v>
      </c>
      <c r="B71" s="469" t="s">
        <v>637</v>
      </c>
      <c r="C71" s="470"/>
      <c r="D71" s="469" t="s">
        <v>637</v>
      </c>
      <c r="E71" s="470"/>
      <c r="F71" s="469" t="s">
        <v>637</v>
      </c>
      <c r="G71" s="470"/>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0.1</v>
      </c>
      <c r="C73" s="116"/>
      <c r="D73" s="115">
        <v>0.1</v>
      </c>
      <c r="E73" s="116"/>
      <c r="F73" s="115">
        <v>0.1</v>
      </c>
      <c r="G73" s="116"/>
      <c r="H73" s="122"/>
      <c r="I73" s="117"/>
    </row>
    <row r="74" spans="1:9" ht="80.25" customHeight="1" x14ac:dyDescent="0.25">
      <c r="A74" s="113" t="s">
        <v>258</v>
      </c>
      <c r="B74" s="471"/>
      <c r="C74" s="472"/>
      <c r="D74" s="471"/>
      <c r="E74" s="472"/>
      <c r="F74" s="471"/>
      <c r="G74" s="472"/>
      <c r="H74" s="499"/>
      <c r="I74" s="500"/>
    </row>
    <row r="75" spans="1:9" ht="80.25" customHeight="1" x14ac:dyDescent="0.25">
      <c r="A75" s="113" t="s">
        <v>259</v>
      </c>
      <c r="B75" s="469"/>
      <c r="C75" s="470"/>
      <c r="D75" s="469"/>
      <c r="E75" s="470"/>
      <c r="F75" s="469"/>
      <c r="G75" s="470"/>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0.1</v>
      </c>
      <c r="C77" s="116"/>
      <c r="D77" s="115">
        <v>0.1</v>
      </c>
      <c r="E77" s="116"/>
      <c r="F77" s="115">
        <v>0.1</v>
      </c>
      <c r="G77" s="116"/>
      <c r="H77" s="122"/>
      <c r="I77" s="117"/>
    </row>
    <row r="78" spans="1:9" ht="80.25" customHeight="1" x14ac:dyDescent="0.25">
      <c r="A78" s="113" t="s">
        <v>258</v>
      </c>
      <c r="B78" s="471"/>
      <c r="C78" s="472"/>
      <c r="D78" s="471"/>
      <c r="E78" s="472"/>
      <c r="F78" s="471"/>
      <c r="G78" s="472"/>
      <c r="H78" s="460"/>
      <c r="I78" s="461"/>
    </row>
    <row r="79" spans="1:9" ht="80.25" customHeight="1" x14ac:dyDescent="0.25">
      <c r="A79" s="113" t="s">
        <v>259</v>
      </c>
      <c r="B79" s="469"/>
      <c r="C79" s="470"/>
      <c r="D79" s="469"/>
      <c r="E79" s="470"/>
      <c r="F79" s="469"/>
      <c r="G79" s="470"/>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0.1</v>
      </c>
      <c r="C81" s="116"/>
      <c r="D81" s="115">
        <v>0.1</v>
      </c>
      <c r="E81" s="116"/>
      <c r="F81" s="115">
        <v>0.1</v>
      </c>
      <c r="G81" s="116"/>
      <c r="H81" s="122"/>
      <c r="I81" s="117"/>
    </row>
    <row r="82" spans="1:9" ht="80.25" customHeight="1" x14ac:dyDescent="0.25">
      <c r="A82" s="113" t="s">
        <v>258</v>
      </c>
      <c r="B82" s="462"/>
      <c r="C82" s="463"/>
      <c r="D82" s="462"/>
      <c r="E82" s="463"/>
      <c r="F82" s="462"/>
      <c r="G82" s="463"/>
      <c r="H82" s="460"/>
      <c r="I82" s="461"/>
    </row>
    <row r="83" spans="1:9" ht="80.25" customHeight="1" x14ac:dyDescent="0.25">
      <c r="A83" s="113" t="s">
        <v>259</v>
      </c>
      <c r="B83" s="540"/>
      <c r="C83" s="541"/>
      <c r="D83" s="540"/>
      <c r="E83" s="541"/>
      <c r="F83" s="540"/>
      <c r="G83" s="54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0.1</v>
      </c>
      <c r="C85" s="116"/>
      <c r="D85" s="115">
        <v>0.1</v>
      </c>
      <c r="E85" s="116"/>
      <c r="F85" s="115">
        <v>0.1</v>
      </c>
      <c r="G85" s="116"/>
      <c r="H85" s="122"/>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0.1</v>
      </c>
      <c r="C89" s="118"/>
      <c r="D89" s="115">
        <v>0.1</v>
      </c>
      <c r="E89" s="118"/>
      <c r="F89" s="115">
        <v>0.1</v>
      </c>
      <c r="G89" s="118"/>
      <c r="H89" s="122"/>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0.1</v>
      </c>
      <c r="C93" s="118"/>
      <c r="D93" s="115">
        <v>0.1</v>
      </c>
      <c r="E93" s="118"/>
      <c r="F93" s="115">
        <v>0.1</v>
      </c>
      <c r="G93" s="118"/>
      <c r="H93" s="122"/>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0.1</v>
      </c>
      <c r="C97" s="118"/>
      <c r="D97" s="115">
        <v>0.1</v>
      </c>
      <c r="E97" s="118"/>
      <c r="F97" s="115">
        <v>0.1</v>
      </c>
      <c r="G97" s="118"/>
      <c r="H97" s="122"/>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0.1</v>
      </c>
      <c r="C101" s="118"/>
      <c r="D101" s="115">
        <v>0.1</v>
      </c>
      <c r="E101" s="118"/>
      <c r="F101" s="115">
        <v>0.1</v>
      </c>
      <c r="G101" s="118"/>
      <c r="H101" s="122"/>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0.1</v>
      </c>
      <c r="C105" s="118"/>
      <c r="D105" s="115">
        <v>0.1</v>
      </c>
      <c r="E105" s="118"/>
      <c r="F105" s="115">
        <v>0.1</v>
      </c>
      <c r="G105" s="118"/>
      <c r="H105" s="122"/>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0.05</v>
      </c>
      <c r="C109" s="118"/>
      <c r="D109" s="115">
        <v>0.05</v>
      </c>
      <c r="E109" s="118"/>
      <c r="F109" s="115">
        <v>0.05</v>
      </c>
      <c r="G109" s="118"/>
      <c r="H109" s="122"/>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0.05</v>
      </c>
      <c r="C113" s="267"/>
      <c r="D113" s="115">
        <v>0.05</v>
      </c>
      <c r="E113" s="267"/>
      <c r="F113" s="115">
        <v>0.05</v>
      </c>
      <c r="G113" s="267"/>
      <c r="H113" s="267"/>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0">(B69+B73+B77+B81+B85+B89+B93+B97+B101+B105+B109+B113)</f>
        <v>1</v>
      </c>
      <c r="C116" s="119">
        <f t="shared" si="0"/>
        <v>0</v>
      </c>
      <c r="D116" s="119">
        <f t="shared" si="0"/>
        <v>1</v>
      </c>
      <c r="E116" s="119">
        <f t="shared" si="0"/>
        <v>0</v>
      </c>
      <c r="F116" s="119">
        <f t="shared" si="0"/>
        <v>1</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50CCBD-B37D-448E-9E7D-BF4CA5AEC2FF}">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2"/>
    <pageSetUpPr fitToPage="1"/>
  </sheetPr>
  <dimension ref="A1:O126"/>
  <sheetViews>
    <sheetView showGridLines="0" topLeftCell="A31" zoomScale="80" zoomScaleNormal="80" workbookViewId="0">
      <selection activeCell="D39" sqref="D39:E39"/>
    </sheetView>
  </sheetViews>
  <sheetFormatPr baseColWidth="10" defaultColWidth="10.85546875" defaultRowHeight="14.25" x14ac:dyDescent="0.25"/>
  <cols>
    <col min="1" max="1" width="49.85546875" style="68" customWidth="1"/>
    <col min="2" max="8" width="35.85546875" style="68" customWidth="1"/>
    <col min="9" max="9" width="45.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527"/>
      <c r="B1" s="504" t="s">
        <v>182</v>
      </c>
      <c r="C1" s="505"/>
      <c r="D1" s="505"/>
      <c r="E1" s="505"/>
      <c r="F1" s="505"/>
      <c r="G1" s="505"/>
      <c r="H1" s="505"/>
      <c r="I1" s="505"/>
      <c r="J1" s="505"/>
      <c r="K1" s="505"/>
      <c r="L1" s="506"/>
      <c r="M1" s="501" t="s">
        <v>606</v>
      </c>
      <c r="N1" s="502"/>
      <c r="O1" s="503"/>
    </row>
    <row r="2" spans="1:15" s="150" customFormat="1" ht="30.75" customHeight="1" thickBot="1" x14ac:dyDescent="0.3">
      <c r="A2" s="528"/>
      <c r="B2" s="507" t="s">
        <v>183</v>
      </c>
      <c r="C2" s="508"/>
      <c r="D2" s="508"/>
      <c r="E2" s="508"/>
      <c r="F2" s="508"/>
      <c r="G2" s="508"/>
      <c r="H2" s="508"/>
      <c r="I2" s="508"/>
      <c r="J2" s="508"/>
      <c r="K2" s="508"/>
      <c r="L2" s="509"/>
      <c r="M2" s="501" t="s">
        <v>607</v>
      </c>
      <c r="N2" s="502"/>
      <c r="O2" s="503"/>
    </row>
    <row r="3" spans="1:15" s="150" customFormat="1" ht="24" customHeight="1" thickBot="1" x14ac:dyDescent="0.3">
      <c r="A3" s="528"/>
      <c r="B3" s="507" t="s">
        <v>184</v>
      </c>
      <c r="C3" s="508"/>
      <c r="D3" s="508"/>
      <c r="E3" s="508"/>
      <c r="F3" s="508"/>
      <c r="G3" s="508"/>
      <c r="H3" s="508"/>
      <c r="I3" s="508"/>
      <c r="J3" s="508"/>
      <c r="K3" s="508"/>
      <c r="L3" s="509"/>
      <c r="M3" s="501" t="s">
        <v>608</v>
      </c>
      <c r="N3" s="502"/>
      <c r="O3" s="503"/>
    </row>
    <row r="4" spans="1:15" s="150" customFormat="1" ht="21.75" customHeight="1" thickBot="1" x14ac:dyDescent="0.3">
      <c r="A4" s="529"/>
      <c r="B4" s="510" t="s">
        <v>185</v>
      </c>
      <c r="C4" s="511"/>
      <c r="D4" s="511"/>
      <c r="E4" s="511"/>
      <c r="F4" s="511"/>
      <c r="G4" s="511"/>
      <c r="H4" s="511"/>
      <c r="I4" s="511"/>
      <c r="J4" s="511"/>
      <c r="K4" s="511"/>
      <c r="L4" s="512"/>
      <c r="M4" s="501" t="s">
        <v>609</v>
      </c>
      <c r="N4" s="502"/>
      <c r="O4" s="503"/>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31" t="s">
        <v>187</v>
      </c>
      <c r="B6" s="245" t="s">
        <v>188</v>
      </c>
      <c r="C6" s="206" t="s">
        <v>194</v>
      </c>
      <c r="D6" s="245" t="s">
        <v>189</v>
      </c>
      <c r="E6" s="207"/>
      <c r="F6" s="245" t="s">
        <v>190</v>
      </c>
      <c r="G6" s="207"/>
      <c r="H6" s="245" t="s">
        <v>191</v>
      </c>
      <c r="I6" s="208"/>
      <c r="J6" s="515" t="s">
        <v>192</v>
      </c>
      <c r="K6" s="530"/>
      <c r="L6" s="244" t="s">
        <v>193</v>
      </c>
      <c r="M6" s="544"/>
      <c r="N6" s="544"/>
      <c r="O6" s="544"/>
    </row>
    <row r="7" spans="1:15" s="150" customFormat="1" ht="21.75" customHeight="1" thickBot="1" x14ac:dyDescent="0.3">
      <c r="A7" s="531"/>
      <c r="B7" s="246" t="s">
        <v>195</v>
      </c>
      <c r="C7" s="209"/>
      <c r="D7" s="245" t="s">
        <v>196</v>
      </c>
      <c r="E7" s="210"/>
      <c r="F7" s="245" t="s">
        <v>197</v>
      </c>
      <c r="G7" s="210"/>
      <c r="H7" s="245" t="s">
        <v>198</v>
      </c>
      <c r="I7" s="208"/>
      <c r="J7" s="515"/>
      <c r="K7" s="530"/>
      <c r="L7" s="244" t="s">
        <v>199</v>
      </c>
      <c r="M7" s="544"/>
      <c r="N7" s="544"/>
      <c r="O7" s="544"/>
    </row>
    <row r="8" spans="1:15" s="150" customFormat="1" ht="21.75" customHeight="1" thickBot="1" x14ac:dyDescent="0.3">
      <c r="A8" s="531"/>
      <c r="B8" s="245" t="s">
        <v>200</v>
      </c>
      <c r="C8" s="206"/>
      <c r="D8" s="245" t="s">
        <v>201</v>
      </c>
      <c r="E8" s="210"/>
      <c r="F8" s="245" t="s">
        <v>202</v>
      </c>
      <c r="G8" s="210"/>
      <c r="H8" s="245" t="s">
        <v>203</v>
      </c>
      <c r="I8" s="208"/>
      <c r="J8" s="515"/>
      <c r="K8" s="530"/>
      <c r="L8" s="244" t="s">
        <v>204</v>
      </c>
      <c r="M8" s="544" t="s">
        <v>194</v>
      </c>
      <c r="N8" s="544"/>
      <c r="O8" s="544"/>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537" t="s">
        <v>205</v>
      </c>
      <c r="B11" s="623" t="s">
        <v>616</v>
      </c>
      <c r="C11" s="624"/>
      <c r="D11" s="624"/>
      <c r="E11" s="624"/>
      <c r="F11" s="624"/>
      <c r="G11" s="624"/>
      <c r="H11" s="624"/>
      <c r="I11" s="624"/>
      <c r="J11" s="624"/>
      <c r="K11" s="624"/>
      <c r="L11" s="624"/>
      <c r="M11" s="624"/>
      <c r="N11" s="624"/>
      <c r="O11" s="625"/>
    </row>
    <row r="12" spans="1:15" ht="15" customHeight="1" x14ac:dyDescent="0.25">
      <c r="A12" s="538"/>
      <c r="B12" s="626"/>
      <c r="C12" s="627"/>
      <c r="D12" s="627"/>
      <c r="E12" s="627"/>
      <c r="F12" s="627"/>
      <c r="G12" s="627"/>
      <c r="H12" s="627"/>
      <c r="I12" s="627"/>
      <c r="J12" s="627"/>
      <c r="K12" s="627"/>
      <c r="L12" s="627"/>
      <c r="M12" s="627"/>
      <c r="N12" s="627"/>
      <c r="O12" s="628"/>
    </row>
    <row r="13" spans="1:15" ht="15" customHeight="1" thickBot="1" x14ac:dyDescent="0.3">
      <c r="A13" s="539"/>
      <c r="B13" s="629"/>
      <c r="C13" s="630"/>
      <c r="D13" s="630"/>
      <c r="E13" s="630"/>
      <c r="F13" s="630"/>
      <c r="G13" s="630"/>
      <c r="H13" s="630"/>
      <c r="I13" s="630"/>
      <c r="J13" s="630"/>
      <c r="K13" s="630"/>
      <c r="L13" s="630"/>
      <c r="M13" s="630"/>
      <c r="N13" s="630"/>
      <c r="O13" s="631"/>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525" t="s">
        <v>267</v>
      </c>
      <c r="C15" s="525"/>
      <c r="D15" s="525"/>
      <c r="E15" s="525"/>
      <c r="F15" s="525"/>
      <c r="G15" s="531" t="s">
        <v>209</v>
      </c>
      <c r="H15" s="531"/>
      <c r="I15" s="526" t="s">
        <v>284</v>
      </c>
      <c r="J15" s="526"/>
      <c r="K15" s="526"/>
      <c r="L15" s="526"/>
      <c r="M15" s="526"/>
      <c r="N15" s="526"/>
      <c r="O15" s="526"/>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525" t="s">
        <v>212</v>
      </c>
      <c r="C17" s="525"/>
      <c r="D17" s="525"/>
      <c r="E17" s="525"/>
      <c r="F17" s="124" t="s">
        <v>213</v>
      </c>
      <c r="G17" s="532" t="s">
        <v>214</v>
      </c>
      <c r="H17" s="532"/>
      <c r="I17" s="532"/>
      <c r="J17" s="124" t="s">
        <v>215</v>
      </c>
      <c r="K17" s="525" t="s">
        <v>269</v>
      </c>
      <c r="L17" s="525"/>
      <c r="M17" s="525"/>
      <c r="N17" s="525"/>
      <c r="O17" s="525"/>
    </row>
    <row r="18" spans="1:15" ht="9" customHeight="1" x14ac:dyDescent="0.25">
      <c r="A18" s="72"/>
      <c r="B18" s="69"/>
      <c r="C18" s="536"/>
      <c r="D18" s="536"/>
      <c r="E18" s="536"/>
      <c r="F18" s="536"/>
      <c r="G18" s="536"/>
      <c r="H18" s="536"/>
      <c r="I18" s="536"/>
      <c r="J18" s="536"/>
      <c r="K18" s="536"/>
      <c r="L18" s="536"/>
      <c r="M18" s="536"/>
      <c r="N18" s="536"/>
      <c r="O18" s="536"/>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513" t="s">
        <v>217</v>
      </c>
      <c r="B21" s="514"/>
      <c r="C21" s="514"/>
      <c r="D21" s="514"/>
      <c r="E21" s="514"/>
      <c r="F21" s="514"/>
      <c r="G21" s="514"/>
      <c r="H21" s="514"/>
      <c r="I21" s="514"/>
      <c r="J21" s="514"/>
      <c r="K21" s="514"/>
      <c r="L21" s="514"/>
      <c r="M21" s="514"/>
      <c r="N21" s="514"/>
      <c r="O21" s="515"/>
    </row>
    <row r="22" spans="1:15" ht="32.1" customHeight="1" thickBot="1" x14ac:dyDescent="0.3">
      <c r="A22" s="513" t="s">
        <v>218</v>
      </c>
      <c r="B22" s="514"/>
      <c r="C22" s="514"/>
      <c r="D22" s="514"/>
      <c r="E22" s="514"/>
      <c r="F22" s="514"/>
      <c r="G22" s="514"/>
      <c r="H22" s="514"/>
      <c r="I22" s="514"/>
      <c r="J22" s="514"/>
      <c r="K22" s="514"/>
      <c r="L22" s="514"/>
      <c r="M22" s="514"/>
      <c r="N22" s="514"/>
      <c r="O22" s="5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8" t="s">
        <v>219</v>
      </c>
      <c r="O23" s="87" t="s">
        <v>220</v>
      </c>
    </row>
    <row r="24" spans="1:15" ht="32.1" customHeight="1" x14ac:dyDescent="0.25">
      <c r="A24" s="90" t="s">
        <v>221</v>
      </c>
      <c r="B24" s="91">
        <v>624771000</v>
      </c>
      <c r="C24" s="91"/>
      <c r="D24" s="91"/>
      <c r="E24" s="91"/>
      <c r="F24" s="91"/>
      <c r="G24" s="91"/>
      <c r="H24" s="88"/>
      <c r="I24" s="88"/>
      <c r="J24" s="88"/>
      <c r="K24" s="88"/>
      <c r="L24" s="88"/>
      <c r="M24" s="438"/>
      <c r="N24" s="91">
        <f>SUM(B24:M24)</f>
        <v>624771000</v>
      </c>
      <c r="O24" s="440"/>
    </row>
    <row r="25" spans="1:15" ht="32.1" customHeight="1" x14ac:dyDescent="0.25">
      <c r="A25" s="90" t="s">
        <v>222</v>
      </c>
      <c r="B25" s="91">
        <v>624771000</v>
      </c>
      <c r="C25" s="91"/>
      <c r="D25" s="91"/>
      <c r="E25" s="91"/>
      <c r="F25" s="91"/>
      <c r="G25" s="91"/>
      <c r="H25" s="91"/>
      <c r="I25" s="91"/>
      <c r="J25" s="91"/>
      <c r="K25" s="91"/>
      <c r="L25" s="91"/>
      <c r="M25" s="343"/>
      <c r="N25" s="91">
        <f>SUM(B25:M25)</f>
        <v>624771000</v>
      </c>
      <c r="O25" s="406">
        <f>+(B25+C25+D25+E25+F25+G25+H25+I25+J25+K25+L25+M25)/N24</f>
        <v>1</v>
      </c>
    </row>
    <row r="26" spans="1:15" ht="32.1" customHeight="1" x14ac:dyDescent="0.25">
      <c r="A26" s="90" t="s">
        <v>223</v>
      </c>
      <c r="B26" s="91">
        <v>0</v>
      </c>
      <c r="C26" s="91"/>
      <c r="D26" s="91"/>
      <c r="E26" s="91"/>
      <c r="F26" s="91"/>
      <c r="G26" s="91"/>
      <c r="H26" s="91"/>
      <c r="I26" s="91"/>
      <c r="J26" s="91"/>
      <c r="K26" s="91"/>
      <c r="L26" s="91"/>
      <c r="M26" s="343"/>
      <c r="N26" s="91">
        <f>SUM(B26:M26)</f>
        <v>0</v>
      </c>
      <c r="O26" s="406"/>
    </row>
    <row r="27" spans="1:15" ht="32.1" customHeight="1" x14ac:dyDescent="0.25">
      <c r="A27" s="90" t="s">
        <v>224</v>
      </c>
      <c r="B27" s="91"/>
      <c r="C27" s="91">
        <v>12156000</v>
      </c>
      <c r="D27" s="91"/>
      <c r="E27" s="91"/>
      <c r="F27" s="91"/>
      <c r="G27" s="91"/>
      <c r="H27" s="91"/>
      <c r="I27" s="91"/>
      <c r="J27" s="91"/>
      <c r="K27" s="91"/>
      <c r="L27" s="91"/>
      <c r="M27" s="343"/>
      <c r="N27" s="91">
        <f>SUM(B27:M27)</f>
        <v>12156000</v>
      </c>
      <c r="O27" s="344"/>
    </row>
    <row r="28" spans="1:15" ht="32.1" customHeight="1" x14ac:dyDescent="0.25">
      <c r="A28" s="90" t="s">
        <v>225</v>
      </c>
      <c r="B28" s="91">
        <v>0</v>
      </c>
      <c r="C28" s="91"/>
      <c r="D28" s="91"/>
      <c r="E28" s="91"/>
      <c r="F28" s="91"/>
      <c r="G28" s="91"/>
      <c r="H28" s="91"/>
      <c r="I28" s="91"/>
      <c r="J28" s="91"/>
      <c r="K28" s="91"/>
      <c r="L28" s="91"/>
      <c r="M28" s="343"/>
      <c r="N28" s="91"/>
      <c r="O28" s="344"/>
    </row>
    <row r="29" spans="1:15" ht="32.1" customHeight="1" thickBot="1" x14ac:dyDescent="0.3">
      <c r="A29" s="93" t="s">
        <v>226</v>
      </c>
      <c r="B29" s="94">
        <v>0</v>
      </c>
      <c r="C29" s="94"/>
      <c r="D29" s="94"/>
      <c r="E29" s="94"/>
      <c r="F29" s="94"/>
      <c r="G29" s="94"/>
      <c r="H29" s="94"/>
      <c r="I29" s="94"/>
      <c r="J29" s="94"/>
      <c r="K29" s="94"/>
      <c r="L29" s="94"/>
      <c r="M29" s="439"/>
      <c r="N29" s="94"/>
      <c r="O29" s="441"/>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482" t="s">
        <v>227</v>
      </c>
      <c r="B33" s="483"/>
      <c r="C33" s="483"/>
      <c r="D33" s="483"/>
      <c r="E33" s="483"/>
      <c r="F33" s="483"/>
      <c r="G33" s="483"/>
      <c r="H33" s="483"/>
      <c r="I33" s="484"/>
      <c r="J33" s="100"/>
    </row>
    <row r="34" spans="1:10" ht="50.25" customHeight="1" thickBot="1" x14ac:dyDescent="0.3">
      <c r="A34" s="108" t="s">
        <v>228</v>
      </c>
      <c r="B34" s="485" t="str">
        <f>+B11</f>
        <v>Brindar 10.000 atenciones y seguimientos psicosociales a los casos de mujeres víctimas de violencias en el contexto intrafamiliar y en el marco de relaciones de pareja y expareja remitidos</v>
      </c>
      <c r="C34" s="486"/>
      <c r="D34" s="486"/>
      <c r="E34" s="486"/>
      <c r="F34" s="486"/>
      <c r="G34" s="486"/>
      <c r="H34" s="486"/>
      <c r="I34" s="487"/>
      <c r="J34" s="98"/>
    </row>
    <row r="35" spans="1:10" ht="18.75" customHeight="1" thickBot="1" x14ac:dyDescent="0.3">
      <c r="A35" s="476" t="s">
        <v>229</v>
      </c>
      <c r="B35" s="156">
        <v>2024</v>
      </c>
      <c r="C35" s="156">
        <v>2025</v>
      </c>
      <c r="D35" s="156">
        <v>2026</v>
      </c>
      <c r="E35" s="156">
        <v>2027</v>
      </c>
      <c r="F35" s="156" t="s">
        <v>230</v>
      </c>
      <c r="G35" s="495" t="s">
        <v>231</v>
      </c>
      <c r="H35" s="495" t="s">
        <v>21</v>
      </c>
      <c r="I35" s="495"/>
      <c r="J35" s="98"/>
    </row>
    <row r="36" spans="1:10" ht="50.25" customHeight="1" thickBot="1" x14ac:dyDescent="0.3">
      <c r="A36" s="477"/>
      <c r="B36" s="278">
        <v>1168</v>
      </c>
      <c r="C36" s="278">
        <v>4047</v>
      </c>
      <c r="D36" s="278">
        <v>2600</v>
      </c>
      <c r="E36" s="278">
        <v>2185</v>
      </c>
      <c r="F36" s="290">
        <v>10000</v>
      </c>
      <c r="G36" s="495"/>
      <c r="H36" s="495"/>
      <c r="I36" s="495"/>
      <c r="J36" s="98"/>
    </row>
    <row r="37" spans="1:10" ht="52.5" customHeight="1" thickBot="1" x14ac:dyDescent="0.3">
      <c r="A37" s="109" t="s">
        <v>232</v>
      </c>
      <c r="B37" s="488">
        <v>0.1</v>
      </c>
      <c r="C37" s="489"/>
      <c r="D37" s="492" t="s">
        <v>233</v>
      </c>
      <c r="E37" s="493"/>
      <c r="F37" s="493"/>
      <c r="G37" s="493"/>
      <c r="H37" s="493"/>
      <c r="I37" s="494"/>
    </row>
    <row r="38" spans="1:10" s="99" customFormat="1" ht="48" customHeight="1" thickBot="1" x14ac:dyDescent="0.3">
      <c r="A38" s="476" t="s">
        <v>234</v>
      </c>
      <c r="B38" s="109" t="s">
        <v>235</v>
      </c>
      <c r="C38" s="108" t="s">
        <v>236</v>
      </c>
      <c r="D38" s="464" t="s">
        <v>237</v>
      </c>
      <c r="E38" s="465"/>
      <c r="F38" s="464" t="s">
        <v>238</v>
      </c>
      <c r="G38" s="465"/>
      <c r="H38" s="110" t="s">
        <v>239</v>
      </c>
      <c r="I38" s="112" t="s">
        <v>240</v>
      </c>
    </row>
    <row r="39" spans="1:10" ht="120.75" customHeight="1" thickBot="1" x14ac:dyDescent="0.3">
      <c r="A39" s="477"/>
      <c r="B39" s="104">
        <v>50</v>
      </c>
      <c r="C39" s="105">
        <v>141</v>
      </c>
      <c r="D39" s="659" t="s">
        <v>653</v>
      </c>
      <c r="E39" s="660"/>
      <c r="F39" s="661" t="s">
        <v>653</v>
      </c>
      <c r="G39" s="662"/>
      <c r="H39" s="416" t="s">
        <v>641</v>
      </c>
      <c r="I39" s="418" t="s">
        <v>654</v>
      </c>
    </row>
    <row r="40" spans="1:10" s="99" customFormat="1" ht="54" customHeight="1" thickBot="1" x14ac:dyDescent="0.3">
      <c r="A40" s="476" t="s">
        <v>241</v>
      </c>
      <c r="B40" s="111" t="s">
        <v>235</v>
      </c>
      <c r="C40" s="110" t="s">
        <v>236</v>
      </c>
      <c r="D40" s="464" t="s">
        <v>237</v>
      </c>
      <c r="E40" s="465"/>
      <c r="F40" s="464" t="s">
        <v>238</v>
      </c>
      <c r="G40" s="465"/>
      <c r="H40" s="110" t="s">
        <v>239</v>
      </c>
      <c r="I40" s="112" t="s">
        <v>240</v>
      </c>
    </row>
    <row r="41" spans="1:10" ht="120.75" customHeight="1" thickBot="1" x14ac:dyDescent="0.3">
      <c r="A41" s="477"/>
      <c r="B41" s="104">
        <v>250</v>
      </c>
      <c r="C41" s="105"/>
      <c r="D41" s="490"/>
      <c r="E41" s="491"/>
      <c r="F41" s="490"/>
      <c r="G41" s="491"/>
      <c r="H41" s="101"/>
      <c r="I41" s="102"/>
    </row>
    <row r="42" spans="1:10" s="99" customFormat="1" ht="35.1" customHeight="1" thickBot="1" x14ac:dyDescent="0.3">
      <c r="A42" s="476" t="s">
        <v>242</v>
      </c>
      <c r="B42" s="111" t="s">
        <v>235</v>
      </c>
      <c r="C42" s="110" t="s">
        <v>236</v>
      </c>
      <c r="D42" s="464" t="s">
        <v>237</v>
      </c>
      <c r="E42" s="465"/>
      <c r="F42" s="464" t="s">
        <v>238</v>
      </c>
      <c r="G42" s="465"/>
      <c r="H42" s="110" t="s">
        <v>239</v>
      </c>
      <c r="I42" s="112" t="s">
        <v>240</v>
      </c>
    </row>
    <row r="43" spans="1:10" ht="120.75" customHeight="1" thickBot="1" x14ac:dyDescent="0.3">
      <c r="A43" s="477"/>
      <c r="B43" s="104">
        <v>250</v>
      </c>
      <c r="C43" s="105"/>
      <c r="D43" s="490"/>
      <c r="E43" s="491"/>
      <c r="F43" s="490"/>
      <c r="G43" s="491"/>
      <c r="H43" s="101"/>
      <c r="I43" s="102"/>
    </row>
    <row r="44" spans="1:10" s="99" customFormat="1" ht="35.1" customHeight="1" thickBot="1" x14ac:dyDescent="0.3">
      <c r="A44" s="476" t="s">
        <v>243</v>
      </c>
      <c r="B44" s="111" t="s">
        <v>235</v>
      </c>
      <c r="C44" s="111" t="s">
        <v>236</v>
      </c>
      <c r="D44" s="464" t="s">
        <v>237</v>
      </c>
      <c r="E44" s="465"/>
      <c r="F44" s="464" t="s">
        <v>238</v>
      </c>
      <c r="G44" s="465"/>
      <c r="H44" s="110" t="s">
        <v>239</v>
      </c>
      <c r="I44" s="110" t="s">
        <v>240</v>
      </c>
    </row>
    <row r="45" spans="1:10" ht="120.75" customHeight="1" thickBot="1" x14ac:dyDescent="0.3">
      <c r="A45" s="477"/>
      <c r="B45" s="104">
        <v>250</v>
      </c>
      <c r="C45" s="105"/>
      <c r="D45" s="480"/>
      <c r="E45" s="481"/>
      <c r="F45" s="480"/>
      <c r="G45" s="481"/>
      <c r="H45" s="120"/>
      <c r="I45" s="121"/>
    </row>
    <row r="46" spans="1:10" s="99" customFormat="1" ht="35.1" customHeight="1" thickBot="1" x14ac:dyDescent="0.3">
      <c r="A46" s="476" t="s">
        <v>244</v>
      </c>
      <c r="B46" s="111" t="s">
        <v>235</v>
      </c>
      <c r="C46" s="110" t="s">
        <v>236</v>
      </c>
      <c r="D46" s="464" t="s">
        <v>237</v>
      </c>
      <c r="E46" s="465"/>
      <c r="F46" s="464" t="s">
        <v>238</v>
      </c>
      <c r="G46" s="465"/>
      <c r="H46" s="110" t="s">
        <v>239</v>
      </c>
      <c r="I46" s="112" t="s">
        <v>240</v>
      </c>
    </row>
    <row r="47" spans="1:10" ht="120.75" customHeight="1" thickBot="1" x14ac:dyDescent="0.3">
      <c r="A47" s="477"/>
      <c r="B47" s="104">
        <v>250</v>
      </c>
      <c r="C47" s="105"/>
      <c r="D47" s="466"/>
      <c r="E47" s="468"/>
      <c r="F47" s="466"/>
      <c r="G47" s="468"/>
      <c r="H47" s="101"/>
      <c r="I47" s="103"/>
    </row>
    <row r="48" spans="1:10" s="99" customFormat="1" ht="35.1" customHeight="1" thickBot="1" x14ac:dyDescent="0.3">
      <c r="A48" s="476" t="s">
        <v>245</v>
      </c>
      <c r="B48" s="111" t="s">
        <v>235</v>
      </c>
      <c r="C48" s="110" t="s">
        <v>236</v>
      </c>
      <c r="D48" s="464" t="s">
        <v>237</v>
      </c>
      <c r="E48" s="465"/>
      <c r="F48" s="464" t="s">
        <v>238</v>
      </c>
      <c r="G48" s="465"/>
      <c r="H48" s="110" t="s">
        <v>239</v>
      </c>
      <c r="I48" s="112" t="s">
        <v>240</v>
      </c>
    </row>
    <row r="49" spans="1:9" ht="120.75" customHeight="1" thickBot="1" x14ac:dyDescent="0.3">
      <c r="A49" s="477"/>
      <c r="B49" s="106">
        <v>250</v>
      </c>
      <c r="C49" s="107"/>
      <c r="D49" s="466"/>
      <c r="E49" s="468"/>
      <c r="F49" s="466"/>
      <c r="G49" s="468"/>
      <c r="H49" s="101"/>
      <c r="I49" s="103"/>
    </row>
    <row r="50" spans="1:9" ht="35.1" customHeight="1" thickBot="1" x14ac:dyDescent="0.3">
      <c r="A50" s="476" t="s">
        <v>246</v>
      </c>
      <c r="B50" s="109" t="s">
        <v>235</v>
      </c>
      <c r="C50" s="108" t="s">
        <v>236</v>
      </c>
      <c r="D50" s="464" t="s">
        <v>237</v>
      </c>
      <c r="E50" s="465"/>
      <c r="F50" s="464" t="s">
        <v>238</v>
      </c>
      <c r="G50" s="465"/>
      <c r="H50" s="110" t="s">
        <v>239</v>
      </c>
      <c r="I50" s="112" t="s">
        <v>240</v>
      </c>
    </row>
    <row r="51" spans="1:9" ht="120.75" customHeight="1" thickBot="1" x14ac:dyDescent="0.3">
      <c r="A51" s="477"/>
      <c r="B51" s="106">
        <v>250</v>
      </c>
      <c r="C51" s="107"/>
      <c r="D51" s="466"/>
      <c r="E51" s="467"/>
      <c r="F51" s="466"/>
      <c r="G51" s="468"/>
      <c r="H51" s="101"/>
      <c r="I51" s="103"/>
    </row>
    <row r="52" spans="1:9" ht="35.1" customHeight="1" thickBot="1" x14ac:dyDescent="0.3">
      <c r="A52" s="476" t="s">
        <v>247</v>
      </c>
      <c r="B52" s="109" t="s">
        <v>235</v>
      </c>
      <c r="C52" s="108" t="s">
        <v>236</v>
      </c>
      <c r="D52" s="464" t="s">
        <v>237</v>
      </c>
      <c r="E52" s="465"/>
      <c r="F52" s="464" t="s">
        <v>238</v>
      </c>
      <c r="G52" s="465"/>
      <c r="H52" s="110" t="s">
        <v>239</v>
      </c>
      <c r="I52" s="112" t="s">
        <v>240</v>
      </c>
    </row>
    <row r="53" spans="1:9" ht="120.75" customHeight="1" thickBot="1" x14ac:dyDescent="0.3">
      <c r="A53" s="477"/>
      <c r="B53" s="106">
        <v>250</v>
      </c>
      <c r="C53" s="107"/>
      <c r="D53" s="466"/>
      <c r="E53" s="467"/>
      <c r="F53" s="466"/>
      <c r="G53" s="468"/>
      <c r="H53" s="276"/>
      <c r="I53" s="103"/>
    </row>
    <row r="54" spans="1:9" ht="35.1" customHeight="1" thickBot="1" x14ac:dyDescent="0.3">
      <c r="A54" s="476" t="s">
        <v>248</v>
      </c>
      <c r="B54" s="109" t="s">
        <v>235</v>
      </c>
      <c r="C54" s="108" t="s">
        <v>236</v>
      </c>
      <c r="D54" s="464" t="s">
        <v>237</v>
      </c>
      <c r="E54" s="465"/>
      <c r="F54" s="464" t="s">
        <v>238</v>
      </c>
      <c r="G54" s="465"/>
      <c r="H54" s="110" t="s">
        <v>239</v>
      </c>
      <c r="I54" s="112" t="s">
        <v>240</v>
      </c>
    </row>
    <row r="55" spans="1:9" ht="120.75" customHeight="1" thickBot="1" x14ac:dyDescent="0.3">
      <c r="A55" s="477"/>
      <c r="B55" s="106">
        <v>250</v>
      </c>
      <c r="C55" s="107"/>
      <c r="D55" s="466"/>
      <c r="E55" s="468"/>
      <c r="F55" s="466"/>
      <c r="G55" s="468"/>
      <c r="H55" s="101"/>
      <c r="I55" s="101"/>
    </row>
    <row r="56" spans="1:9" ht="35.1" customHeight="1" thickBot="1" x14ac:dyDescent="0.3">
      <c r="A56" s="476" t="s">
        <v>249</v>
      </c>
      <c r="B56" s="109" t="s">
        <v>235</v>
      </c>
      <c r="C56" s="108" t="s">
        <v>236</v>
      </c>
      <c r="D56" s="464" t="s">
        <v>237</v>
      </c>
      <c r="E56" s="465"/>
      <c r="F56" s="464" t="s">
        <v>238</v>
      </c>
      <c r="G56" s="465"/>
      <c r="H56" s="110" t="s">
        <v>239</v>
      </c>
      <c r="I56" s="112" t="s">
        <v>240</v>
      </c>
    </row>
    <row r="57" spans="1:9" ht="120.75" customHeight="1" thickBot="1" x14ac:dyDescent="0.3">
      <c r="A57" s="477"/>
      <c r="B57" s="106">
        <v>250</v>
      </c>
      <c r="C57" s="107"/>
      <c r="D57" s="466"/>
      <c r="E57" s="468"/>
      <c r="F57" s="466"/>
      <c r="G57" s="468"/>
      <c r="H57" s="101"/>
      <c r="I57" s="103"/>
    </row>
    <row r="58" spans="1:9" ht="35.1" customHeight="1" thickBot="1" x14ac:dyDescent="0.3">
      <c r="A58" s="476" t="s">
        <v>250</v>
      </c>
      <c r="B58" s="109" t="s">
        <v>235</v>
      </c>
      <c r="C58" s="108" t="s">
        <v>236</v>
      </c>
      <c r="D58" s="464" t="s">
        <v>237</v>
      </c>
      <c r="E58" s="465"/>
      <c r="F58" s="464" t="s">
        <v>238</v>
      </c>
      <c r="G58" s="465"/>
      <c r="H58" s="110" t="s">
        <v>239</v>
      </c>
      <c r="I58" s="112" t="s">
        <v>240</v>
      </c>
    </row>
    <row r="59" spans="1:9" ht="120.75" customHeight="1" thickBot="1" x14ac:dyDescent="0.3">
      <c r="A59" s="477"/>
      <c r="B59" s="106">
        <v>150</v>
      </c>
      <c r="C59" s="107"/>
      <c r="D59" s="466"/>
      <c r="E59" s="468"/>
      <c r="F59" s="467"/>
      <c r="G59" s="467"/>
      <c r="H59" s="101"/>
      <c r="I59" s="101"/>
    </row>
    <row r="60" spans="1:9" ht="35.1" customHeight="1" thickBot="1" x14ac:dyDescent="0.3">
      <c r="A60" s="476" t="s">
        <v>251</v>
      </c>
      <c r="B60" s="109" t="s">
        <v>235</v>
      </c>
      <c r="C60" s="108" t="s">
        <v>236</v>
      </c>
      <c r="D60" s="464" t="s">
        <v>237</v>
      </c>
      <c r="E60" s="465"/>
      <c r="F60" s="464" t="s">
        <v>238</v>
      </c>
      <c r="G60" s="465"/>
      <c r="H60" s="110" t="s">
        <v>239</v>
      </c>
      <c r="I60" s="112" t="s">
        <v>240</v>
      </c>
    </row>
    <row r="61" spans="1:9" ht="120.75" customHeight="1" thickBot="1" x14ac:dyDescent="0.3">
      <c r="A61" s="477"/>
      <c r="B61" s="106">
        <v>150</v>
      </c>
      <c r="C61" s="107"/>
      <c r="D61" s="466"/>
      <c r="E61" s="468"/>
      <c r="F61" s="466"/>
      <c r="G61" s="468"/>
      <c r="H61" s="101"/>
      <c r="I61" s="101"/>
    </row>
    <row r="64" spans="1:9" s="98" customFormat="1" ht="30" customHeight="1" x14ac:dyDescent="0.25">
      <c r="A64" s="68"/>
      <c r="B64" s="68"/>
      <c r="C64" s="68"/>
      <c r="D64" s="68"/>
      <c r="E64" s="68"/>
      <c r="F64" s="68"/>
      <c r="G64" s="68"/>
      <c r="H64" s="68"/>
      <c r="I64" s="68"/>
    </row>
    <row r="65" spans="1:9" ht="34.5" customHeight="1" x14ac:dyDescent="0.25">
      <c r="A65" s="546" t="s">
        <v>252</v>
      </c>
      <c r="B65" s="546"/>
      <c r="C65" s="546"/>
      <c r="D65" s="546"/>
      <c r="E65" s="546"/>
      <c r="F65" s="546"/>
      <c r="G65" s="546"/>
      <c r="H65" s="546"/>
      <c r="I65" s="546"/>
    </row>
    <row r="66" spans="1:9" ht="160.5" customHeight="1" x14ac:dyDescent="0.25">
      <c r="A66" s="113" t="s">
        <v>253</v>
      </c>
      <c r="B66" s="663" t="s">
        <v>285</v>
      </c>
      <c r="C66" s="664"/>
      <c r="D66" s="665" t="s">
        <v>286</v>
      </c>
      <c r="E66" s="666"/>
      <c r="F66" s="634"/>
      <c r="G66" s="635"/>
      <c r="H66" s="634"/>
      <c r="I66" s="635"/>
    </row>
    <row r="67" spans="1:9" ht="40.5" customHeight="1" x14ac:dyDescent="0.25">
      <c r="A67" s="113" t="s">
        <v>257</v>
      </c>
      <c r="B67" s="551">
        <v>0.05</v>
      </c>
      <c r="C67" s="552"/>
      <c r="D67" s="551">
        <v>0.05</v>
      </c>
      <c r="E67" s="552"/>
      <c r="F67" s="636"/>
      <c r="G67" s="637"/>
      <c r="H67" s="636"/>
      <c r="I67" s="637"/>
    </row>
    <row r="68" spans="1:9" ht="30" customHeight="1" x14ac:dyDescent="0.25">
      <c r="A68" s="542" t="s">
        <v>188</v>
      </c>
      <c r="B68" s="163" t="s">
        <v>99</v>
      </c>
      <c r="C68" s="163" t="s">
        <v>236</v>
      </c>
      <c r="D68" s="163" t="s">
        <v>99</v>
      </c>
      <c r="E68" s="163" t="s">
        <v>236</v>
      </c>
      <c r="F68" s="163" t="s">
        <v>99</v>
      </c>
      <c r="G68" s="163" t="s">
        <v>236</v>
      </c>
      <c r="H68" s="163" t="s">
        <v>99</v>
      </c>
      <c r="I68" s="163" t="s">
        <v>236</v>
      </c>
    </row>
    <row r="69" spans="1:9" ht="30" customHeight="1" x14ac:dyDescent="0.25">
      <c r="A69" s="543"/>
      <c r="B69" s="115">
        <v>0.05</v>
      </c>
      <c r="C69" s="115">
        <v>0.05</v>
      </c>
      <c r="D69" s="115">
        <v>0.05</v>
      </c>
      <c r="E69" s="115">
        <v>0.05</v>
      </c>
      <c r="F69" s="122"/>
      <c r="G69" s="116"/>
      <c r="H69" s="122"/>
      <c r="I69" s="116"/>
    </row>
    <row r="70" spans="1:9" ht="191.45" customHeight="1" x14ac:dyDescent="0.25">
      <c r="A70" s="113" t="s">
        <v>258</v>
      </c>
      <c r="B70" s="667" t="s">
        <v>655</v>
      </c>
      <c r="C70" s="668"/>
      <c r="D70" s="667" t="s">
        <v>656</v>
      </c>
      <c r="E70" s="668"/>
      <c r="F70" s="549"/>
      <c r="G70" s="640"/>
      <c r="H70" s="549"/>
      <c r="I70" s="550"/>
    </row>
    <row r="71" spans="1:9" ht="80.25" customHeight="1" x14ac:dyDescent="0.25">
      <c r="A71" s="113" t="s">
        <v>259</v>
      </c>
      <c r="B71" s="652" t="s">
        <v>657</v>
      </c>
      <c r="C71" s="470"/>
      <c r="D71" s="652" t="s">
        <v>658</v>
      </c>
      <c r="E71" s="470"/>
      <c r="F71" s="460"/>
      <c r="G71" s="461"/>
      <c r="H71" s="460"/>
      <c r="I71" s="461"/>
    </row>
    <row r="72" spans="1:9" ht="30.75" customHeight="1" x14ac:dyDescent="0.25">
      <c r="A72" s="542" t="s">
        <v>189</v>
      </c>
      <c r="B72" s="163" t="s">
        <v>99</v>
      </c>
      <c r="C72" s="163" t="s">
        <v>236</v>
      </c>
      <c r="D72" s="163" t="s">
        <v>99</v>
      </c>
      <c r="E72" s="163" t="s">
        <v>236</v>
      </c>
      <c r="F72" s="163" t="s">
        <v>99</v>
      </c>
      <c r="G72" s="163" t="s">
        <v>236</v>
      </c>
      <c r="H72" s="163" t="s">
        <v>99</v>
      </c>
      <c r="I72" s="163" t="s">
        <v>236</v>
      </c>
    </row>
    <row r="73" spans="1:9" ht="30.75" customHeight="1" x14ac:dyDescent="0.25">
      <c r="A73" s="543"/>
      <c r="B73" s="115">
        <v>0.09</v>
      </c>
      <c r="C73" s="116"/>
      <c r="D73" s="115">
        <v>0.09</v>
      </c>
      <c r="E73" s="116"/>
      <c r="F73" s="122"/>
      <c r="G73" s="117"/>
      <c r="H73" s="122"/>
      <c r="I73" s="117"/>
    </row>
    <row r="74" spans="1:9" ht="80.25" customHeight="1" x14ac:dyDescent="0.25">
      <c r="A74" s="113" t="s">
        <v>258</v>
      </c>
      <c r="B74" s="471"/>
      <c r="C74" s="472"/>
      <c r="D74" s="471"/>
      <c r="E74" s="472"/>
      <c r="F74" s="549"/>
      <c r="G74" s="640"/>
      <c r="H74" s="499"/>
      <c r="I74" s="500"/>
    </row>
    <row r="75" spans="1:9" ht="80.25" customHeight="1" x14ac:dyDescent="0.25">
      <c r="A75" s="113" t="s">
        <v>259</v>
      </c>
      <c r="B75" s="469"/>
      <c r="C75" s="470"/>
      <c r="D75" s="469"/>
      <c r="E75" s="470"/>
      <c r="F75" s="460"/>
      <c r="G75" s="461"/>
      <c r="H75" s="460"/>
      <c r="I75" s="461"/>
    </row>
    <row r="76" spans="1:9" ht="30.75" customHeight="1" x14ac:dyDescent="0.25">
      <c r="A76" s="542" t="s">
        <v>190</v>
      </c>
      <c r="B76" s="163" t="s">
        <v>99</v>
      </c>
      <c r="C76" s="163" t="s">
        <v>236</v>
      </c>
      <c r="D76" s="163" t="s">
        <v>99</v>
      </c>
      <c r="E76" s="163" t="s">
        <v>236</v>
      </c>
      <c r="F76" s="163" t="s">
        <v>99</v>
      </c>
      <c r="G76" s="163" t="s">
        <v>236</v>
      </c>
      <c r="H76" s="163" t="s">
        <v>99</v>
      </c>
      <c r="I76" s="163" t="s">
        <v>236</v>
      </c>
    </row>
    <row r="77" spans="1:9" ht="30.75" customHeight="1" x14ac:dyDescent="0.25">
      <c r="A77" s="543"/>
      <c r="B77" s="115">
        <v>0.09</v>
      </c>
      <c r="C77" s="116"/>
      <c r="D77" s="115">
        <v>0.09</v>
      </c>
      <c r="E77" s="116"/>
      <c r="F77" s="122"/>
      <c r="G77" s="117"/>
      <c r="H77" s="122"/>
      <c r="I77" s="117"/>
    </row>
    <row r="78" spans="1:9" ht="80.25" customHeight="1" x14ac:dyDescent="0.25">
      <c r="A78" s="113" t="s">
        <v>258</v>
      </c>
      <c r="B78" s="471"/>
      <c r="C78" s="472"/>
      <c r="D78" s="471"/>
      <c r="E78" s="472"/>
      <c r="F78" s="549"/>
      <c r="G78" s="640"/>
      <c r="H78" s="460"/>
      <c r="I78" s="461"/>
    </row>
    <row r="79" spans="1:9" ht="80.25" customHeight="1" x14ac:dyDescent="0.25">
      <c r="A79" s="113" t="s">
        <v>259</v>
      </c>
      <c r="B79" s="469"/>
      <c r="C79" s="470"/>
      <c r="D79" s="469"/>
      <c r="E79" s="470"/>
      <c r="F79" s="460"/>
      <c r="G79" s="461"/>
      <c r="H79" s="460"/>
      <c r="I79" s="461"/>
    </row>
    <row r="80" spans="1:9" ht="30.75" customHeight="1" x14ac:dyDescent="0.25">
      <c r="A80" s="542" t="s">
        <v>191</v>
      </c>
      <c r="B80" s="163" t="s">
        <v>99</v>
      </c>
      <c r="C80" s="163" t="s">
        <v>236</v>
      </c>
      <c r="D80" s="163" t="s">
        <v>99</v>
      </c>
      <c r="E80" s="163" t="s">
        <v>236</v>
      </c>
      <c r="F80" s="163" t="s">
        <v>99</v>
      </c>
      <c r="G80" s="163" t="s">
        <v>236</v>
      </c>
      <c r="H80" s="163" t="s">
        <v>99</v>
      </c>
      <c r="I80" s="163" t="s">
        <v>236</v>
      </c>
    </row>
    <row r="81" spans="1:9" ht="30.75" customHeight="1" x14ac:dyDescent="0.25">
      <c r="A81" s="543"/>
      <c r="B81" s="115">
        <v>0.09</v>
      </c>
      <c r="C81" s="116"/>
      <c r="D81" s="115">
        <v>0.09</v>
      </c>
      <c r="E81" s="116"/>
      <c r="F81" s="122"/>
      <c r="G81" s="117"/>
      <c r="H81" s="122"/>
      <c r="I81" s="117"/>
    </row>
    <row r="82" spans="1:9" ht="80.25" customHeight="1" x14ac:dyDescent="0.25">
      <c r="A82" s="113" t="s">
        <v>258</v>
      </c>
      <c r="B82" s="462"/>
      <c r="C82" s="463"/>
      <c r="D82" s="462"/>
      <c r="E82" s="463"/>
      <c r="F82" s="549"/>
      <c r="G82" s="640"/>
      <c r="H82" s="460"/>
      <c r="I82" s="461"/>
    </row>
    <row r="83" spans="1:9" ht="80.25" customHeight="1" x14ac:dyDescent="0.25">
      <c r="A83" s="113" t="s">
        <v>259</v>
      </c>
      <c r="B83" s="540"/>
      <c r="C83" s="541"/>
      <c r="D83" s="540"/>
      <c r="E83" s="541"/>
      <c r="F83" s="460"/>
      <c r="G83" s="461"/>
      <c r="H83" s="460"/>
      <c r="I83" s="461"/>
    </row>
    <row r="84" spans="1:9" ht="30" customHeight="1" x14ac:dyDescent="0.25">
      <c r="A84" s="542" t="s">
        <v>195</v>
      </c>
      <c r="B84" s="163" t="s">
        <v>99</v>
      </c>
      <c r="C84" s="163" t="s">
        <v>236</v>
      </c>
      <c r="D84" s="163" t="s">
        <v>99</v>
      </c>
      <c r="E84" s="163" t="s">
        <v>236</v>
      </c>
      <c r="F84" s="163" t="s">
        <v>99</v>
      </c>
      <c r="G84" s="163" t="s">
        <v>236</v>
      </c>
      <c r="H84" s="163" t="s">
        <v>99</v>
      </c>
      <c r="I84" s="163" t="s">
        <v>236</v>
      </c>
    </row>
    <row r="85" spans="1:9" ht="30" customHeight="1" x14ac:dyDescent="0.25">
      <c r="A85" s="543"/>
      <c r="B85" s="115">
        <v>0.09</v>
      </c>
      <c r="C85" s="116"/>
      <c r="D85" s="115">
        <v>0.09</v>
      </c>
      <c r="E85" s="116"/>
      <c r="F85" s="122"/>
      <c r="G85" s="117"/>
      <c r="H85" s="122"/>
      <c r="I85" s="117"/>
    </row>
    <row r="86" spans="1:9" ht="80.25" customHeight="1" x14ac:dyDescent="0.25">
      <c r="A86" s="113" t="s">
        <v>258</v>
      </c>
      <c r="B86" s="475"/>
      <c r="C86" s="475"/>
      <c r="D86" s="475"/>
      <c r="E86" s="475"/>
      <c r="F86" s="475"/>
      <c r="G86" s="475"/>
      <c r="H86" s="475"/>
      <c r="I86" s="475"/>
    </row>
    <row r="87" spans="1:9" ht="80.25" customHeight="1" x14ac:dyDescent="0.25">
      <c r="A87" s="113" t="s">
        <v>259</v>
      </c>
      <c r="B87" s="457"/>
      <c r="C87" s="458"/>
      <c r="D87" s="457"/>
      <c r="E87" s="458"/>
      <c r="F87" s="457"/>
      <c r="G87" s="458"/>
      <c r="H87" s="457"/>
      <c r="I87" s="458"/>
    </row>
    <row r="88" spans="1:9" ht="29.25" customHeight="1" x14ac:dyDescent="0.25">
      <c r="A88" s="542" t="s">
        <v>196</v>
      </c>
      <c r="B88" s="163" t="s">
        <v>99</v>
      </c>
      <c r="C88" s="163" t="s">
        <v>236</v>
      </c>
      <c r="D88" s="163" t="s">
        <v>99</v>
      </c>
      <c r="E88" s="163" t="s">
        <v>236</v>
      </c>
      <c r="F88" s="163" t="s">
        <v>99</v>
      </c>
      <c r="G88" s="163" t="s">
        <v>236</v>
      </c>
      <c r="H88" s="163" t="s">
        <v>99</v>
      </c>
      <c r="I88" s="163" t="s">
        <v>236</v>
      </c>
    </row>
    <row r="89" spans="1:9" ht="29.25" customHeight="1" x14ac:dyDescent="0.25">
      <c r="A89" s="543"/>
      <c r="B89" s="115">
        <v>0.09</v>
      </c>
      <c r="C89" s="116"/>
      <c r="D89" s="115">
        <v>0.09</v>
      </c>
      <c r="E89" s="118"/>
      <c r="F89" s="122"/>
      <c r="G89" s="117"/>
      <c r="H89" s="122"/>
      <c r="I89" s="117"/>
    </row>
    <row r="90" spans="1:9" ht="80.25" customHeight="1" x14ac:dyDescent="0.25">
      <c r="A90" s="113" t="s">
        <v>258</v>
      </c>
      <c r="B90" s="456"/>
      <c r="C90" s="456"/>
      <c r="D90" s="456"/>
      <c r="E90" s="456"/>
      <c r="F90" s="456"/>
      <c r="G90" s="456"/>
      <c r="H90" s="456"/>
      <c r="I90" s="456"/>
    </row>
    <row r="91" spans="1:9" ht="80.25" customHeight="1" x14ac:dyDescent="0.25">
      <c r="A91" s="113" t="s">
        <v>259</v>
      </c>
      <c r="B91" s="457"/>
      <c r="C91" s="458"/>
      <c r="D91" s="457"/>
      <c r="E91" s="458"/>
      <c r="F91" s="457"/>
      <c r="G91" s="458"/>
      <c r="H91" s="457"/>
      <c r="I91" s="458"/>
    </row>
    <row r="92" spans="1:9" ht="24.95" customHeight="1" x14ac:dyDescent="0.25">
      <c r="A92" s="542" t="s">
        <v>197</v>
      </c>
      <c r="B92" s="163" t="s">
        <v>99</v>
      </c>
      <c r="C92" s="163" t="s">
        <v>236</v>
      </c>
      <c r="D92" s="163" t="s">
        <v>99</v>
      </c>
      <c r="E92" s="163" t="s">
        <v>236</v>
      </c>
      <c r="F92" s="163" t="s">
        <v>99</v>
      </c>
      <c r="G92" s="163" t="s">
        <v>236</v>
      </c>
      <c r="H92" s="163" t="s">
        <v>99</v>
      </c>
      <c r="I92" s="163" t="s">
        <v>236</v>
      </c>
    </row>
    <row r="93" spans="1:9" ht="24.95" customHeight="1" x14ac:dyDescent="0.25">
      <c r="A93" s="543"/>
      <c r="B93" s="115">
        <v>0.09</v>
      </c>
      <c r="C93" s="116"/>
      <c r="D93" s="115">
        <v>0.09</v>
      </c>
      <c r="E93" s="118"/>
      <c r="F93" s="122"/>
      <c r="G93" s="117"/>
      <c r="H93" s="122"/>
      <c r="I93" s="117"/>
    </row>
    <row r="94" spans="1:9" ht="80.25" customHeight="1" x14ac:dyDescent="0.25">
      <c r="A94" s="113" t="s">
        <v>258</v>
      </c>
      <c r="B94" s="456"/>
      <c r="C94" s="456"/>
      <c r="D94" s="456"/>
      <c r="E94" s="456"/>
      <c r="F94" s="456"/>
      <c r="G94" s="456"/>
      <c r="H94" s="456"/>
      <c r="I94" s="456"/>
    </row>
    <row r="95" spans="1:9" ht="80.25" customHeight="1" x14ac:dyDescent="0.25">
      <c r="A95" s="113" t="s">
        <v>259</v>
      </c>
      <c r="B95" s="457"/>
      <c r="C95" s="458"/>
      <c r="D95" s="457"/>
      <c r="E95" s="458"/>
      <c r="F95" s="457"/>
      <c r="G95" s="458"/>
      <c r="H95" s="457"/>
      <c r="I95" s="458"/>
    </row>
    <row r="96" spans="1:9" ht="24.95" customHeight="1" x14ac:dyDescent="0.25">
      <c r="A96" s="542" t="s">
        <v>198</v>
      </c>
      <c r="B96" s="163" t="s">
        <v>99</v>
      </c>
      <c r="C96" s="163" t="s">
        <v>236</v>
      </c>
      <c r="D96" s="163" t="s">
        <v>99</v>
      </c>
      <c r="E96" s="163" t="s">
        <v>236</v>
      </c>
      <c r="F96" s="163" t="s">
        <v>99</v>
      </c>
      <c r="G96" s="163" t="s">
        <v>236</v>
      </c>
      <c r="H96" s="163" t="s">
        <v>99</v>
      </c>
      <c r="I96" s="163" t="s">
        <v>236</v>
      </c>
    </row>
    <row r="97" spans="1:9" ht="24.95" customHeight="1" x14ac:dyDescent="0.25">
      <c r="A97" s="543"/>
      <c r="B97" s="115">
        <v>0.09</v>
      </c>
      <c r="C97" s="116"/>
      <c r="D97" s="115">
        <v>0.09</v>
      </c>
      <c r="E97" s="118"/>
      <c r="F97" s="122"/>
      <c r="G97" s="117"/>
      <c r="H97" s="122"/>
      <c r="I97" s="117"/>
    </row>
    <row r="98" spans="1:9" ht="80.25" customHeight="1" x14ac:dyDescent="0.25">
      <c r="A98" s="113" t="s">
        <v>258</v>
      </c>
      <c r="B98" s="456"/>
      <c r="C98" s="456"/>
      <c r="D98" s="456"/>
      <c r="E98" s="456"/>
      <c r="F98" s="456"/>
      <c r="G98" s="456"/>
      <c r="H98" s="456"/>
      <c r="I98" s="456"/>
    </row>
    <row r="99" spans="1:9" ht="80.25" customHeight="1" x14ac:dyDescent="0.25">
      <c r="A99" s="113" t="s">
        <v>259</v>
      </c>
      <c r="B99" s="457"/>
      <c r="C99" s="458"/>
      <c r="D99" s="457"/>
      <c r="E99" s="458"/>
      <c r="F99" s="457"/>
      <c r="G99" s="458"/>
      <c r="H99" s="457"/>
      <c r="I99" s="458"/>
    </row>
    <row r="100" spans="1:9" ht="24.95" customHeight="1" x14ac:dyDescent="0.25">
      <c r="A100" s="542" t="s">
        <v>200</v>
      </c>
      <c r="B100" s="163" t="s">
        <v>99</v>
      </c>
      <c r="C100" s="163" t="s">
        <v>236</v>
      </c>
      <c r="D100" s="163" t="s">
        <v>99</v>
      </c>
      <c r="E100" s="163" t="s">
        <v>236</v>
      </c>
      <c r="F100" s="163" t="s">
        <v>99</v>
      </c>
      <c r="G100" s="163" t="s">
        <v>236</v>
      </c>
      <c r="H100" s="163" t="s">
        <v>99</v>
      </c>
      <c r="I100" s="163" t="s">
        <v>236</v>
      </c>
    </row>
    <row r="101" spans="1:9" ht="24.95" customHeight="1" x14ac:dyDescent="0.25">
      <c r="A101" s="543"/>
      <c r="B101" s="115">
        <v>0.09</v>
      </c>
      <c r="C101" s="116"/>
      <c r="D101" s="115">
        <v>0.09</v>
      </c>
      <c r="E101" s="118"/>
      <c r="F101" s="122"/>
      <c r="G101" s="117"/>
      <c r="H101" s="122"/>
      <c r="I101" s="117"/>
    </row>
    <row r="102" spans="1:9" ht="80.25" customHeight="1" x14ac:dyDescent="0.25">
      <c r="A102" s="113" t="s">
        <v>258</v>
      </c>
      <c r="B102" s="456"/>
      <c r="C102" s="456"/>
      <c r="D102" s="456"/>
      <c r="E102" s="456"/>
      <c r="F102" s="456"/>
      <c r="G102" s="456"/>
      <c r="H102" s="456"/>
      <c r="I102" s="456"/>
    </row>
    <row r="103" spans="1:9" ht="80.25" customHeight="1" x14ac:dyDescent="0.25">
      <c r="A103" s="113" t="s">
        <v>259</v>
      </c>
      <c r="B103" s="457"/>
      <c r="C103" s="458"/>
      <c r="D103" s="457"/>
      <c r="E103" s="458"/>
      <c r="F103" s="457"/>
      <c r="G103" s="458"/>
      <c r="H103" s="457"/>
      <c r="I103" s="458"/>
    </row>
    <row r="104" spans="1:9" ht="24.95" customHeight="1" x14ac:dyDescent="0.25">
      <c r="A104" s="542" t="s">
        <v>201</v>
      </c>
      <c r="B104" s="163" t="s">
        <v>99</v>
      </c>
      <c r="C104" s="163" t="s">
        <v>236</v>
      </c>
      <c r="D104" s="163" t="s">
        <v>99</v>
      </c>
      <c r="E104" s="163" t="s">
        <v>236</v>
      </c>
      <c r="F104" s="163" t="s">
        <v>99</v>
      </c>
      <c r="G104" s="163" t="s">
        <v>236</v>
      </c>
      <c r="H104" s="163" t="s">
        <v>99</v>
      </c>
      <c r="I104" s="163" t="s">
        <v>236</v>
      </c>
    </row>
    <row r="105" spans="1:9" ht="24.95" customHeight="1" x14ac:dyDescent="0.25">
      <c r="A105" s="543"/>
      <c r="B105" s="115">
        <v>0.09</v>
      </c>
      <c r="C105" s="116"/>
      <c r="D105" s="115">
        <v>0.09</v>
      </c>
      <c r="E105" s="118"/>
      <c r="F105" s="122"/>
      <c r="G105" s="117"/>
      <c r="H105" s="122"/>
      <c r="I105" s="117"/>
    </row>
    <row r="106" spans="1:9" ht="80.25" customHeight="1" x14ac:dyDescent="0.25">
      <c r="A106" s="113" t="s">
        <v>258</v>
      </c>
      <c r="B106" s="456"/>
      <c r="C106" s="456"/>
      <c r="D106" s="456"/>
      <c r="E106" s="456"/>
      <c r="F106" s="456"/>
      <c r="G106" s="456"/>
      <c r="H106" s="456"/>
      <c r="I106" s="456"/>
    </row>
    <row r="107" spans="1:9" ht="80.25" customHeight="1" x14ac:dyDescent="0.25">
      <c r="A107" s="113" t="s">
        <v>259</v>
      </c>
      <c r="B107" s="457"/>
      <c r="C107" s="458"/>
      <c r="D107" s="457"/>
      <c r="E107" s="458"/>
      <c r="F107" s="457"/>
      <c r="G107" s="458"/>
      <c r="H107" s="457"/>
      <c r="I107" s="458"/>
    </row>
    <row r="108" spans="1:9" ht="24.95" customHeight="1" x14ac:dyDescent="0.25">
      <c r="A108" s="542" t="s">
        <v>202</v>
      </c>
      <c r="B108" s="163" t="s">
        <v>99</v>
      </c>
      <c r="C108" s="163" t="s">
        <v>236</v>
      </c>
      <c r="D108" s="163" t="s">
        <v>99</v>
      </c>
      <c r="E108" s="163" t="s">
        <v>236</v>
      </c>
      <c r="F108" s="163" t="s">
        <v>99</v>
      </c>
      <c r="G108" s="163" t="s">
        <v>236</v>
      </c>
      <c r="H108" s="163" t="s">
        <v>99</v>
      </c>
      <c r="I108" s="163" t="s">
        <v>236</v>
      </c>
    </row>
    <row r="109" spans="1:9" ht="24.95" customHeight="1" x14ac:dyDescent="0.25">
      <c r="A109" s="543"/>
      <c r="B109" s="115">
        <v>7.0000000000000007E-2</v>
      </c>
      <c r="C109" s="118"/>
      <c r="D109" s="115">
        <v>7.0000000000000007E-2</v>
      </c>
      <c r="E109" s="118"/>
      <c r="F109" s="122"/>
      <c r="G109" s="117"/>
      <c r="H109" s="122"/>
      <c r="I109" s="117"/>
    </row>
    <row r="110" spans="1:9" ht="80.25" customHeight="1" x14ac:dyDescent="0.25">
      <c r="A110" s="113" t="s">
        <v>258</v>
      </c>
      <c r="B110" s="456"/>
      <c r="C110" s="456"/>
      <c r="D110" s="456"/>
      <c r="E110" s="456"/>
      <c r="F110" s="456"/>
      <c r="G110" s="456"/>
      <c r="H110" s="456"/>
      <c r="I110" s="456"/>
    </row>
    <row r="111" spans="1:9" ht="80.25" customHeight="1" x14ac:dyDescent="0.25">
      <c r="A111" s="113" t="s">
        <v>259</v>
      </c>
      <c r="B111" s="457"/>
      <c r="C111" s="458"/>
      <c r="D111" s="457"/>
      <c r="E111" s="458"/>
      <c r="F111" s="457"/>
      <c r="G111" s="458"/>
      <c r="H111" s="457"/>
      <c r="I111" s="458"/>
    </row>
    <row r="112" spans="1:9" ht="24.95" customHeight="1" x14ac:dyDescent="0.25">
      <c r="A112" s="542" t="s">
        <v>203</v>
      </c>
      <c r="B112" s="163" t="s">
        <v>99</v>
      </c>
      <c r="C112" s="163" t="s">
        <v>236</v>
      </c>
      <c r="D112" s="163" t="s">
        <v>99</v>
      </c>
      <c r="E112" s="163" t="s">
        <v>236</v>
      </c>
      <c r="F112" s="163" t="s">
        <v>99</v>
      </c>
      <c r="G112" s="163" t="s">
        <v>236</v>
      </c>
      <c r="H112" s="163" t="s">
        <v>99</v>
      </c>
      <c r="I112" s="163" t="s">
        <v>236</v>
      </c>
    </row>
    <row r="113" spans="1:9" ht="24.95" customHeight="1" x14ac:dyDescent="0.25">
      <c r="A113" s="543"/>
      <c r="B113" s="115">
        <v>7.0000000000000007E-2</v>
      </c>
      <c r="C113" s="267"/>
      <c r="D113" s="115">
        <v>7.0000000000000007E-2</v>
      </c>
      <c r="E113" s="267"/>
      <c r="F113" s="267"/>
      <c r="G113" s="268"/>
      <c r="H113" s="267"/>
      <c r="I113" s="268"/>
    </row>
    <row r="114" spans="1:9" ht="80.25" customHeight="1" x14ac:dyDescent="0.25">
      <c r="A114" s="113" t="s">
        <v>258</v>
      </c>
      <c r="B114" s="459"/>
      <c r="C114" s="459"/>
      <c r="D114" s="459"/>
      <c r="E114" s="459"/>
      <c r="F114" s="459"/>
      <c r="G114" s="459"/>
      <c r="H114" s="459"/>
      <c r="I114" s="459"/>
    </row>
    <row r="115" spans="1:9" ht="80.25" customHeight="1" x14ac:dyDescent="0.25">
      <c r="A115" s="113" t="s">
        <v>259</v>
      </c>
      <c r="B115" s="457"/>
      <c r="C115" s="458"/>
      <c r="D115" s="457"/>
      <c r="E115" s="458"/>
      <c r="F115" s="457"/>
      <c r="G115" s="458"/>
      <c r="H115" s="457"/>
      <c r="I115" s="458"/>
    </row>
    <row r="116" spans="1:9" ht="16.5" x14ac:dyDescent="0.25">
      <c r="A116" s="114" t="s">
        <v>260</v>
      </c>
      <c r="B116" s="119">
        <f t="shared" ref="B116:I116" si="0">(B69+B73+B77+B81+B85+B89+B93+B97+B101+B105+B109+B113)</f>
        <v>1</v>
      </c>
      <c r="C116" s="119">
        <f t="shared" si="0"/>
        <v>0.05</v>
      </c>
      <c r="D116" s="119">
        <f t="shared" si="0"/>
        <v>1</v>
      </c>
      <c r="E116" s="119">
        <f t="shared" si="0"/>
        <v>0.05</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8710EBE9-AB16-4C37-8EC7-8022259F472B}"/>
    <hyperlink ref="D71" r:id="rId2" xr:uid="{EEFC5B41-9061-4BA8-9C6C-BBEF1BBCE3EE}"/>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7C9836C-C5EC-4677-8E02-3FDE412EA0C0}">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9D7F04-20DB-49EE-8073-8A6255797498}"/>
</file>

<file path=customXml/itemProps3.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30</vt:i4>
      </vt:variant>
    </vt:vector>
  </HeadingPairs>
  <TitlesOfParts>
    <vt:vector size="64"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'META_1 PDD'!Área_de_impresión</vt:lpstr>
      <vt:lpstr>'META_2 PDD '!Área_de_impresión</vt:lpstr>
      <vt:lpstr>'META_3 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2026-02-16T20:08:23Z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