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14FDEB97-0D93-45E2-AF20-72154CBBA2D2}" xr6:coauthVersionLast="47" xr6:coauthVersionMax="47" xr10:uidLastSave="{00000000-0000-0000-0000-000000000000}"/>
  <bookViews>
    <workbookView xWindow="-108" yWindow="-108" windowWidth="23256" windowHeight="12456" tabRatio="731" firstSheet="1" activeTab="7"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META_PDD!$A$6:$X$72</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M24" i="50" l="1"/>
  <c r="C52" i="38" l="1"/>
  <c r="C62" i="20"/>
  <c r="U26" i="50"/>
  <c r="V26" i="50" s="1"/>
  <c r="U26" i="49"/>
  <c r="V26" i="49" s="1"/>
  <c r="Q25" i="20"/>
  <c r="W25" i="20" s="1"/>
  <c r="N26" i="20"/>
  <c r="I116" i="20"/>
  <c r="AE14" i="46"/>
  <c r="AB14" i="46"/>
  <c r="F27" i="50"/>
  <c r="E27" i="20"/>
  <c r="D26" i="20"/>
  <c r="B52" i="38" l="1"/>
  <c r="G26" i="38"/>
  <c r="B62" i="20"/>
  <c r="AV14" i="46" l="1"/>
  <c r="I15" i="47" l="1"/>
  <c r="H15" i="47"/>
  <c r="G15" i="47"/>
  <c r="F15" i="47"/>
  <c r="D15" i="47"/>
  <c r="B116" i="50"/>
  <c r="B62" i="50"/>
  <c r="N29" i="50"/>
  <c r="N28" i="50"/>
  <c r="N27"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N24" i="20"/>
  <c r="O26" i="20" l="1"/>
  <c r="O28" i="20"/>
  <c r="O29" i="20"/>
  <c r="B34" i="20" l="1"/>
  <c r="C116" i="20" l="1"/>
  <c r="D116" i="20"/>
  <c r="E116" i="20"/>
  <c r="F116" i="20"/>
  <c r="G116" i="20"/>
  <c r="H116" i="20"/>
  <c r="B116" i="20"/>
  <c r="N25" i="20" l="1"/>
  <c r="O2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39" authorId="1" shapeId="0" xr:uid="{00000000-0006-0000-0400-000002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avances y logros acumulados  no solo de junio</t>
        </r>
      </text>
    </comment>
    <comment ref="I39" authorId="1" shapeId="0" xr:uid="{00000000-0006-0000-0400-000003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beneficios  acumulados no solo de junio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<sst xmlns="http://schemas.openxmlformats.org/spreadsheetml/2006/main" count="2078" uniqueCount="658">
  <si>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</si>
  <si>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</si>
  <si>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</si>
  <si>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</si>
  <si>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</si>
  <si>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</si>
  <si>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</si>
  <si>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</si>
  <si>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</si>
  <si>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</si>
  <si>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</si>
  <si>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</si>
  <si>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</si>
  <si>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</si>
  <si>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</si>
  <si>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</si>
  <si>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</si>
  <si>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</si>
  <si>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</si>
  <si>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</si>
  <si>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</si>
  <si>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</si>
  <si>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</si>
  <si>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</si>
  <si>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</si>
  <si>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</si>
  <si>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</si>
  <si>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</si>
  <si>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</si>
  <si>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</si>
  <si>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</si>
  <si>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</si>
  <si>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</si>
  <si>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</si>
  <si>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</si>
  <si>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</si>
  <si>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</si>
  <si>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</si>
  <si>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</si>
  <si>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</si>
  <si>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</si>
  <si>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</si>
  <si>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</si>
  <si>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</si>
  <si>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</si>
  <si>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</si>
  <si>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</si>
  <si>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</si>
  <si>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</si>
  <si>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</si>
  <si>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</si>
  <si>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</si>
  <si>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</si>
  <si>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</si>
  <si>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</si>
  <si>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</si>
  <si>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</si>
  <si>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</si>
  <si>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</si>
  <si>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</si>
  <si>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</si>
  <si>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</si>
  <si>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</si>
  <si>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</si>
  <si>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</si>
  <si>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</si>
  <si>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</si>
  <si>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</si>
  <si>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</si>
  <si>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</si>
  <si>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</si>
  <si>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</si>
  <si>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</si>
  <si>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</si>
  <si>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</si>
  <si>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</si>
  <si>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</si>
  <si>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</si>
  <si>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</si>
  <si>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</si>
  <si>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</si>
  <si>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</si>
  <si>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</si>
  <si>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</si>
  <si>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</si>
  <si>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</si>
  <si>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</si>
  <si>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</si>
  <si>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</si>
  <si>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</si>
  <si>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</si>
  <si>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</si>
  <si>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</si>
  <si>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</si>
  <si>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</si>
  <si>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</si>
  <si>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</si>
  <si>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</si>
  <si>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</si>
  <si>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</si>
  <si>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</si>
  <si>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</si>
  <si>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</si>
  <si>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</si>
  <si>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</si>
  <si>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</si>
  <si>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</si>
  <si>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</si>
  <si>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</si>
  <si>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</si>
  <si>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</si>
  <si>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</si>
  <si>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</si>
  <si>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</si>
  <si>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</si>
  <si>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</si>
  <si>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</si>
  <si>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</si>
  <si>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</si>
  <si>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</si>
  <si>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</si>
  <si>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</si>
  <si>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</si>
  <si>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</si>
  <si>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</si>
  <si>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</si>
  <si>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</si>
  <si>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</si>
  <si>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</si>
  <si>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</si>
  <si>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</si>
  <si>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</si>
  <si>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</si>
  <si>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</si>
  <si>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</si>
  <si>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</si>
  <si>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</si>
  <si>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</si>
  <si>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</si>
  <si>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</si>
  <si>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</si>
  <si>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</si>
  <si>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</si>
  <si>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</si>
  <si>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</si>
  <si>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</si>
  <si>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</si>
  <si>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</si>
  <si>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</si>
  <si>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</si>
  <si>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</si>
  <si>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</si>
  <si>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</si>
  <si>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</si>
  <si>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</si>
  <si>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</si>
  <si>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</si>
  <si>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</si>
  <si>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</si>
  <si>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</si>
  <si>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</si>
  <si>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</si>
  <si>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</si>
  <si>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</si>
  <si>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</si>
  <si>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</si>
  <si>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</si>
  <si>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</si>
  <si>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</si>
  <si>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</si>
  <si>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</si>
  <si>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</si>
  <si>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</si>
  <si>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</si>
  <si>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</si>
  <si>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</si>
  <si>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</si>
  <si>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</si>
  <si>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</si>
  <si>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</si>
  <si>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</si>
  <si>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</si>
  <si>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</si>
  <si>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</si>
  <si>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</si>
  <si>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</si>
  <si>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</si>
  <si>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</si>
  <si>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</si>
  <si>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</si>
  <si>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</si>
  <si>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</si>
  <si>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</si>
  <si>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</si>
  <si>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</si>
  <si>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</si>
  <si>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JULIO</t>
  </si>
  <si>
    <t>AGOSTO</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</si>
  <si>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</si>
  <si>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</si>
  <si>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</si>
  <si>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</si>
  <si>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</si>
  <si>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</si>
  <si>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</si>
  <si>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</si>
  <si>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</si>
  <si>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</si>
  <si>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</si>
  <si>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</si>
  <si>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</si>
  <si>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</si>
  <si>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</si>
  <si>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</si>
  <si>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</si>
  <si>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</si>
  <si>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</si>
  <si>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</si>
  <si>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</si>
  <si>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</si>
  <si>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</si>
  <si>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</si>
  <si>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</si>
  <si>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</si>
  <si>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</si>
  <si>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</si>
  <si>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</si>
  <si>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</si>
  <si>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</si>
  <si>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</si>
  <si>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</si>
  <si>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</si>
  <si>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 xml:space="preserve">En el mes de julio se tramitaron 17 solicitudes tanto de Brief como de correo recibidas por las diferentes dependencias de la Secretaria. Como resultado de lo anterior se elaboraron 494 piezas graficas y 55 contenidos audiovisuales (videos y fotografías) que permiten dar respuesta a la solictudes de las diferentes áreas. </t>
  </si>
  <si>
    <t>A corte de julio, se registra un avance acumulado de 0,581% en la ejecución de la meta relacionada con la implementación de la estrategia de comunicaciones, lo que evidencia un progreso significativo en la difusión de las iniciativas de la entidad. Durante este periodo, se han gestionado 78 solicitudes de brief por parte de distintas dependencias de la Secretaría, lo que ha contribuido a una mejor organización y gestión de las estrategias comunicativas.
Asimismo, se elaboraron 2.489 piezas gráficas y 234 contenidos audiovisuales (entre videos y fotografías), dando respuesta a las necesidades de comunicación estratégica y fortaleciendo la visibilidad de las actividades de la Secretaría.</t>
  </si>
  <si>
    <t>Los avances en la implementación de la estrategia de comunicaciones continúan generando beneficios directos para la ciudadanía, al facilitar un acceso más claro, oportuno y transparente a la información pública. Esto ha permitido una mejor comprensión de los programas, servicios y acciones institucionales de la Secretaría. A corte de julio, se observa un progreso significativo en el cumplimiento de la meta establecida, evidenciado en el fortalecimiento sostenido de los procesos de difusión y visibilización de las iniciativas de la entidad. Durante este periodo, se ha consolidado una dinámica de trabajo articulada con las distintas dependencias, a través de la atención oportuna de solicitudes de apoyo comunicacional. Esta coordinación ha favorecido una respuesta eficiente a las necesidades de cada área, mediante la producción estratégica de piezas gráficas y contenidos audiovisuales que robustecen la comunicación institucional y amplían el alcance de las acciones adelantadas por la Secretaría.</t>
  </si>
  <si>
    <t xml:space="preserve">En agosto se gestionaron 18 solicitudes, entre briefs y correos, remitidas por las diferentes dependencias de la Secretaría para la divulgación de sus servicios. Como resultado, se produjeron 349 piezas gráficas y 31 contenidos audiovisuales (videos y fotografías), elaborados para dar respuesta de manera oportuna y efectiva a las necesidades de comunicación de las áreas.
</t>
  </si>
  <si>
    <t xml:space="preserve">A corte de agosto, se registra un avance acumulado de 0,664% en la ejecución de la meta relacionada con la implementación de la estrategia de comunicaciones, lo que evidencia un progreso significativo en la difusión de las iniciativas de la entidad. Durante este periodo, se han gestionado 96 solicitudes de brief o solicitudes por correo electrónico por parte de distintas dependencias de la Secretaría, lo que ha contribuido a una mejor organización y gestión de las estrategias comunicativas.
Asimismo, se elaboraron 2.489 piezas gráficas y 264 contenidos audiovisuales (entre videos y fotografías), dando respuesta a las necesidades de comunicación estratégica y fortaleciendo la visibilidad de las actividades de la Secretaría.
</t>
  </si>
  <si>
    <t>La estrategia de comunicaciones de la Secretaría ha avanzado de manera constante, consolidándose como un pilar para garantizar a la ciudadanía un acceso ágil, claro y confiable a la información pública. Gracias a este esfuerzo, se ha fortalecido la visibilidad de los programas, servicios y acciones institucionales, contribuyendo a una mayor apropiación por parte de la comunidad. Durante el periodo reciente, se ha fortalecido el trabajo colaborativo con las diferentes dependencias, lo que ha permitido responder de forma efectiva a sus requerimientos en materia de comunicación. Este ejercicio articulado se ha traducido en la producción de contenidos gráficos y audiovisuales que no solo respaldan las metas institucionales, sino que también amplían el alcance y la incidencia de las iniciativas que impulsa la Entidad.</t>
  </si>
  <si>
    <t>SEPTIEMBRE</t>
  </si>
  <si>
    <t>En septiembre se gestionaron 42 solicitudes, entre briefs y correos, remitidas por las diferentes dependencias de la Secretaría para la divulgación de sus servicios. Como resultado, se produjeron 505 piezas gráficas y 42 contenidos audiovisuales (videos y fotografías), elaborados para dar respuesta de manera oportuna y efectiva a las necesidades de comunicación de las áreas.</t>
  </si>
  <si>
    <t>A corte de septiembre, se registra un avance acumulado de 0,747% en la ejecución de la meta relacionada con la implementación de la estrategia de comunicaciones, lo que evidencia un progreso significativo en la difusión de las iniciativas de la entidad. Durante este periodo, se han gestionado 138 solicitudes de brief o solicitudes por correo electrónico por parte de distintas dependencias de la Secretaría, lo que ha contribuido a una mejor organización y gestión de las estrategias comunicativas.
Asimismo, se elaboraron 2,994 piezas gráficas y 306 contenidos audiovisuales (entre videos y fotografías), dando respuesta a las necesidades de comunicación estratégica y fortaleciendo la visibilidad de las actividades de la Secretaría.</t>
  </si>
  <si>
    <t>La estrategia de comunicaciones de la Secretaría ha mantenido un avance constante, consolidándose como un eje fundamental para garantizar a la ciudadanía un acceso ágil, transparente y confiable a la información pública. Este proceso ha permitido fortalecer la visibilidad de los programas, servicios y acciones institucionales, promoviendo una mayor apropiación y participación por parte de la comunidad.Durante el periodo reciente, se ha fortalecido el trabajo articulado con las diferentes dependencias de la entidad, lo que ha posibilitado una atención más oportuna y efectiva a sus requerimientos comunicativos. Esta labor coordinada se ha reflejado en la creación y difusión de contenidos gráficos y audiovisuales que apoyan las metas institucionales y potencian el alcance de las iniciativas misionales.
El fortalecimiento de las estrategias digitales y la producción de materiales comunicativos de calidad han contribuido a mejorar la relación entre la administración y la ciudadanía, consolidando espacios informativos accesibles que promueven la transparencia, el sentido de pertenencia y la confianza en la gestión pública.</t>
  </si>
  <si>
    <t>OCTUBRE</t>
  </si>
  <si>
    <t>En octubre se gestionaron 26 solicitudes, entre briefs y correos, remitidas por las diferentes dependencias de la Secretaría para la divulgación de sus servicios. Como resultado, se produjeron 415 piezas gráficas y 46 contenidos audiovisuales (videos y fotografías), elaborados para dar respuesta de manera oportuna y efectiva a las necesidades de comunicación de las áreas.</t>
  </si>
  <si>
    <t xml:space="preserve">A corte de octubre, se registra un avance acumulado de 0,83% en la ejecución de la meta relacionada con la implementación de la estrategia de comunicaciones, lo que evidencia un progreso significativo en la difusión de las iniciativas de la entidad. Durante este periodo, se han gestionado 164 solicitudes de brief o solicitudes por correo electrónico por parte de distintas dependencias de la Secretaría, lo que ha contribuido a una mejor organización y gestión de las estrategias comunicativas.
Por otro lado al mes de octubre, se han elaborado 3.758 piezas gráficas. Durante este mes se realizó un ajuste en las cifras reportadas, incorporando piezas que fueron producidas en periodos anteriores, lo cual permitió actualizar y precisar los datos consignados en la matriz de seguimiento de elaboración de piezas gráficas. Asimismo, a la fecha se han desarrollado 352 contenidos audiovisuales (entre videos y fotografías), atendiendo las necesidades de comunicación estratégica y contribuyendo al fortalecimiento de la visibilidad de las actividades de la Secretaría.
</t>
  </si>
  <si>
    <t xml:space="preserve">La estrategia de comunicaciones de la Secretaría ha mantenido un avance sostenido, consolidándose como un pilar esencial para garantizar a la ciudadanía un acceso ágil, transparente y confiable a la información pública. Este proceso ha fortalecido la visibilidad de los programas, servicios y acciones institucionales, generando mayor conocimiento y apropiación de las iniciativas que promueven el ejercicio de los derechos y la participación activa de las mujeres y de la comunidad en general.
Durante este periodo, el trabajo articulado con las distintas dependencias de la entidad ha permitido responder de manera oportuna y efectiva a las necesidades comunicativas, optimizando la difusión de los mensajes estratégicos y potenciando el impacto de las campañas institucionales.
Asimismo, el fortalecimiento de las estrategias digitales y la producción de materiales comunicativos de alta calidad han contribuido a mejorar la relación entre la administración y la ciudadanía, consolidando canales accesibles, confiables y participativos que promueven la transparencia, el sentido de pertenencia y la confianza en la gestión pública.
</t>
  </si>
  <si>
    <t xml:space="preserve">NOVIEMBRE </t>
  </si>
  <si>
    <t xml:space="preserve">En noviembre se gestionaron 14 solicitudes, entre briefs y correos, remitidas por las diferentes dependencias de la Secretaría para la divulgación de sus servicios. Como resultado, se produjeron 416 piezas gráficas y 37 contenidos audiovisuales (videos y fotografías), elaborados para dar respuesta de manera oportuna y efectiva a las necesidades de comunicación de las áreas. </t>
  </si>
  <si>
    <t xml:space="preserve">A corte de noviembre, se registra un avance acumulado de 0,91% en la ejecución de la meta relacionada con la implementación de la estrategia de comunicaciones, lo que evidencia un progreso significativo en la difusión de las iniciativas de la entidad. Durante este periodo, se han gestionado 178 solicitudes de brief o solicitudes por correo electrónico por parte de distintas dependencias de la Secretaría, lo que ha contribuido a una mejor organización y gestión de las estrategias comunicativas.
Por otro lado al mes de noviembre, se han elaborado 4.174 piezas gráficas. Durante este mes se realizó un ajuste en las cifras reportadas, incorporando piezas que fueron producidas en periodos anteriores, lo cual permitió actualizar y precisar los datos consignados en la matriz de seguimiento de elaboración de piezas gráficas. Asimismo, a la fecha se han desarrollado 389 contenidos audiovisuales (entre videos y fotografías), atendiendo las necesidades de comunicación estratégica y contribuyendo al fortalecimiento de la visibilidad de las actividades de la Secretaría.
</t>
  </si>
  <si>
    <t>La estrategia de comunicaciones de la Secretaría ha presentado un avance sostenido, consolidándose como un pilar fundamental para garantizar a la ciudadanía un acceso oportuno, transparente y confiable a la información pública. Este proceso ha fortalecido la visibilidad de los programas, servicios y acciones institucionales, promoviendo un mayor conocimiento y apropiación de las iniciativas orientadas al ejercicio de los derechos y a la participación activa de las mujeres y de la comunidad en general.
De igual manera, el trabajo articulado con las distintas dependencias de la entidad ha permitido atender de forma eficaz las necesidades comunicativas, optimizando la difusión de los mensajes estratégicos y el alcance de las campañas institucionales. El fortalecimiento de las estrategias digitales y la producción de materiales comunicativos de calidad han contribuido a mejorar la relación entre la administración y la ciudadanía, consolidando canales accesibles y participativos que fomentan la transparencia, el sentido de pertenencia y la confianza en la gestión pública.</t>
  </si>
  <si>
    <t>DICIEMBRE</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</si>
  <si>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</si>
  <si>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</si>
  <si>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</si>
  <si>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</si>
  <si>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</si>
  <si>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</si>
  <si>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</si>
  <si>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</si>
  <si>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</si>
  <si>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</si>
  <si>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</si>
  <si>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</si>
  <si>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</si>
  <si>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</si>
  <si>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</si>
  <si>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</si>
  <si>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</si>
  <si>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</si>
  <si>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</si>
  <si>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</si>
  <si>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</si>
  <si>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</si>
  <si>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</si>
  <si>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</si>
  <si>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</si>
  <si>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</si>
  <si>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</si>
  <si>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</si>
  <si>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</si>
  <si>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</si>
  <si>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</si>
  <si>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</si>
  <si>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</si>
  <si>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</si>
  <si>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</si>
  <si>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</si>
  <si>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</si>
  <si>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junio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</si>
  <si>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</si>
  <si>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</si>
  <si>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 xml:space="preserve">En el mes de julio se tramitaron 17 solicitudes tanto de Brief como de correo recibidas por las diferentes dependencias de la Secretaria 	</t>
  </si>
  <si>
    <t>Para el mes de julio se elaboraron 494 piezas graficas que responden a las necesidades de comunicar estratégicamente las actividades de la Secretaría</t>
  </si>
  <si>
    <t xml:space="preserve">En el mes de julio se realizaron 55 contenidos audiovisuales entre videos y tomas fotográficas que responden a las necesidades de comunicar estratégicamente las actividades de la Secretaría 	</t>
  </si>
  <si>
    <t>https://secretariadistritald-my.sharepoint.com/:x:/g/personal/jarocha_sdmujer_gov_co/Ealawl8pNR9LvsSJpleqaqgBqKY2STD1Edv8fGPmRFEqxA?e=V1EM8F</t>
  </si>
  <si>
    <t>https://secretariadistritald-my.sharepoint.com/:f:/g/personal/jarocha_sdmujer_gov_co/El9ifT7pNzFPsgcYx04OaiMBzJSWYgGnPoOyBQLmzfimvw?e=SdYsg4</t>
  </si>
  <si>
    <t>https://secretariadistritald-my.sharepoint.com/:x:/g/personal/jdaza_sdmujer_gov_co/EVveWJk96f1FqOj2CxYCQO4BPmTyNWfuOIF0M0PjfMwshA?e=B90p8Z</t>
  </si>
  <si>
    <t xml:space="preserve">En el mes de agosto se tramitaron 18 solicitudes tanto de Brief como de correo recibidas por las diferentes dependencias de la Secretaria 	</t>
  </si>
  <si>
    <t>Para el mes de agosto se elaboraron349 piezas graficas que responden a las necesidades de comunicar estratégicamente las actividades de la Secretaría</t>
  </si>
  <si>
    <t xml:space="preserve">En el mes de agosto se realizaron 31 contenidos audiovisuales entre videos y tomas fotográficas que responden a las necesidades de comunicar estratégicamente las actividades de la Secretaría 	</t>
  </si>
  <si>
    <t>https://secretariadistritald-my.sharepoint.com/:f:/g/personal/ecastaneda_sdmujer_gov_co/EiNWtVB80CFOnH5knwfBCRgBqCAbzPYEC-XWvaDSg3gcMg?e=ingITr</t>
  </si>
  <si>
    <t>https://secretariadistritald-my.sharepoint.com/:f:/g/personal/ecastaneda_sdmujer_gov_co/ErHKC5NrVXJIn7_uu9lHkh0BxFYheOO9KuWYU9iiaqH5nA?e=aWhiMP</t>
  </si>
  <si>
    <t>https://secretariadistritald-my.sharepoint.com/:x:/g/personal/jdaza_sdmujer_gov_co/EVveWJk96f1FqOj2CxYCQO4B6wQb-m6ptO1A-ECW_fIP6Q?e=cXBapr&amp;CID=5d938343-2144-58bb-7a13-d8140e2517f9</t>
  </si>
  <si>
    <t xml:space="preserve">En el mes de septiembre se tramitaron 42 solicitudes tanto de Brief como de correo recibidas por las diferentes dependencias de la Secretaria  </t>
  </si>
  <si>
    <t>Para el mes de septiembre se elaboraron 505 piezas graficas que responden a las necesidades de comunicar estratégicamente las actividades de la Secretaría</t>
  </si>
  <si>
    <t xml:space="preserve">En el mes de septiembre se realizaron 42 contenidos audiovisuales entre videos y tomas fotográficas que responden a las necesidades de comunicar estratégicamente las actividades de la Secretaría  </t>
  </si>
  <si>
    <t>https://secretariadistritald-my.sharepoint.com/:f:/g/personal/ecastaneda_sdmujer_gov_co/EvH5NapL5Z5BpwGLsWQLI_kBNaaRl07GLLPwXAUGX506wg?e=IpEFtP</t>
  </si>
  <si>
    <t>https://secretariadistritald-my.sharepoint.com/:f:/g/personal/ecastaneda_sdmujer_gov_co/Egn7E0jnrnVGhiAkgDK_QJ4B3hzxL8yHC0N_csShoFZPrQ?e=i5Xt0H</t>
  </si>
  <si>
    <t>https://secretariadistritald-my.sharepoint.com/:f:/g/personal/ecastaneda_sdmujer_gov_co/Et80P6at-p1KpAxmiuYEnXkB84F8jwhPa3iX4MG3sv4_2A?e=w2l8rr</t>
  </si>
  <si>
    <t xml:space="preserve">En el mes de octubre se tramitaron 26 solicitudes tanto de Brief como de correo recibidas por las diferentes dependencias de la Secretaría.  </t>
  </si>
  <si>
    <t>Para el mes de octubre se elaboraron 415 piezas graficas que responden a las necesidades de comunicar estratégicamente las actividades de la Secretaría</t>
  </si>
  <si>
    <t xml:space="preserve">En el mes de octubre se realizaron 46 contenidos audiovisuales entre videos y tomas fotográficas que responden a las necesidades de comunicar estratégicamente las actividades de la Secretaría   </t>
  </si>
  <si>
    <t>https://secretariadistritald-my.sharepoint.com/:f:/g/personal/ecastaneda_sdmujer_gov_co/Eg9z0EaNly1MmoakKx0d7VoB7zFJVNIAyBKk8QWKx_mN-A?e=NSGcs8</t>
  </si>
  <si>
    <t>https://secretariadistritald-my.sharepoint.com/:f:/g/personal/ecastaneda_sdmujer_gov_co/ErR_BIipHbhHuZt2_iiUXu0BzRLN_H5W0w889kH62AUTfg?e=W1dam2</t>
  </si>
  <si>
    <t>https://secretariadistritald-my.sharepoint.com/:f:/g/personal/ecastaneda_sdmujer_gov_co/EhPcMkDPUpFMrzccOn-iqFcBI9pR2NuOjpmpSFroZInYEA?e=d8z97W</t>
  </si>
  <si>
    <t xml:space="preserve">En el mes de noviembre se tramitaron 14 solicitudes tanto de Brief como de correo recibidas por las diferentes dependencias de la Secretaría.   </t>
  </si>
  <si>
    <t>Para el mes de noviembre se elaboraron 416 piezas graficas que responden a las necesidades de comunicar estratégicamente las actividades de la Secretaría</t>
  </si>
  <si>
    <t xml:space="preserve">En el mes de noviembre se realizaron 37 contenidos audiovisuales entre videos y tomas fotográficas que responden a las necesidades de comunicar estratégicamente las actividades de la Secretaría   </t>
  </si>
  <si>
    <t>https://secretariadistritald-my.sharepoint.com/:f:/g/personal/ecastaneda_sdmujer_gov_co/IgDryATeRaqhQplGDo0qqtjNAbLL_mQrtCJ1iPEifCl3jbk?e=jw0L5y</t>
  </si>
  <si>
    <t>https://secretariadistritald-my.sharepoint.com/:f:/g/personal/ecastaneda_sdmujer_gov_co/IgA2hYMjk_LMTKORFPMrzwf_AejTyTm4BsXpKI1ElZj8sdk?e=FoMmb2</t>
  </si>
  <si>
    <t>https://secretariadistritald-my.sharepoint.com/:f:/g/personal/ecastaneda_sdmujer_gov_co/IgDLnDU4A7RvQ7p-MblqSe6sAQcCDFvzp4pQaZx6SUSIXOI?e=b6aGMA</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</si>
  <si>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</si>
  <si>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</si>
  <si>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</si>
  <si>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</si>
  <si>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</si>
  <si>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</si>
  <si>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</si>
  <si>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</si>
  <si>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</si>
  <si>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</si>
  <si>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</si>
  <si>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</si>
  <si>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</si>
  <si>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</si>
  <si>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</si>
  <si>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</si>
  <si>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</si>
  <si>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</si>
  <si>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</si>
  <si>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</si>
  <si>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</si>
  <si>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</si>
  <si>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Al cierre del mes de julio, se alcanzó un avance del 58,1% en la ejecución de las metas a través de las diferentes plataformas digitales de la entidad. En este periodo, se realizaron 291 actualizaciones en la página web institucional, logrando un alcance de 616.811 visitas a través de este canal. Adicionalmente, las redes sociales registraron un alcance de 6.547.875 personas,  lo que representa un total acumulado de 7.164.686 personas alcanzadas</t>
  </si>
  <si>
    <t>Durante el mes de julio, se fortaleció de manera sostenida la presencia institucional en los entornos digitales, consolidando estos canales como medios confiables y dinámicos de comunicación con la ciudadanía. La actualización continua de la página web institucional, en respuesta a las solicitudes de distintas dependencias, junto con una estrategia activa de difusión en redes sociales, permitió mantener informada a la comunidad y facilitar el acceso a la información pública desde cualquier lugar. Esta gestión ha favorecido un diálogo más cercano entre la administración y la ciudadanía, incrementando la visibilidad de los procesos institucionales y promoviendo una participación más activa e informada. El uso eficaz de estas plataformas digitales reflejó un avance positivo en el cumplimiento de las metas trazadas para el periodo, evidenciado en el aumento sostenido del alcance y la interacción con los contenidos publicados.</t>
  </si>
  <si>
    <t>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t>
  </si>
  <si>
    <t xml:space="preserve">Al cierre del mes de agosto, se alcanzó un avance del 66,4% en la ejecución de la meta a través de las diferentes plataformas digitales de la entidad. En este periodo. A la fecha se han tramitado 316 solicitudes para actualizar la información en las páginas web de la Entidad. En este periodo. Se requiere hacer un ajuste a los impactos en redes sociales y páginas web así:
Páginas web Alcances
enero 91.094     febrero 103.893    marzo 95.876     abril 97.145   mayo 105.589   junio 87.865   julio 105.873   agosto 94.591   Total: 781.926
Redes Sociales:
Enero 259.979   Febrero 434.488  marzo 2.232.246  abril 564.431   mayo 663.538   junio 1.609.422    julio 948.796   agosto 718.060  Total: 7.430.960
Total impactos = redes sociales+ páginas web
Total impactos a agosto= 8.212.886
Adicional a lo anterior a la fecha se tienen un total de 16.368 nuevos seguidores así:
Enero 1.950  Febrero 1.693   marzo 2.095   abril 1.497   mayo 2.123   junio 2.018   julio 3.593   agosto 1.399
</t>
  </si>
  <si>
    <t>En agosto se consolidó de manera progresiva la presencia institucional en los espacios digitales, posicionando estos canales como fuentes seguras y dinámicas de comunicación con la ciudadanía. La actualización constante de la información en la página web, en respuesta a los requerimientos de las diferentes dependencias, junto con una estrategia activa de difusión en redes sociales, permitió mantener informada a la comunidad y garantizar el acceso oportuno a la información pública desde cualquier lugar. Esta labor fortaleció el vínculo entre la administración y la ciudadanía, incrementando la visibilidad de los procesos institucionales y fomentando una participación más informada y cercana. El uso eficiente de estas plataformas digitales representó un avance significativo en el logro de las metas propuestas para el periodo, reflejado en el crecimiento sostenido del alcance y la interacción con los contenidos divulgados.</t>
  </si>
  <si>
    <t>Durante el mes de septiembre se realizaron 26 actualizaciones en la página web de la Secretaría en respuesta a diversas solicitudes realizadas por las diferentes áreas. Como resultado, se alcanzaron 105.707 visitas en las páginas web de la SDMujer  y se evidenciaron 2,268 nuevos usuarios y un alcance de 966,721 personas con los contenidos publicaciones en redes sociales</t>
  </si>
  <si>
    <r>
      <t>Al cierre del mes de septiembre, se alcanzó un avance del 74,7% en la ejecución de las metas a través de las diferentes plataformas digitales de la entidad. En este periodo, se realizaron 342 actualizaciones en la página web institucional, logrando un alcance de 887,633 visitas a través de este canal. Adicionalmente, las redes sociales registraron un alcance de 8.397.681 personas, lo que representa un total acumulado de 9.285.314</t>
    </r>
    <r>
      <rPr>
        <sz val="12"/>
        <color rgb="FFFF0000"/>
        <rFont val="Arial"/>
        <family val="2"/>
      </rPr>
      <t xml:space="preserve"> </t>
    </r>
    <r>
      <rPr>
        <sz val="12"/>
        <color theme="1"/>
        <rFont val="Arial"/>
        <family val="2"/>
      </rPr>
      <t>personas alcanzadas</t>
    </r>
  </si>
  <si>
    <t>En septiembre se consolidó de manera progresiva la presencia institucional en los espacios digitales, fortaleciendo el acceso de la ciudadanía a información confiable, clara y oportuna. La actualización permanente de los contenidos en la página web, junto con una estrategia activa en redes sociales, permitió mantener informada a la comunidad sobre los programas, servicios y acciones desarrolladas por la entidad. Estas acciones consolidaron los canales digitales como espacios seguros y participativos, que facilitan la comunicación directa entre la administración y la ciudadanía. Gracias a ello, se promovió una mayor transparencia en la gestión pública, se fortaleció la confianza institucional y se incentivó la participación ciudadana en los temas de interés social.
El uso eficiente de las plataformas digitales representó un avance significativo en el cumplimiento de los objetivos propuestos, al ofrecer herramientas accesibles que acercan la información pública a las personas y fomentan una relación más cercana, dinámica y colaborativa entre la entidad y la comunidad.</t>
  </si>
  <si>
    <t xml:space="preserve">Durante el mes de octubre se realizaron 54 actualizaciones en la página web de la Secretaría en respuesta a diversas solicitudes realizadas por las diferentes áreas. Como resultado, se alcanzaron 106.648 visitas en las páginas web de la SDMujer  y se evidenciaron 2.949 nuevos usuarios y un alcance de 1.028,587 personas con los contenidos publicaciones en redes sociales  </t>
  </si>
  <si>
    <t xml:space="preserve">Al cierre del mes de octubre, se alcanzó un avance del 83% en la ejecución de las metas a través de las diferentes plataformas digitales de la entidad. En este periodo, se realizaron 396 actualizaciones en la página web institucional, logrando un alcance de 994.281 visitas a través de este canal. Adicionalmente, las redes sociales registraron 21.585 nuevos seguidores y un alcance de 9.426.268 personas, lo que representa un total acumulado de 10.420.549 personas alcanzadas a través de páginas web y redes sociales. 
</t>
  </si>
  <si>
    <t xml:space="preserve">Durante este periodo, se consolidó de manera progresiva la presencia institucional en los espacios digitales, fortaleciendo el acceso de la ciudadanía a información clara, confiable y oportuna. La actualización continua de los contenidos en la página web, junto con una estrategia activa en redes sociales, ha permitido mantener una comunicación fluida con la comunidad y difundir de manera efectiva los programas, servicios y acciones desarrolladas por la entidad.
Estas acciones han posicionado los canales digitales como espacios seguros, participativos y de fácil acceso, que facilitan la interacción directa entre la administración y la ciudadanía. Gracias a ello, se ha promovido una gestión pública más transparente, fortaleciendo la confianza institucional y fomentando la participación activa de las personas en los temas de interés social.
El uso estratégico y eficiente de las plataformas digitales ha contribuido al cumplimiento de los objetivos institucionales, al ofrecer herramientas que acercan la información pública, potencian la rendición de cuentas y consolidan una relación más cercana, dinámica y colaborativa entre la entidad y la comunidad.
</t>
  </si>
  <si>
    <t xml:space="preserve">Durante el mes de noviembre se realizaron 54 actualizaciones en la página web de la Secretaría en respuesta a diversas solicitudes realizadas por las diferentes áreas. Como resultado, se alcanzaron 98.222 visitas en las páginas web de la SDMujer  y se evidenciaron 3.920 nuevos usuarios y un alcance de 1.024.764 personas con los contenidos publicaciones en redes sociales  </t>
  </si>
  <si>
    <t xml:space="preserve">Al cierre del mes de noviembre, se alcanzó un avance del 91% en la ejecución de las metas a través de las diferentes plataformas digitales de la entidad. En este periodo, se realizaron 450 actualizaciones en la página web institucional, logrando un alcance de 1.092.503 visitas a través de este canal. Adicionalmente, las redes sociales registraron 25.505 nuevos seguidores y un alcance de 10.451.032 personas, lo que representa un total acumulado de 11.543.535 personas alcanzadas a través de páginas web y redes sociales. </t>
  </si>
  <si>
    <t>Durante este periodo se consolidó de manera progresiva la presencia institucional en los entornos digitales, fortaleciendo el acceso de la ciudadanía a información clara, confiable y oportuna mediante la actualización permanente de contenidos en la página web y una estrategia activa en redes sociales, lo que permitió mantener una comunicación fluida y efectiva para difundir los programas, servicios y acciones de la entidad. Estas acciones posicionaron los canales digitales como espacios seguros, participativos y de fácil acceso, facilitando la interacción directa entre la administración y la ciudadanía, promoviendo una gestión pública más transparente, fortaleciendo la confianza institucional y fomentando la participación activa en temas de interés social, al tiempo que el uso estratégico y eficiente de las plataformas digitales contribuyó al cumplimiento de los objetivos institucionales, la rendición de cuentas y la consolidación de una relación más cercana, dinámica y colaborativa con la comunidad.</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</si>
  <si>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</si>
  <si>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</si>
  <si>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</si>
  <si>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</si>
  <si>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</si>
  <si>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</si>
  <si>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</si>
  <si>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</si>
  <si>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</si>
  <si>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</si>
  <si>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</si>
  <si>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</si>
  <si>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</si>
  <si>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</si>
  <si>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</si>
  <si>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</si>
  <si>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</si>
  <si>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</si>
  <si>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</si>
  <si>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</si>
  <si>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</si>
  <si>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</si>
  <si>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</si>
  <si>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</si>
  <si>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</si>
  <si>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</si>
  <si>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</si>
  <si>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</si>
  <si>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</si>
  <si>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</si>
  <si>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</si>
  <si>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</si>
  <si>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</si>
  <si>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</si>
  <si>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</si>
  <si>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</si>
  <si>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En el mes de julio se realizaron 51 actualizaciones de la página web de acuerdo con las solicitudes realizadas</t>
  </si>
  <si>
    <t>Para el mes de julio se evidenciaron 13.666 nuevos usuarios en redes sociales y un alcance de 946.222 personas con los contenidos publicaciones en el presente mes.</t>
  </si>
  <si>
    <t>Para el mes de julio se reportó un alcance de 81.774 visitas en las páginas web de la SDMujer</t>
  </si>
  <si>
    <t>https://secretariadistritald-my.sharepoint.com/:x:/g/personal/comunicaciones_sdmujer_gov_co/EUPUBxAuszlGi4zgGc_VIrAB3npbPvJDMXixCdVnwU2fYw?e=pJgb46</t>
  </si>
  <si>
    <t>https://secretariadistritald-my.sharepoint.com/:x:/g/personal/jarocha_sdmujer_gov_co/EcqZj0KkwWRMktkAQZssKL0Bt0z6EAL7Z-mKWRMzIDGxLA?e=6Br2VB</t>
  </si>
  <si>
    <t>https://secretariadistritald-my.sharepoint.com/:x:/g/personal/comunicaciones_sdmujer_gov_co/EdNeceCQLg9Nk_beBP9RsgQBBYPaHoD6pHwJuBHShhDNXQ?e=OvJng7</t>
  </si>
  <si>
    <t>En el mes de agosto se realizaron 25 actualizaciones de la página web de acuerdo con las solicitudes realizadas</t>
  </si>
  <si>
    <t>Para el mes de agosto se evidenciaron 1,399 nuevos usuarios en redes sociales y un alcance de 718,060 personas con los contenidos publicaciones en el presente mes.</t>
  </si>
  <si>
    <t>Para el mes de agosto se reportó un alcance de 94.591 visitas en las páginas web de la SDMujer</t>
  </si>
  <si>
    <t>https://secretariadistritald-my.sharepoint.com/:f:/g/personal/ecastaneda_sdmujer_gov_co/Es6KRvPODzBDpT2wouG-0SgBMCI3sv2G-eu2XniVQG1bHg?e=Y34NXm</t>
  </si>
  <si>
    <t>https://secretariadistritald-my.sharepoint.com/:f:/g/personal/ecastaneda_sdmujer_gov_co/EsRjmVfc_hRPse075vjYungBUIlns3Sukam1IpkKoblU7w?e=jgRDqW</t>
  </si>
  <si>
    <t>https://secretariadistritald-my.sharepoint.com/:f:/g/personal/ecastaneda_sdmujer_gov_co/EhqoO8LRLHtLknyb-ifXx9ABNwa9P73JCfL_hcLTsJJ1aA?e=r7JBKx</t>
  </si>
  <si>
    <t>En el mes de septiembre se realizaron 26 actualizaciones de la página web de acuerdo con las solicitudes realizadas</t>
  </si>
  <si>
    <t>Para el mes de septiembre se evidenciaron 2,268 nuevos usuarios en redes sociales y un alcance de 966,721 personas con los contenidos publicaciones en el presente mes.</t>
  </si>
  <si>
    <t>Para el mes de septiembre se reportó un alcance de 105,707 visitas en las páginas web de la SDMujer</t>
  </si>
  <si>
    <t>https://secretariadistritald-my.sharepoint.com/:f:/g/personal/ecastaneda_sdmujer_gov_co/Ev7sd0vyBkxMo4wPk9bw6KEBA4mEDfzROgnlb6GHiA16OA?e=iccG5A</t>
  </si>
  <si>
    <t>https://secretariadistritald-my.sharepoint.com/:f:/g/personal/ecastaneda_sdmujer_gov_co/EmJpuqPA6yJItb41qQXQr64BKilcf7eSKP94YzYIdWSCVQ?e=R0PVKC</t>
  </si>
  <si>
    <t>https://secretariadistritald-my.sharepoint.com/:f:/g/personal/ecastaneda_sdmujer_gov_co/Er_P3Y6WEhJMuC6EWeKS9w0BA-l4KrmrxHtrE5O3ZcjA3Q?e=LiqoXU</t>
  </si>
  <si>
    <t>En el mes de octubre se realizaron 54 actualizaciones de la página web de acuerdo con las solicitudes realizadas</t>
  </si>
  <si>
    <t xml:space="preserve">Para el mes de octubre se evidenciaron 2.949 nuevos seguidores en redes sociales y un alcance de 1.028.587 personas con los contenidos publicaciones en el presente mes. </t>
  </si>
  <si>
    <t xml:space="preserve">Para el mes de octubre se reportó un alcance de 106.648 visitas en las páginas web de la SDMujer </t>
  </si>
  <si>
    <t>https://secretariadistritald-my.sharepoint.com/:f:/g/personal/ecastaneda_sdmujer_gov_co/EswlSxBNY51FiD7sWrrH07UB7Soa8iLRP5OA2tEdgN-XQA?e=9I5JiT</t>
  </si>
  <si>
    <t>https://secretariadistritald-my.sharepoint.com/:f:/g/personal/ecastaneda_sdmujer_gov_co/EjxfA578_aZFoAlQTsLEr0UB-wS0YNcLCNWTolEYvk5f1g?e=Znijf7</t>
  </si>
  <si>
    <t>https://secretariadistritald-my.sharepoint.com/:f:/g/personal/ecastaneda_sdmujer_gov_co/EqZZWF0AJC1FooXakxiftOwBMgTehhgRSOhzmxGHtbw7zw?e=id45K5</t>
  </si>
  <si>
    <t>En el mes de noviembre se realizaron 54 actualizaciones de la página web de acuerdo con las solicitudes realizadas</t>
  </si>
  <si>
    <t xml:space="preserve">Para el mes de noviembre se evidenciaron 3.920 nuevos seguidores en redes sociales y un alcance de 1.024.764 personas con los contenidos publicaciones en el presente mes. </t>
  </si>
  <si>
    <t xml:space="preserve">Para el mes de noviembre se reportó un alcance de 98.222 visitas en las páginas web de la SDMujer </t>
  </si>
  <si>
    <t>https://secretariadistritald-my.sharepoint.com/:f:/g/personal/ecastaneda_sdmujer_gov_co/IgBdoRW6sTvESK0PkgrQIttPATRCWCNL7hx9duObJb8-3q0?e=uMddF8</t>
  </si>
  <si>
    <t>https://secretariadistritald-my.sharepoint.com/:f:/g/personal/ecastaneda_sdmujer_gov_co/IgABVpiBrEidRLWVMhzII51UAap7n_UGP2IQU0BLfSb67K8?e=gHXxye</t>
  </si>
  <si>
    <t>https://secretariadistritald-my.sharepoint.com/:f:/g/personal/ecastaneda_sdmujer_gov_co/IgBb1ukIjcKFSoloLBSomWEeAbe31QciA093BpLmw6S_ibk?e=Wrp7V7</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</si>
  <si>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</si>
  <si>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</si>
  <si>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</si>
  <si>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</si>
  <si>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</si>
  <si>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</si>
  <si>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</si>
  <si>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</si>
  <si>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</si>
  <si>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</si>
  <si>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</si>
  <si>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</si>
  <si>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</si>
  <si>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</si>
  <si>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</si>
  <si>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</si>
  <si>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</si>
  <si>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</si>
  <si>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</si>
  <si>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</si>
  <si>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</si>
  <si>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En julio, se realizó seguimiento a las noticias de la Secretaría en medios de comunicación, registrando 106 impactos. Además, se elaboraron 25 contenidos periodísticos destacando los siguientes temas:  Igualdad y liderazgo de las mujeres - Sistema Distrital de Cuidado - Autonomía económica y educación - Prevención y atención de violencias -  Cultura, memoria y diversidad - Envejecimiento poblacional</t>
  </si>
  <si>
    <t>Al mes de julio se lleva un avance en la meta del 58,1%, realizando el  seguimiento a las noticias de la Secretaría en medios de comunicación, registrando un total de 465 impactos en medios de comunicación. Se elaboraron 119 contenidos periodístico, que abordaron temas estratégicos como igualdad y liderazgo de las mujeres, autonomía económica y educación, prevención y atención de violencias, Sistema Distrital de Cuidado, cultura, memoria y diversidad, así como los retos asociados al envejecimiento poblacional. Este conjunto de acciones refleja el compromiso de la Secretaría Distrital de la Mujer con la equidad de género, la prevención de violencias y el fortalecimiento de la autonomía y el bienestar de las mujeres en Bogotá.</t>
  </si>
  <si>
    <t>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t>
  </si>
  <si>
    <t>En agosto, se realizó seguimiento a las noticias de la Secretaría en medios de comunicación, registrando 107 impactos. Además,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</si>
  <si>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A corte de agosto, la meta registra un avance del 66,4%, producto del seguimiento realizado a las noticias de la Secretaría en los medios de comunicación, con un total de 572 impactos registrados. Este trabajo se traduce en un acumulado de 139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</si>
  <si>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Al mes de agosto se evidencia un avance significativo en el cumplimiento de la meta, a partir del seguimiento y posicionamiento de las noticias de la Secretaría en los medios de comunicación. Esta labor permitió visibilizar contenidos periodísticos que abordaron temas estratégicos como la igualdad y el liderazgo de las mujeres, la autonomía económica y la educación, la prevención y atención de violencias, el fortalecimiento del Sistema Distrital de Cuidado, así como aspectos relacionados con la cultura, la memoria y la diversidad.
Asimismo, se resaltaron asuntos de gran relevancia social como los retos asociados al envejecimiento poblacional, las nuevas alternativas de atención a través de la línea 195 en materia de prevención de violencias, la garantía de derechos de las mujeres campesinas y rurales, y el traslado de la Manzana del Cuidado de Engativá para ampliar y mejorar la prestación de sus servicios.
Este conjunto de acciones ha contribuido a que la ciudadanía cuente con información clara, oportuna y cercana sobre los programas y servicios de la Secretaría Distrital de la Mujer. De esta manera, se fortalece el acceso a los derechos, se promueve la participación activa y se consolida la confianza en la gestión pública, reafirmando el compromiso institucional con la equidad de género, la prevención de violencias y el bienestar integral de las mujeres en Bogotá.</t>
  </si>
  <si>
    <t>En septiembre, se realizó seguimiento a las noticias de la Secretaría en medios de comunicación, registrando 117 impactos. Además, se elaboraron 20 contenidos periodísticos destacando los siguientes temas: Bogotá, primera ciudad de América Latina en ser Capital Mundial del Tiempo, Seguridad, cuidado y derechos, Mujeres, ahora pueden activar la Ruta Única de Atención en las siguientes URI de Bogotá, Día Distrital de las Mujeres Indígenas ¿cómo se conmemora este año, La Estrategia de Cuidados Comunitarios sigue fortaleciéndose entre otros</t>
  </si>
  <si>
    <t>Con corte de septiembre, la meta registra un avance del 71,7%, producto del seguimiento realizado a las noticias de la Secretaría en los medios de comunicación, con un total de 759 impactos registrados. Se ajustan los impactos para el año así: Enero: 3 Febrero:24 Marzo:84 Abril:68 Mayo: 112 junio:86 julio:158 agosto:107 septiembre: 117. Este trabajo se traduce en un acumulado de 159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</si>
  <si>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Se registró un avance importante en el posicionamiento de la Secretaría Distrital de la Mujer en los medios de comunicación, mediante la difusión de contenidos periodísticos que abordaron temas estratégicos como la igualdad y el liderazgo de las mujeres, la autonomía económica, la educación, la prevención y atención de violencias, el fortalecimiento del Sistema Distrital de Cuidado y el reconocimiento de la cultura, la memoria y la diversidad. Asimismo, se visibilizaron asuntos de alto interés social como los retos del envejecimiento poblacional, las alternativas de atención de la línea 195 para la prevención de violencias, la garantía de derechos de las mujeres rurales y campesinas, y los avances en la ampliación y mejora de los servicios de las Manzanas del Cuidado.
Estas acciones fortalecen el derecho de la ciudadanía a contar con información pública clara, accesible y cercana, permitiendo a las mujeres y a la comunidad en general conocer las oportunidades, servicios y programas disponibles. De esta manera, se promueve una participación más activa e informada, se impulsa el ejercicio pleno de los derechos y se consolida la confianza en la gestión institucional, reafirmando el compromiso de la Secretaría con la equidad de género, la prevención de las violencias y el bienestar integral de las mujeres en Bogotá.</t>
  </si>
  <si>
    <t>En octubre, se realizó seguimiento a las noticias de la Secretaría en medios de comunicación, registrando 129 impactos. Además, se elaboraron 19 contenidos periodísticos destacando los siguientes temas: La violencia física no es normal ni justificable. Entre enero de 2024 y septiembre de 2025, la Secretaría Distrital de la Mujer atendió 24.700 casos en Bogotá.</t>
  </si>
  <si>
    <t>Con corte de octubre, la meta registra un avance del 83%, producto del seguimiento realizado a las noticias de la Secretaría en los medios de comunicación, con un total de 888 impactos registrados. Este trabajo se traduce en un acumulado de 178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 La violencia física no es normal ni justificable. Entre enero de 2024 y septiembre de 2025, la Secretaría Distrital de la Mujer atendió 24.700 casos en Bogotá.</t>
  </si>
  <si>
    <t>Se evidenció un avance significativo en el posicionamiento de la Secretaría Distrital de la Mujer en los medios de comunicación, a través de la difusión de contenidos periodísticos que destacaron temas estratégicos como la igualdad y el liderazgo de las mujeres, la autonomía económica, la educación, la prevención y atención de violencias, el fortalecimiento del Sistema Distrital de Cuidado, así como el reconocimiento de la cultura, la memoria y la diversidad. Del mismo modo, se visibilizaron asuntos de alto interés social relacionados con los retos del envejecimiento poblacional, las alternativas de atención de la Línea 195 para la prevención de violencias, la garantía de derechos de las mujeres rurales y campesinas, y los avances en la ampliación y mejora de los servicios de las Manzanas del Cuidado.
A la fecha, se ha cumplido de manera estratégica con el Plan de Comunicaciones establecido para la presente vigencia, lo que ha permitido orientar las acciones hacia el fortalecimiento de la gestión institucional y la articulación con las diferentes dependencias. Estas acciones han contribuido al ejercicio del derecho ciudadano a acceder a información pública clara, veraz y oportuna, permitiendo a las mujeres y a la comunidad en general conocer y aprovechar las oportunidades, servicios y programas que ofrece la entidad. De esta forma, se fomenta una participación más activa e informada, se promueve el ejercicio pleno de los derechos y se refuerza la confianza en la gestión institucional, reafirmando el compromiso de la Secretaría con la equidad de género, la prevención de las violencias y el bienestar integral de las mujeres en Bogotá.</t>
  </si>
  <si>
    <t>En noviembre, se realizó seguimiento a las noticias de la Secretaría en medios de comunicación, registrando 154 impactos. Además, se elaboraron 19 contenidos periodísticos destacando los siguientes temas: Lo que debes saber del 25N y las acciones de Bogotá para prevenir las violencias contra las mujeres.16 días de activismo: conoce nuestra programación local alrededor del 25N. El acoso laboral y sexual sigue afectando a las mujeres en Bogotá. El acoso callejero no es normal y Bogotá actúa para prevenirlo. Manzanas del Cuidado: espacios seguros con orientación psicojurídica gratuita para las mujeres, entre otros</t>
  </si>
  <si>
    <t>Con corte de noviembre, la meta registra un avance del 91,3%, producto del seguimiento realizado a las noticias de la Secretaría en los medios de comunicación, con un total de 1.042 impactos registrados. Este trabajo se traduce en un acumulado de 197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El acoso laboral y sexual sigue afectando a las mujeres en Bogotá. El acoso callejero no es normal y Bogotá actúa para prevenirlo. Manzanas del Cuidado: espacios seguros con orientación psicojurídica gratuita para las mujeres, entre otros. Este conjunto de acciones evidencia el compromiso de la Secretaría Distrital de la Mujer con la equidad de género, la erradicación de las violencias y el fortalecimiento de la autonomía y bienestar de las mujeres en Bogotá</t>
  </si>
  <si>
    <t xml:space="preserve">Se evidenció un avance significativo en el posicionamiento de la Secretaría Distrital de la Mujer en los medios de comunicación, a través de la difusión de contenidos periodísticos que destacaron temas estratégicos como la igualdad y el liderazgo de las mujeres, la autonomía económica, la educación, la prevención y atención de violencias, el fortalecimiento del Sistema Distrital de Cuidado, así como el reconocimiento de la cultura, la memoria y la diversidad. Del mismo modo, se visibilizaron asuntos de alto interés social relacionados con los retos del envejecimiento poblacional, las alternativas de atención de la Línea 195 para la prevención de violencias, la garantía de derechos de las mujeres rurales y campesinas, y los avances en la ampliación y mejora de los servicios de las Manzanas del Cuidado.
A la fecha, se ha cumplido de manera estratégica con el Plan de Comunicaciones establecido para la presente vigencia, lo que ha permitido orientar las acciones hacia el fortalecimiento de la gestión institucional y la articulación con las diferentes dependencias. Estas acciones han contribuido al ejercicio del derecho ciudadano a acceder a información pública clara, veraz y oportuna, permitiendo a las mujeres y a la comunidad en general conocer y aprovechar las oportunidades, servicios y programas que ofrece la entidad. De esta forma, se fomenta una participación más activa e informada, se promueve el ejercicio pleno de los derechos y se refuerza la confianza en la gestión institucional, reafirmando el compromiso de la Secretaría con la equidad de género, la prevención de las violencias y el bienestar integral de las mujeres en Bogotá."
</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</si>
  <si>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</si>
  <si>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</si>
  <si>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</si>
  <si>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</si>
  <si>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</si>
  <si>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</si>
  <si>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</si>
  <si>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</si>
  <si>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</si>
  <si>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</si>
  <si>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</si>
  <si>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</si>
  <si>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</si>
  <si>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</si>
  <si>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</si>
  <si>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</si>
  <si>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</si>
  <si>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</si>
  <si>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</si>
  <si>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</si>
  <si>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</si>
  <si>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</si>
  <si>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</si>
  <si>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</si>
  <si>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</si>
  <si>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 xml:space="preserve">Para el mes de julio se realizó seguimiento a las noticias de la Secretaria en medios de comunicación registrando 106 impactos en medios de comunicación. 	</t>
  </si>
  <si>
    <t>Para el mes de julio se elaboraron 25 contenidos  periodisticos entre  notas y un comunicado de prensa cuyos principales temas fueron: - Igualdad y liderazgo de las mujeres - Sistema Distrital de Cuidado - Autonomía económica y educación - Prevención y atención de violencias -  Cultura, memoria y diversidad - Envejecimiento poblacional</t>
  </si>
  <si>
    <t>https://secretariadistritald-my.sharepoint.com/:x:/g/personal/comunicaciones_sdmujer_gov_co/EZ7RrIXoLbVCovxPuhzluK4B6Zrv40zXPEHNgooL8MYXkA?e=TceWSI</t>
  </si>
  <si>
    <t>https://secretariadistritald-my.sharepoint.com/:w:/g/personal/jarocha_sdmujer_gov_co/ERlj2PSKbY9FnZTm14EE684BrjgFJgT6JeFN7ZZbmtn-bA?e=ZRNblQ</t>
  </si>
  <si>
    <t xml:space="preserve">Para el mes de agosto se realizó seguimiento a las noticias de la Secretaria en medios de comunicación registrando 107 impactos en medios de comunicación.  </t>
  </si>
  <si>
    <t>Para el mes de agosto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</si>
  <si>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https://secretariadistritald-my.sharepoint.com/:x:/r/personal/comunicaciones_sdmujer_gov_co/_layouts/15/Doc.aspx?sourcedoc=%7B85ACD19E-2DE8-42B5-A2FC-4FBA1CE5B8AE%7D&amp;file=2025%20SEGUIMIENTO%20IMPACTOS%20EN%20M</t>
  </si>
  <si>
    <t>https://secretariadistritald-my.sharepoint.com/:f:/g/personal/ecastaneda_sdmujer_gov_co/Ehg_mjs5pSZCgXHplpyN9z8BWQwPk6UzJ7kAw4eYjgNGsQ?e=wRwjsf</t>
  </si>
  <si>
    <t xml:space="preserve">Para el mes de septiembre se realizó seguimiento a las noticias de la Secretaria en medios de comunicación registrando 117 impactos en medios de comunicación. </t>
  </si>
  <si>
    <t>Para el mes de septiembre se elaboraron 16 contenidos periodísticos destacando los siguientes temas: Bogotá, primera ciudad de América Latina en ser Capital Mundial del Tiempo
Bogotá, pionera en garantizar el  tiempo como un derecho para las mujeres
El Sistema Distrital de Cuidado: la apuesta de Bogotá parareducir la pobreza de tiempo de las mujeres, El suicidio en Bogotá: las mujeres reportan más ideaciones suicidas que los hombres
 entre otros</t>
  </si>
  <si>
    <t>https://secretariadistritald-my.sharepoint.com/:f:/g/personal/ecastaneda_sdmujer_gov_co/EjedfGc2rZJDvUPlwz5Z0pgB3jkrkLp23Wvunxr10z5GIQ?e=IXSDfe</t>
  </si>
  <si>
    <t>https://secretariadistritald-my.sharepoint.com/:f:/g/personal/ecastaneda_sdmujer_gov_co/EvuK1H0f9UFCqolCN3737fIBNAjiXuk92oqfaihXKOHRyA?e=Q50Zko</t>
  </si>
  <si>
    <t>Para el mes de octubre se realizó seguimiento a las noticias de la Secretaria en medios de comunicación registrando 129 impactos en medios de comunicación</t>
  </si>
  <si>
    <t>Para el mes de octubre se elaboraron 19 contenidos periodísticos destacando los siguientes temas: La violencia física sigue presente en la vida de cientos de mujeres La violencia física no es normal ni justificable. Entre enero de 2024 y septiembre de 2025, la Secretaría Distrital de la Mujer atendió 24.700 casos en Bogotá.</t>
  </si>
  <si>
    <t>https://secretariadistritald-my.sharepoint.com/:f:/g/personal/ecastaneda_sdmujer_gov_co/ErpLgMnMtpxJjoxZKkfQmhkB3R98jAapq83SRDqIHO-q2Q?e=65jYEg</t>
  </si>
  <si>
    <t>https://secretariadistritald-my.sharepoint.com/:f:/g/personal/ecastaneda_sdmujer_gov_co/Em1tcFFExjNFngoPp0sESKYB6A0Cv6dx068Do4W5DpHQvQ?e=XI3fJD</t>
  </si>
  <si>
    <t>Para el mes de noviembre se realizó seguimiento a las noticias de la Secretaria en medios de comunicación registrando 154 impactos en medios de comunicación</t>
  </si>
  <si>
    <t>Para el mes de noviembre se elaboraron 19 contenidos periodísticos destacando los siguientes temas: Lo que debes saber del 25N y las acciones de Bogotá para prevenir las violencias contra las mujeres.16 días de activismo: conoce nuestra programación local alrededor del 25N. El acoso laboral y sexual sigue afectando a las mujeres en Bogotá. El acoso callejero no es normal y Bogotá actúa para prevenirlo. Manzanas del Cuidado: espacios seguros con orientación psicojurídica gratuita para las mujeres, entre otros</t>
  </si>
  <si>
    <t>https://secretariadistritald-my.sharepoint.com/:f:/g/personal/ecastaneda_sdmujer_gov_co/IgBKvf4Hz7chQ6r0Z0215sTXAQKJoTsZbs5TC4DW85AoHdQ?e=4cLw2t</t>
  </si>
  <si>
    <t>https://secretariadistritald-my.sharepoint.com/:f:/g/personal/ecastaneda_sdmujer_gov_co/IgCxcaVPQlqjRLsNC63qnsSdAYIPRlKj8xpH9sfYsuB5iUU?e=eeYKiz</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</si>
  <si>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</si>
  <si>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</si>
  <si>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</si>
  <si>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</si>
  <si>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</si>
  <si>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</si>
  <si>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</si>
  <si>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</si>
  <si>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</si>
  <si>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</si>
  <si>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</si>
  <si>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</si>
  <si>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</si>
  <si>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</si>
  <si>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</si>
  <si>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</si>
  <si>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</si>
  <si>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</si>
  <si>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</si>
  <si>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</si>
  <si>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</si>
  <si>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</si>
  <si>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</si>
  <si>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</si>
  <si>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</si>
  <si>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</si>
  <si>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</si>
  <si>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</si>
  <si>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</si>
  <si>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</si>
  <si>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</si>
  <si>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</si>
  <si>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</si>
  <si>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</si>
  <si>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</si>
  <si>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En el marco de la Meta PDD: se ha logrado un avance del 2,5% en julio
Los avances alcanzados hasta la fecha incluyen:
Implementación de la estrategia de comunicaciones: En julio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t>
  </si>
  <si>
    <t xml:space="preserve">En el marco de la Meta del Plan de Desarrollo Distrital (PDD), al mes de julio  la Secretaría Distrital de la Mujer consolidó su estrategia de comunicaciones como herramienta clave para visibilizar avances institucionales, posicionar temas estratégicos de género y fortalecer el vínculo con la ciudadanía. Durante este periodo, se mantuvo una producción sostenida de contenidos gráficos, audiovisuales y digitales que han contribuido al reconocimiento de los derechos de las mujeres, la prevención de las violencias, el impulso a la autonomía económica, la promoción de los cuidados y la participación política. Estas acciones han facilitado el acceso a la información pública, ampliado la interacción con la ciudadanía y fortalecido la presencia de la Secretaría en medios tradicionales y plataformas digitales. Estas acciones consolidan a la comunicación pública como una herramienta esencial para generar confianza institucional, promover la participación ciudadana y avanzar hacia una Bogotá más equitativa, cuidadora y libre de violencias.
</t>
  </si>
  <si>
    <t>Durante el mes de julio, la estrategia de comunicaciones de la Secretaría Distrital de la Mujer continuó generando un impacto positivo en la ciudadanía, al facilitar un acceso más claro, oportuno y cercano a la información sobre derechos, servicios y programas dirigidos a las mujeres en Bogotá. La presencia sostenida en medios digitales y tradicionales fortaleció el conocimiento sobre rutas de atención, el Sistema Distrital de Cuidado, oportunidades de formación y espacios de participación, promoviendo una ciudadanía más informada, empoderada y comprometida con la igualdad de género.
Durante este periodo, se visibilizaron acciones clave como el fortalecimiento del Sistema Distrital de Cuidado mediante nuevas herramientas y alianzas, la promoción del liderazgo femenino y la participación política de mujeres jóvenes, la prevención de las violencias, y la inclusión de poblaciones diversas como mujeres rurales, LBT y mujeres sordas. También se destacó la difusión de contenidos con enfoque de género sobre salud mental, envejecimiento poblacional y redes de apoyo comunitario, así como la articulación con entidades públicas y privadas para ampliar la cobertura de servicios.
La integración de estos temas en la agenda pública ha sido fundamental para impulsar transformaciones sociales y culturales en favor de una ciudad más justa, equitativa y libre de violencias. La estrategia comunicativa se consolida como un canal eficaz para acercar la gestión institucional a los territorios, visibilizar avances del sector mujer y fomentar una participación ciudadana activa, diversa y transformadora.</t>
  </si>
  <si>
    <t>https://secretariadistritald-my.sharepoint.com/:f:/g/personal/jarocha_sdmujer_gov_co/Esn_yqMUDupDqrbVi5TEwDoBmD21PRUsWrS9nCo4b86ajA?e=2oledr</t>
  </si>
  <si>
    <t xml:space="preserve">Los avances alcanzados hasta la fecha incluyen:
Implementación de la estrategia de comunicaciones: En agosto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</si>
  <si>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al mes de agosto la Secretaría Distrital de la Mujer ha logrado un avance relevante en la consolidación de su estrategia de comunicaciones, posicionándola como un instrumento fundamental para dar visibilidad a los logros institucionales, fortalecer la agenda de género y promover una relación más cercana con la ciudadanía. Durante este periodo, se alcanzó una producción constante y estratégica de contenidos gráficos, audiovisuales y digitales que han potenciado el reconocimiento de los derechos de las mujeres, la prevención de las violencias, el impulso a la autonomía económica, la promoción de los cuidados y la participación política.
Este esfuerzo comunicativo ha permitido ampliar de manera significativa el acceso a la información pública, dinamizar la interacción con la ciudadanía y robustecer la presencia de la Secretaría en medios tradicionales y digitales. De esta forma, se consolida un avance importante en la estrategia de comunicación pública, la cual se ha convertido en un eje esencial para generar confianza institucional, estimular la participación ciudadana y seguir construyendo una Bogotá más equitativa, cuidadora y libre de violencias.</t>
  </si>
  <si>
    <t>Durante el mes de agosto, la estrategia de comunicaciones de la Secretaría Distrital de la Mujer consolidó su papel como herramienta fundamental para acercar a la ciudadanía información clara, oportuna y accesible sobre los derechos, servicios y programas dirigidos a las mujeres en Bogotá. La presencia activa en medios tradicionales y digitales permitió fortalecer el conocimiento sobre rutas de atención, el Sistema Distrital de Cuidado, oportunidades de formación y escenarios de participación, contribuyendo a una ciudadanía más informada, empoderada y comprometida con la igualdad de género.
En este periodo se visibilizaron avances importantes como la ampliación del Sistema Distrital de Cuidado a través del traslado de la Manzana del Cuidado en Engativá y la difusión de nuevas opciones de atención de la línea 195 orientadas a la prevención de violencias. Asimismo, se promovieron mensajes sobre el liderazgo de las mujeres y la participación política de jóvenes, la garantía de derechos de mujeres campesinas y rurales, y la inclusión de poblaciones diversas como mujeres LBT y mujeres sordas. También se resaltó la difusión de contenidos con enfoque de género sobre salud mental, envejecimiento poblacional, memoria y cultura, junto con acciones articuladas con entidades públicas y privadas para fortalecer la cobertura de servicios y generar entornos más seguros y cuidadosos para las mujeres de la ciudad.</t>
  </si>
  <si>
    <t>https://secretariadistritald-my.sharepoint.com/:f:/g/personal/ecastaneda_sdmujer_gov_co/EkHn_dvopohCoDGvvSgPlbkBBAnFFMCtw_wwUSgAwvZ5BQ?e=SIReGq</t>
  </si>
  <si>
    <t xml:space="preserve">Los avances alcanzados hasta la fecha incluyen:
Implementación de la estrategia de comunicaciones: En septiembre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</si>
  <si>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durante el mes de septiembre la Secretaría Distrital de la Mujer consolidó avances significativos en la implementación de su estrategia de comunicaciones, la cual se ha posicionado como una herramienta clave para visibilizar los logros institucionales, fortalecer la agenda de género y promover una relación más cercana y participativa con la ciudadanía. En este periodo se mantuvo una producción constante y estratégica de contenidos gráficos, audiovisuales y digitales que han contribuido al reconocimiento de los derechos de las mujeres, la prevención de las violencias, el fortalecimiento de la autonomía económica, la promoción de los cuidados y la participación política.
Este trabajo comunicativo ha favorecido un mayor acceso a la información pública, impulsando la interacción con la ciudadanía y fortaleciendo la presencia institucional en medios tradicionales y digitales. De esta manera, se consolida la estrategia de comunicación pública como un eje fundamental para generar confianza, fomentar la participación social y seguir construyendo una Bogotá más equitativa, cuidadora y libre de violencias.</t>
  </si>
  <si>
    <t>Durante el mes de septiembre,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y digitales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destacaron avances en la ampliación del Sistema Distrital de Cuidado, la promoción de nuevas alternativas de atención a través de la línea 195 para la prevención de violencias, y la difusión de mensajes orientados al liderazgo y la participación política de las mujeres, en especial de las jóvenes. También se fortaleció la visibilización de los derechos de las mujeres rurales y campesinas, así como la inclusión de poblaciones diversas como mujeres LBT y mujeres sordas. De igual forma, se impulsaron contenidos con enfoque de género sobre salud mental, envejecimiento, memoria y cultura, junto con acciones articuladas con distintas entidades que contribuyen a generar entornos más seguros, equitativos y cuidadosos para todas las mujeres de la ciudad.</t>
  </si>
  <si>
    <t>https://secretariadistritald-my.sharepoint.com/:f:/g/personal/ecastaneda_sdmujer_gov_co/Eqal9z141-ZEqCzyUBNU66oBpgOCNFvNrmfHZrmR5NE4Ag?e=0zDgmS</t>
  </si>
  <si>
    <t>Para este periodo se registraron avances significativos en las actividades del proyecto, reflejando el cumplimiento progresivo de las metas establecidas y la consolidación de las acciones comunicativas planificadas.
Implementación de la estrategia de comunicaciones:
Durante el mes de octubre se alcanzó un 8,3% de ejecución en las acciones orientadas a incrementar el número de personas que acceden a la información institucional a través de las redes sociales y la página web. Estos esfuerzos continúan fortaleciendo la presencia digital de la Secretaría y evidencian la efectividad de las estrategias desarrolladas para acercar los contenidos institucionales a la ciudadanía, garantizando el acceso a información oportuna y de calidad. 
Posicionamiento en medios de comunicación:
Se registró un avance del 8,3% en el uso de herramientas comunicativas para ampliar la visibilidad de la Secretaría en medios locales y nacionales, lo que permitió difundir información clave sobre los derechos de las mujeres, los servicios institucionales y las acciones de prevención de violencias. Esta gestión ha contribuido a fortalecer la relación entre la entidad y la ciudadanía, posicionando los temas de género en la agenda pública y promoviendo una comunicación con enfoque de derechos.
Desarrollo de la estrategia de comunicaciones:
En términos generales, la implementación de la estrategia presenta un avance acumulado del 0,083, reflejando un progreso sostenido en el fortalecimiento del enfoque integral de las comunicaciones institucionales y su alineación con las necesidades y prioridades de las mujeres en Bogotá. Este proceso ha permitido mejorar la articulación de los mensajes estratégicos y aumentar la efectividad en su difusión a través de diferentes canales.  Estos avances reafirman el compromiso de la Secretaría Distrital de la Mujer con la equidad de género, la transformación social y el acceso a información clara, oportuna y útil para las mujeres en el Distrito. Asimismo, consolidan una cultura institucional basada en la prevención, el respeto y la garantía de los derechos de las mujeres en todos los niveles de la gestión pública.</t>
  </si>
  <si>
    <t>En el marco de la Meta del Plan de Desarrollo Distrital (PDD), la Secretaría Distrital de la Mujer ha consolidado durante la presente vigencia su estrategia de comunicaciones como una herramienta clave para visibilizar los avances institucionales, posicionar los temas estratégicos de género y fortalecer el vínculo con la ciudadanía. A lo largo del año, se ha mantenido una producción constante de contenidos gráficos, audiovisuales y digitales que han contribuido al reconocimiento de los derechos de las mujeres, la prevención de las violencias, el impulso a la autonomía económica, la promoción de los cuidados y la participación política.
Durante este periodo, se han alcanzado resultados significativos en la implementación de la estrategia de comunicaciones, reflejados en el fortalecimiento de la presencia institucional en medios de comunicación, el aumento de la interacción con la ciudadanía a través de plataformas digitales y la consolidación de una comunicación pública más cercana, participativa y efectiva. Estas acciones han permitido ampliar el acceso a la información, fortalecer la transparencia y consolidar el posicionamiento de la Secretaría como referente distrital en la promoción de la igualdad y los derechos de las mujeres.
De esta manera, la comunicación pública se reafirma como un eje transversal de la gestión institucional que contribuye a generar confianza, promover la participación ciudadana y avanzar hacia una Bogotá más equitativa, cuidadora y libre de violencias.</t>
  </si>
  <si>
    <t>Durante el mes de octubre,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digitales y redes sociales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consolidaron avances en la implementación del Plan de Comunicaciones, mediante la producción sostenida de contenidos gráficos, audiovisuales y digitales, así como la difusión de mensajes estratégicos orientados al liderazgo y la participación política de las mujeres, en especial de las jóvenes. Igualmente, se fortaleció la visibilización de los derechos de las mujeres rurales y campesinas, la autonomía económica y la prevención de las violencias, junto con la inclusión de poblaciones diversas como mujeres LBT y mujeres sordas.
De igual forma, se promovieron contenidos con enfoque de género sobre salud mental, envejecimiento, memoria, cultura y cuidados, en articulación con distintas entidades distritales. Estas acciones han contribuido a generar entornos más seguros, equitativos y cuidadosos para las mujeres, consolidando la comunicación pública como un eje fundamental para promover la transparencia, fortalecer la confianza ciudadana y avanzar hacia una Bogotá más justa y libre de violencias.</t>
  </si>
  <si>
    <t>https://secretariadistritald-my.sharepoint.com/:f:/g/personal/ecastaneda_sdmujer_gov_co/EnPhBVd-P1hCvGE0GWphWtQBfKdcYS8hAynNGxZ-MBij_A?e=0aMyzd</t>
  </si>
  <si>
    <t>Para este periodo se registraron avances significativos en las actividades del proyecto, reflejando el cumplimiento progresivo de las metas establecidas y la consolidación de las acciones comunicativas planificadas.
Implementación de la estrategia de comunicaciones:
Durante el mes de noviembre se alcanzó un 8,3% de ejecución en las acciones orientadas a incrementar el número de personas que acceden a la información institucional a través de las redes sociales y la página web. Estos esfuerzos continúan fortaleciendo la presencia digital de la Secretaría y evidencian la efectividad de las estrategias desarrolladas para acercar los contenidos institucionales a la ciudadanía, garantizando el acceso a información oportuna y de calidad. 
Posicionamiento en medios de comunicación:
Se registró un avance del 8,3% en el uso de herramientas comunicativas para ampliar la visibilidad de la Secretaría en medios locales y nacionales, lo que permitió difundir información clave sobre los derechos de las mujeres, los servicios institucionales y las acciones de prevención de violencias. Esta gestión ha contribuido a fortalecer la relación entre la entidad y la ciudadanía, posicionando los temas de género en la agenda pública y promoviendo una comunicación con enfoque de derechos.
Desarrollo de la estrategia de comunicaciones:
En términos generales, la implementación de la estrategia presenta un avance acumulado del 0,083, reflejando un progreso sostenido en el fortalecimiento del enfoque integral de las comunicaciones institucionales y su alineación con las necesidades y prioridades de las mujeres en Bogotá. Este proceso ha permitido mejorar la articulación de los mensajes estratégicos y aumentar la efectividad en su difusión a través de diferentes canales.  Estos avances reafirman el compromiso de la Secretaría Distrital de la Mujer con la equidad de género, la transformación social y el acceso a información clara, oportuna y útil para las mujeres en el Distrito. Asimismo, consolidan una cultura institucional basada en la prevención, el respeto y la garantía de los derechos de las mujeres en todos los niveles de la gestión pública.</t>
  </si>
  <si>
    <t>Durante el mes de noviembre, la estrategia de comunicaciones de la Secretaría Distrital de la Mujer reafirmó su papel como una herramienta clave para acercar a la ciudadanía información clara, accesible y confiable sobre los derechos, servicios y acciones dirigidas a las mujeres en Bogotá, en el marco de la conmemoración del 25N – Día Internacional de la Eliminación de la Violencia contra las Mujeres. La presencia activa en medios tradicionales, digitales y redes sociales permitió visibilizar de manera prioritaria temas como la prevención del acoso laboral, sexual y callejero, las acciones institucionales para enfrentar las violencias basadas en género y la difusión de la programación del 16 días de activismo, fortaleciendo el conocimiento ciudadano sobre las rutas de atención y los servicios disponibles.
En este periodo se consolidaron avances en la implementación del Plan de Comunicaciones mediante la producción sostenida de contenidos gráficos, audiovisuales y digitales orientados a la sensibilización, prevención y movilización social alrededor del 25N. Así mismo, se fortaleció la difusión de iniciativas como las Manzanas del Cuidado, destacándolas como espacios seguros con orientación psicojurídica gratuita, y se promovieron mensajes institucionales enfocados en la corresponsabilidad social, la denuncia oportuna y el acceso efectivo a los servicios para mujeres en riesgo o víctimas de violencias.
De igual forma, las acciones comunicativas de noviembre contribuyeron a posicionar los canales digitales como espacios participativos y confiables, promoviendo una gestión pública más transparente y cercana a la ciudadanía. La estrategia permitió fortalecer la confianza institucional, incentivar la participación activa de la comunidad en las acciones conmemorativas del 25N y avanzar en la construcción de entornos más seguros, equitativos y libres de violencias, consolidando la comunicación pública como un eje fundamental para una Bogotá más justa e incluyente.</t>
  </si>
  <si>
    <t>https://secretariadistritald-my.sharepoint.com/:f:/g/personal/ecastaneda_sdmujer_gov_co/IgCl9pmgeG5eTom6aCQyMdjxAWT-RJGm4pD86Ss6hUdBhaU?e=RLzE7c</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</si>
  <si>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</si>
  <si>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</si>
  <si>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</si>
  <si>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</si>
  <si>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</si>
  <si>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</si>
  <si>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</si>
  <si>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</si>
  <si>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</si>
  <si>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</si>
  <si>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</si>
  <si>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Cargo</t>
  </si>
  <si>
    <t>Contratista</t>
  </si>
  <si>
    <t>Asesora Despacho</t>
  </si>
  <si>
    <t>Cargo:</t>
  </si>
  <si>
    <t>PRODUCTO - MGA</t>
  </si>
  <si>
    <t>Página 4 de 7</t>
  </si>
  <si>
    <t>x</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</si>
  <si>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</si>
  <si>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</si>
  <si>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</si>
  <si>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</si>
  <si>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</si>
  <si>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</si>
  <si>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</si>
  <si>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</si>
  <si>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</si>
  <si>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</si>
  <si>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</si>
  <si>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</si>
  <si>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</si>
  <si>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</si>
  <si>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</si>
  <si>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</si>
  <si>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</si>
  <si>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</si>
  <si>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</si>
  <si>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</si>
  <si>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</si>
  <si>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</si>
  <si>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</si>
  <si>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</si>
  <si>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</si>
  <si>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</si>
  <si>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</si>
  <si>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</si>
  <si>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</si>
  <si>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</si>
  <si>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</si>
  <si>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</si>
  <si>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</si>
  <si>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</si>
  <si>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</si>
  <si>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</si>
  <si>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</si>
  <si>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</si>
  <si>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</si>
  <si>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</si>
  <si>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</si>
  <si>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</si>
  <si>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</si>
  <si>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</si>
  <si>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</si>
  <si>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</si>
  <si>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</si>
  <si>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</si>
  <si>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</si>
  <si>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</si>
  <si>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</si>
  <si>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</si>
  <si>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</si>
  <si>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</si>
  <si>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</si>
  <si>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</si>
  <si>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</si>
  <si>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</si>
  <si>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</si>
  <si>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</si>
  <si>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</si>
  <si>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</si>
  <si>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</si>
  <si>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</si>
  <si>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 xml:space="preserve">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 este aumento creciente se debe a las diferentes estrategias en redes sociales y los nuevos contenidos desarrollados
</t>
  </si>
  <si>
    <t xml:space="preserve">Durante el mes de noviembre se realizaron 54 actualizaciones en la página web de la Secretaría en respuesta a diversas solicitudes realizadas por las diferentes áreas. Como resultado, se alcanzaron 98.222 visitas en las páginas web de la SDMujer  y se evidenciaron 3.920 nuevos usuarios y un alcance de 1.024.764 personas con los contenidos publicaciones en redes sociales   </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</si>
  <si>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</si>
  <si>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</si>
  <si>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</si>
  <si>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</si>
  <si>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</si>
  <si>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</si>
  <si>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</si>
  <si>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</si>
  <si>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</si>
  <si>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</si>
  <si>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</si>
  <si>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</si>
  <si>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10-ag-25</t>
  </si>
  <si>
    <t>Actividad 1 2 y 3</t>
  </si>
  <si>
    <t>Se ajustan valores en giros de ejeiución y reservas</t>
  </si>
  <si>
    <t>Se solicita modificación en los valores de presupuesto final para cada una de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</si>
</sst>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240A]\ * #,##0_-;\-[$$-240A]\ * #,##0_-;_-[$$-240A]\ * &quot;-&quot;_-;_-@_-"/>
    <numFmt numFmtId="176" formatCode="_-* #,##0_-;\-* #,##0_-;_-* &quot;-&quot;??_-;_-@_-"/>
  </numFmts>
  <fonts count="65">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b/>
      <sz val="9"/>
      <color indexed="81"/>
      <name val="Tahoma"/>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sz val="12"/>
      <color rgb="FFFF0000"/>
      <name val="Arial"/>
      <family val="2"/>
    </font>
    <font>
      <b/>
      <sz val="1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7" fillId="0" borderId="0" applyFont="0" applyFill="0" applyBorder="0" applyAlignment="0" applyProtection="0"/>
    <xf numFmtId="0" fontId="4" fillId="0" borderId="1"/>
    <xf numFmtId="0" fontId="44" fillId="0" borderId="1"/>
    <xf numFmtId="165" fontId="3" fillId="0" borderId="1" applyFont="0" applyFill="0" applyBorder="0" applyAlignment="0" applyProtection="0"/>
    <xf numFmtId="164" fontId="45"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889">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167" fontId="14" fillId="0" borderId="24"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5"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7" fontId="14" fillId="0" borderId="48" xfId="5" applyNumberFormat="1" applyFont="1" applyBorder="1" applyAlignment="1">
      <alignment vertical="center"/>
    </xf>
    <xf numFmtId="167" fontId="14" fillId="0" borderId="49" xfId="5" applyNumberFormat="1"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2"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2"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6"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2" xfId="3" applyFont="1" applyBorder="1" applyAlignment="1">
      <alignment horizontal="center" vertical="center" wrapText="1"/>
    </xf>
    <xf numFmtId="0" fontId="32" fillId="0" borderId="68" xfId="3" applyFont="1" applyBorder="1" applyAlignment="1">
      <alignment horizontal="center" vertical="center" wrapText="1"/>
    </xf>
    <xf numFmtId="0" fontId="32"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9"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0" fontId="12" fillId="0" borderId="1" xfId="2" applyFont="1" applyAlignment="1">
      <alignment horizontal="center" vertical="center" wrapText="1"/>
    </xf>
    <xf numFmtId="172" fontId="38" fillId="0" borderId="22" xfId="21" applyNumberFormat="1" applyFont="1" applyFill="1" applyBorder="1" applyAlignment="1">
      <alignment horizontal="center" vertical="center"/>
    </xf>
    <xf numFmtId="172" fontId="38" fillId="0" borderId="13" xfId="21" applyNumberFormat="1" applyFont="1" applyFill="1" applyBorder="1" applyAlignment="1">
      <alignment horizontal="center" vertical="center"/>
    </xf>
    <xf numFmtId="0" fontId="14" fillId="0" borderId="0" xfId="0" applyFont="1" applyAlignment="1">
      <alignment horizontal="left" vertical="center"/>
    </xf>
    <xf numFmtId="0" fontId="49"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9" fillId="0" borderId="48" xfId="0" applyFont="1" applyBorder="1" applyAlignment="1">
      <alignment horizontal="left" vertical="center" wrapText="1"/>
    </xf>
    <xf numFmtId="0" fontId="49"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2" fillId="5" borderId="22" xfId="3" applyNumberFormat="1" applyFont="1" applyFill="1" applyBorder="1" applyAlignment="1">
      <alignment horizontal="center" vertical="center"/>
    </xf>
    <xf numFmtId="10" fontId="32" fillId="5" borderId="22" xfId="1" applyNumberFormat="1" applyFont="1" applyFill="1" applyBorder="1" applyAlignment="1">
      <alignment horizontal="center" vertical="center"/>
    </xf>
    <xf numFmtId="10" fontId="32" fillId="9" borderId="22" xfId="0" applyNumberFormat="1" applyFont="1" applyFill="1" applyBorder="1" applyAlignment="1">
      <alignment horizontal="center" vertical="center"/>
    </xf>
    <xf numFmtId="0" fontId="12" fillId="0" borderId="1" xfId="24" applyFont="1" applyAlignment="1">
      <alignment vertical="center"/>
    </xf>
    <xf numFmtId="0" fontId="35" fillId="0" borderId="1" xfId="24" applyFont="1" applyAlignment="1">
      <alignment horizontal="left" vertical="center" wrapText="1"/>
    </xf>
    <xf numFmtId="0" fontId="14" fillId="0" borderId="1" xfId="25" applyFont="1" applyAlignment="1">
      <alignment vertical="center"/>
    </xf>
    <xf numFmtId="0" fontId="39" fillId="0" borderId="26" xfId="24" applyFont="1" applyBorder="1" applyAlignment="1">
      <alignment horizontal="center" vertical="center"/>
    </xf>
    <xf numFmtId="0" fontId="12" fillId="0" borderId="26" xfId="24" applyFont="1" applyBorder="1" applyAlignment="1">
      <alignment horizontal="left" vertical="center" wrapText="1"/>
    </xf>
    <xf numFmtId="0" fontId="40"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2"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2" fillId="5" borderId="11"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32"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171" fontId="14" fillId="0" borderId="1" xfId="25" applyNumberFormat="1" applyFont="1" applyAlignment="1">
      <alignment vertical="center"/>
    </xf>
    <xf numFmtId="0" fontId="32" fillId="3" borderId="22" xfId="25" applyFont="1" applyFill="1" applyBorder="1" applyAlignment="1">
      <alignment horizontal="center" vertical="center"/>
    </xf>
    <xf numFmtId="9" fontId="32" fillId="5" borderId="22" xfId="25" applyNumberFormat="1" applyFont="1" applyFill="1" applyBorder="1" applyAlignment="1">
      <alignment horizontal="center" vertical="center"/>
    </xf>
    <xf numFmtId="10" fontId="32" fillId="5" borderId="22" xfId="24" applyNumberFormat="1" applyFont="1" applyFill="1" applyBorder="1" applyAlignment="1">
      <alignment horizontal="center" vertical="center"/>
    </xf>
    <xf numFmtId="9" fontId="32" fillId="9" borderId="22" xfId="24" applyNumberFormat="1" applyFont="1" applyFill="1" applyBorder="1" applyAlignment="1">
      <alignment horizontal="center" vertical="center"/>
    </xf>
    <xf numFmtId="43" fontId="32" fillId="5" borderId="22" xfId="29" applyFont="1" applyFill="1" applyBorder="1" applyAlignment="1">
      <alignment horizontal="center"/>
    </xf>
    <xf numFmtId="43" fontId="32" fillId="9" borderId="22" xfId="29" applyFont="1" applyFill="1" applyBorder="1" applyAlignment="1">
      <alignment horizontal="center" vertical="center"/>
    </xf>
    <xf numFmtId="0" fontId="32"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2"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14" fillId="0" borderId="19" xfId="25" applyFont="1" applyBorder="1" applyAlignment="1">
      <alignment horizontal="center" vertical="center" wrapText="1"/>
    </xf>
    <xf numFmtId="169" fontId="32"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3"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43" fontId="41" fillId="5" borderId="36" xfId="18" applyFont="1" applyFill="1" applyBorder="1" applyAlignment="1">
      <alignment horizontal="center" vertical="center" wrapText="1"/>
    </xf>
    <xf numFmtId="3" fontId="4" fillId="0" borderId="25" xfId="19" applyNumberFormat="1" applyBorder="1" applyAlignment="1">
      <alignment vertical="center"/>
    </xf>
    <xf numFmtId="3" fontId="4" fillId="0" borderId="22" xfId="19" applyNumberFormat="1" applyBorder="1" applyAlignment="1">
      <alignment vertical="center"/>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22" xfId="5" applyNumberFormat="1" applyFont="1" applyFill="1" applyBorder="1" applyAlignment="1">
      <alignment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175" fontId="14" fillId="0" borderId="22" xfId="5" applyNumberFormat="1" applyFont="1" applyBorder="1" applyAlignment="1">
      <alignment vertical="center" wrapText="1"/>
    </xf>
    <xf numFmtId="0" fontId="50" fillId="0" borderId="22" xfId="0" applyFont="1" applyBorder="1" applyAlignment="1">
      <alignment horizontal="left" vertical="center"/>
    </xf>
    <xf numFmtId="0" fontId="49" fillId="0" borderId="22" xfId="0" applyFont="1" applyBorder="1" applyAlignment="1">
      <alignment vertical="center" wrapText="1"/>
    </xf>
    <xf numFmtId="0" fontId="49" fillId="0" borderId="48" xfId="0" applyFont="1" applyBorder="1" applyAlignment="1">
      <alignment vertical="center" wrapText="1"/>
    </xf>
    <xf numFmtId="0" fontId="50" fillId="13" borderId="22" xfId="0" applyFont="1" applyFill="1" applyBorder="1" applyAlignment="1">
      <alignment horizontal="left" vertical="center"/>
    </xf>
    <xf numFmtId="0" fontId="49" fillId="13" borderId="48" xfId="0" applyFont="1" applyFill="1" applyBorder="1" applyAlignment="1">
      <alignment vertical="center" wrapText="1"/>
    </xf>
    <xf numFmtId="0" fontId="49" fillId="13" borderId="48" xfId="0" applyFont="1" applyFill="1" applyBorder="1" applyAlignment="1">
      <alignment horizontal="left" vertical="center" wrapText="1"/>
    </xf>
    <xf numFmtId="0" fontId="50" fillId="0" borderId="22" xfId="0" applyFont="1" applyBorder="1" applyAlignment="1">
      <alignment horizontal="left" vertical="center" wrapText="1"/>
    </xf>
    <xf numFmtId="0" fontId="50" fillId="13" borderId="22" xfId="0" applyFont="1" applyFill="1" applyBorder="1" applyAlignment="1">
      <alignment horizontal="center" vertical="center"/>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50" fillId="0" borderId="22" xfId="0" quotePrefix="1" applyFont="1" applyBorder="1" applyAlignment="1">
      <alignment horizontal="left" vertical="center" wrapText="1"/>
    </xf>
    <xf numFmtId="0" fontId="50" fillId="0" borderId="53" xfId="0" applyFont="1" applyBorder="1" applyAlignment="1">
      <alignment horizontal="left" vertical="center"/>
    </xf>
    <xf numFmtId="0" fontId="49" fillId="0" borderId="68" xfId="0" applyFont="1" applyBorder="1" applyAlignment="1">
      <alignment horizontal="left" vertical="center" wrapText="1"/>
    </xf>
    <xf numFmtId="0" fontId="14" fillId="0" borderId="7" xfId="3" applyFont="1" applyBorder="1" applyAlignment="1">
      <alignment horizontal="center" vertical="center" wrapText="1"/>
    </xf>
    <xf numFmtId="3" fontId="4" fillId="4" borderId="22" xfId="19" applyNumberFormat="1" applyFill="1" applyBorder="1" applyAlignment="1">
      <alignment vertical="center"/>
    </xf>
    <xf numFmtId="43" fontId="41" fillId="5" borderId="13" xfId="18" applyFont="1" applyFill="1" applyBorder="1" applyAlignment="1">
      <alignment horizontal="center" vertical="center" wrapText="1"/>
    </xf>
    <xf numFmtId="0" fontId="19" fillId="0" borderId="7" xfId="23" applyBorder="1" applyAlignment="1">
      <alignment horizontal="center" vertical="center" wrapText="1"/>
    </xf>
    <xf numFmtId="172" fontId="38" fillId="4" borderId="22" xfId="21" applyNumberFormat="1" applyFont="1" applyFill="1" applyBorder="1" applyAlignment="1">
      <alignment horizontal="center" vertical="center"/>
    </xf>
    <xf numFmtId="167" fontId="14" fillId="4" borderId="22" xfId="5" applyNumberFormat="1" applyFont="1" applyFill="1" applyBorder="1" applyAlignment="1">
      <alignment vertical="center"/>
    </xf>
    <xf numFmtId="0" fontId="14" fillId="4" borderId="19" xfId="3" applyFont="1" applyFill="1" applyBorder="1" applyAlignment="1">
      <alignment horizontal="center" vertical="center" wrapText="1"/>
    </xf>
    <xf numFmtId="43" fontId="14" fillId="0" borderId="1" xfId="25" applyNumberFormat="1" applyFont="1" applyAlignment="1">
      <alignment vertical="center"/>
    </xf>
    <xf numFmtId="167" fontId="8" fillId="4" borderId="22" xfId="5" applyNumberFormat="1" applyFont="1" applyFill="1" applyBorder="1" applyAlignment="1">
      <alignment vertical="center"/>
    </xf>
    <xf numFmtId="0" fontId="14" fillId="4" borderId="26" xfId="3" applyFont="1" applyFill="1" applyBorder="1" applyAlignment="1">
      <alignment vertical="center"/>
    </xf>
    <xf numFmtId="0" fontId="32" fillId="5" borderId="29" xfId="3" applyFont="1" applyFill="1" applyBorder="1" applyAlignment="1">
      <alignment horizontal="center" vertical="center" wrapText="1"/>
    </xf>
    <xf numFmtId="0" fontId="19" fillId="0" borderId="7" xfId="16" applyBorder="1" applyAlignment="1">
      <alignment horizontal="center" vertical="center" wrapText="1"/>
    </xf>
    <xf numFmtId="0" fontId="53" fillId="0" borderId="7" xfId="25" applyFont="1" applyBorder="1" applyAlignment="1">
      <alignment horizontal="center" vertical="center" wrapText="1"/>
    </xf>
    <xf numFmtId="0" fontId="59" fillId="0" borderId="22" xfId="19" applyFont="1" applyBorder="1" applyAlignment="1">
      <alignment vertical="center" wrapText="1"/>
    </xf>
    <xf numFmtId="0" fontId="58" fillId="4" borderId="7" xfId="3" applyFont="1" applyFill="1" applyBorder="1" applyAlignment="1">
      <alignment horizontal="center" vertical="center" wrapText="1"/>
    </xf>
    <xf numFmtId="4" fontId="14" fillId="0" borderId="1" xfId="25" applyNumberFormat="1" applyFont="1" applyAlignment="1">
      <alignment vertical="center"/>
    </xf>
    <xf numFmtId="0" fontId="55" fillId="0" borderId="7" xfId="3" applyFont="1" applyBorder="1" applyAlignment="1">
      <alignment horizontal="center" vertical="center" wrapText="1"/>
    </xf>
    <xf numFmtId="0" fontId="55" fillId="0" borderId="7" xfId="25" applyFont="1" applyBorder="1" applyAlignment="1">
      <alignment horizontal="center" vertical="center" wrapText="1"/>
    </xf>
    <xf numFmtId="0" fontId="53" fillId="0" borderId="7" xfId="3" applyFont="1" applyBorder="1" applyAlignment="1">
      <alignment horizontal="center" vertical="center" wrapText="1"/>
    </xf>
    <xf numFmtId="0" fontId="14" fillId="0" borderId="80" xfId="3" applyFont="1" applyBorder="1" applyAlignment="1">
      <alignment horizontal="center" vertical="center"/>
    </xf>
    <xf numFmtId="0" fontId="4" fillId="0" borderId="22" xfId="19" applyBorder="1" applyAlignment="1">
      <alignment vertical="center" wrapText="1"/>
    </xf>
    <xf numFmtId="176" fontId="4" fillId="0" borderId="22" xfId="19" applyNumberFormat="1" applyBorder="1" applyAlignment="1">
      <alignment vertical="center"/>
    </xf>
    <xf numFmtId="169" fontId="32" fillId="5" borderId="22" xfId="24" applyNumberFormat="1" applyFont="1" applyFill="1" applyBorder="1" applyAlignment="1">
      <alignment horizontal="center"/>
    </xf>
    <xf numFmtId="10" fontId="32" fillId="5" borderId="22" xfId="24" applyNumberFormat="1" applyFont="1" applyFill="1" applyBorder="1" applyAlignment="1">
      <alignment horizontal="center"/>
    </xf>
    <xf numFmtId="10" fontId="32" fillId="9" borderId="22" xfId="24" applyNumberFormat="1" applyFont="1" applyFill="1" applyBorder="1" applyAlignment="1">
      <alignment horizontal="center" vertical="center"/>
    </xf>
    <xf numFmtId="0" fontId="14" fillId="0" borderId="26" xfId="3" applyFont="1" applyBorder="1" applyAlignment="1">
      <alignment horizontal="center" vertical="center" wrapText="1"/>
    </xf>
    <xf numFmtId="172" fontId="14" fillId="0" borderId="1" xfId="3" applyNumberFormat="1" applyFont="1" applyAlignment="1">
      <alignment vertical="center"/>
    </xf>
    <xf numFmtId="167" fontId="14" fillId="0" borderId="1" xfId="25" applyNumberFormat="1" applyFont="1" applyAlignment="1">
      <alignment vertical="center"/>
    </xf>
    <xf numFmtId="167" fontId="14" fillId="0" borderId="1" xfId="3" applyNumberFormat="1" applyFont="1" applyAlignment="1">
      <alignment vertical="center"/>
    </xf>
    <xf numFmtId="0" fontId="60" fillId="4" borderId="1" xfId="3" applyFont="1" applyFill="1" applyAlignment="1">
      <alignment vertical="center"/>
    </xf>
    <xf numFmtId="167" fontId="60" fillId="4" borderId="1" xfId="3" applyNumberFormat="1" applyFont="1" applyFill="1" applyAlignment="1">
      <alignment vertical="center"/>
    </xf>
    <xf numFmtId="4" fontId="60" fillId="4" borderId="1" xfId="3" applyNumberFormat="1" applyFont="1" applyFill="1" applyAlignment="1">
      <alignment vertical="center"/>
    </xf>
    <xf numFmtId="172" fontId="60" fillId="4" borderId="1" xfId="3" applyNumberFormat="1" applyFont="1" applyFill="1" applyAlignment="1">
      <alignment vertical="center"/>
    </xf>
    <xf numFmtId="4" fontId="60" fillId="0" borderId="1" xfId="3" applyNumberFormat="1" applyFont="1" applyAlignment="1">
      <alignment vertical="center"/>
    </xf>
    <xf numFmtId="0" fontId="60" fillId="0" borderId="1" xfId="3" applyFont="1" applyAlignment="1">
      <alignment vertical="center"/>
    </xf>
    <xf numFmtId="0" fontId="60" fillId="0" borderId="1" xfId="25" applyFont="1" applyAlignment="1">
      <alignment vertical="center"/>
    </xf>
    <xf numFmtId="167" fontId="60" fillId="0" borderId="1" xfId="25" applyNumberFormat="1" applyFont="1" applyAlignment="1">
      <alignment vertical="center"/>
    </xf>
    <xf numFmtId="0" fontId="14" fillId="0" borderId="7" xfId="25" applyFont="1" applyBorder="1" applyAlignment="1">
      <alignment horizontal="center" vertical="center" wrapText="1"/>
    </xf>
    <xf numFmtId="0" fontId="55" fillId="0" borderId="26" xfId="3" applyFont="1" applyBorder="1" applyAlignment="1">
      <alignment horizontal="center" vertical="center"/>
    </xf>
    <xf numFmtId="0" fontId="55" fillId="0" borderId="77" xfId="3" applyFont="1" applyBorder="1" applyAlignment="1">
      <alignment horizontal="center" vertical="center"/>
    </xf>
    <xf numFmtId="0" fontId="55" fillId="0" borderId="1" xfId="3" applyFont="1" applyAlignment="1">
      <alignment vertical="center"/>
    </xf>
    <xf numFmtId="0" fontId="55" fillId="0" borderId="28" xfId="3" applyFont="1" applyBorder="1" applyAlignment="1">
      <alignment horizontal="center" vertical="center"/>
    </xf>
    <xf numFmtId="0" fontId="55" fillId="0" borderId="6" xfId="3" applyFont="1" applyBorder="1" applyAlignment="1">
      <alignment horizontal="center" vertical="center"/>
    </xf>
    <xf numFmtId="0" fontId="55" fillId="0" borderId="26" xfId="3" applyFont="1" applyBorder="1" applyAlignment="1">
      <alignment horizontal="center" vertical="center" wrapText="1"/>
    </xf>
    <xf numFmtId="0" fontId="55" fillId="0" borderId="8" xfId="3" applyFont="1" applyBorder="1" applyAlignment="1">
      <alignment horizontal="center" vertical="center"/>
    </xf>
    <xf numFmtId="0" fontId="55" fillId="0" borderId="27" xfId="3" applyFont="1" applyBorder="1" applyAlignment="1">
      <alignment horizontal="center" vertical="center"/>
    </xf>
    <xf numFmtId="0" fontId="55" fillId="0" borderId="19" xfId="3" applyFont="1" applyBorder="1" applyAlignment="1">
      <alignment horizontal="center" vertical="center" wrapText="1"/>
    </xf>
    <xf numFmtId="171" fontId="55" fillId="0" borderId="8" xfId="25" applyNumberFormat="1" applyFont="1" applyBorder="1" applyAlignment="1">
      <alignment horizontal="center" vertical="center"/>
    </xf>
    <xf numFmtId="0" fontId="55" fillId="0" borderId="26" xfId="25" applyFont="1" applyBorder="1" applyAlignment="1">
      <alignment horizontal="center" vertical="center"/>
    </xf>
    <xf numFmtId="0" fontId="55" fillId="0" borderId="19" xfId="25" applyFont="1" applyBorder="1" applyAlignment="1">
      <alignment horizontal="center" vertical="center" wrapText="1"/>
    </xf>
    <xf numFmtId="0" fontId="55" fillId="0" borderId="1" xfId="25" applyFont="1" applyAlignment="1">
      <alignment vertical="center"/>
    </xf>
    <xf numFmtId="173" fontId="55" fillId="0" borderId="1" xfId="26" applyNumberFormat="1" applyFont="1" applyBorder="1" applyAlignment="1">
      <alignment vertical="center"/>
    </xf>
    <xf numFmtId="0" fontId="55" fillId="0" borderId="19" xfId="25" applyFont="1" applyBorder="1" applyAlignment="1">
      <alignment horizontal="justify" vertical="top" wrapText="1"/>
    </xf>
    <xf numFmtId="0" fontId="55" fillId="0" borderId="27" xfId="25" applyFont="1" applyBorder="1" applyAlignment="1">
      <alignment horizontal="center" vertical="center"/>
    </xf>
    <xf numFmtId="0" fontId="55" fillId="4" borderId="7" xfId="25" applyFont="1" applyFill="1" applyBorder="1" applyAlignment="1">
      <alignment horizontal="center" vertical="center" wrapText="1"/>
    </xf>
    <xf numFmtId="171" fontId="55" fillId="0" borderId="26" xfId="25" applyNumberFormat="1" applyFont="1" applyBorder="1" applyAlignment="1">
      <alignment horizontal="center" vertical="center"/>
    </xf>
    <xf numFmtId="0" fontId="55" fillId="0" borderId="28" xfId="25" applyFont="1" applyBorder="1" applyAlignment="1">
      <alignment horizontal="center" vertical="center"/>
    </xf>
    <xf numFmtId="0" fontId="14" fillId="0" borderId="28" xfId="25" applyFont="1" applyBorder="1" applyAlignment="1">
      <alignment horizontal="center" vertical="center"/>
    </xf>
    <xf numFmtId="0" fontId="14" fillId="0" borderId="26" xfId="25" applyFont="1" applyBorder="1" applyAlignment="1">
      <alignment horizontal="center" vertical="center" wrapText="1"/>
    </xf>
    <xf numFmtId="0" fontId="55" fillId="0" borderId="26" xfId="25" applyFont="1" applyBorder="1" applyAlignment="1">
      <alignment horizontal="center" vertical="center" wrapText="1"/>
    </xf>
    <xf numFmtId="0" fontId="14" fillId="0" borderId="19" xfId="25" applyFont="1" applyBorder="1" applyAlignment="1">
      <alignment horizontal="centerContinuous" vertical="top" wrapText="1"/>
    </xf>
    <xf numFmtId="171" fontId="14" fillId="4" borderId="11" xfId="25" applyNumberFormat="1" applyFont="1" applyFill="1" applyBorder="1" applyAlignment="1">
      <alignment horizontal="center" vertical="center"/>
    </xf>
    <xf numFmtId="0" fontId="19" fillId="0" borderId="26" xfId="23" applyBorder="1" applyAlignment="1">
      <alignment horizontal="center" vertical="center" wrapText="1"/>
    </xf>
    <xf numFmtId="0" fontId="53" fillId="0" borderId="26" xfId="3" applyFont="1" applyBorder="1" applyAlignment="1">
      <alignment horizontal="center" vertical="center" wrapText="1"/>
    </xf>
    <xf numFmtId="0" fontId="20" fillId="0" borderId="26" xfId="3" applyFont="1" applyBorder="1" applyAlignment="1">
      <alignment horizontal="center" vertical="center" wrapText="1"/>
    </xf>
    <xf numFmtId="0" fontId="35" fillId="5" borderId="7" xfId="3" applyFont="1" applyFill="1" applyBorder="1" applyAlignment="1">
      <alignment horizontal="center" vertical="center" wrapText="1"/>
    </xf>
    <xf numFmtId="0" fontId="14" fillId="0" borderId="22" xfId="3" applyFont="1" applyBorder="1" applyAlignment="1">
      <alignment vertical="center"/>
    </xf>
    <xf numFmtId="0" fontId="20" fillId="0" borderId="26" xfId="25" applyFont="1" applyBorder="1" applyAlignment="1">
      <alignment horizontal="center" vertical="center" wrapText="1"/>
    </xf>
    <xf numFmtId="167" fontId="14" fillId="0" borderId="57" xfId="5" applyNumberFormat="1" applyFont="1" applyBorder="1" applyAlignment="1">
      <alignment vertical="center"/>
    </xf>
    <xf numFmtId="167" fontId="14" fillId="0" borderId="25" xfId="5" applyNumberFormat="1" applyFont="1" applyBorder="1" applyAlignment="1">
      <alignment vertical="center"/>
    </xf>
    <xf numFmtId="0" fontId="14" fillId="0" borderId="25" xfId="3" applyFont="1" applyBorder="1" applyAlignment="1">
      <alignment vertical="center"/>
    </xf>
    <xf numFmtId="171" fontId="20" fillId="0" borderId="28" xfId="25" applyNumberFormat="1" applyFont="1" applyBorder="1" applyAlignment="1">
      <alignment horizontal="center" vertical="center"/>
    </xf>
    <xf numFmtId="167" fontId="8" fillId="0" borderId="9" xfId="5" applyNumberFormat="1" applyFont="1" applyFill="1" applyBorder="1" applyAlignment="1">
      <alignment vertical="center"/>
    </xf>
    <xf numFmtId="167" fontId="8" fillId="0" borderId="33" xfId="5" applyNumberFormat="1" applyFont="1" applyFill="1" applyBorder="1" applyAlignment="1">
      <alignment vertical="center"/>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20" fillId="0" borderId="22" xfId="0"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wrapText="1"/>
    </xf>
    <xf numFmtId="0" fontId="19" fillId="0" borderId="23" xfId="23" applyBorder="1" applyAlignment="1">
      <alignment horizontal="center" vertical="center" wrapText="1"/>
    </xf>
    <xf numFmtId="0" fontId="20" fillId="0" borderId="25" xfId="3" applyFont="1" applyBorder="1" applyAlignment="1">
      <alignment horizontal="center" vertical="center" wrapText="1"/>
    </xf>
    <xf numFmtId="43" fontId="20" fillId="0" borderId="22" xfId="18" applyFont="1" applyBorder="1" applyAlignment="1">
      <alignment horizontal="center"/>
    </xf>
    <xf numFmtId="0" fontId="20" fillId="0" borderId="22" xfId="3" applyFont="1" applyBorder="1" applyAlignment="1">
      <alignment horizontal="center" vertical="center" wrapText="1"/>
    </xf>
    <xf numFmtId="0" fontId="46" fillId="4" borderId="25" xfId="3" applyFont="1" applyFill="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23"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61" fillId="4" borderId="5" xfId="3" applyFont="1" applyFill="1" applyBorder="1" applyAlignment="1">
      <alignment horizontal="center" vertical="center" wrapText="1"/>
    </xf>
    <xf numFmtId="0" fontId="61" fillId="4" borderId="7" xfId="3" applyFont="1" applyFill="1" applyBorder="1" applyAlignment="1">
      <alignment horizontal="center" vertical="center" wrapText="1"/>
    </xf>
    <xf numFmtId="0" fontId="55" fillId="0" borderId="5" xfId="3" applyFont="1" applyBorder="1" applyAlignment="1">
      <alignment horizontal="center" vertical="center" wrapText="1"/>
    </xf>
    <xf numFmtId="0" fontId="55" fillId="0" borderId="7" xfId="3" applyFont="1" applyBorder="1" applyAlignment="1">
      <alignment horizontal="center" vertical="center"/>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6"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3" applyFont="1" applyBorder="1" applyAlignment="1">
      <alignment horizontal="center" vertical="center" wrapText="1"/>
    </xf>
    <xf numFmtId="0" fontId="46" fillId="4" borderId="23" xfId="3" applyFont="1" applyFill="1"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55" fillId="0" borderId="7"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55" fillId="0" borderId="6" xfId="3" applyFont="1" applyBorder="1" applyAlignment="1">
      <alignment horizontal="center" vertical="center"/>
    </xf>
    <xf numFmtId="0" fontId="46" fillId="4"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55" fillId="0" borderId="5" xfId="3" applyFont="1" applyBorder="1" applyAlignment="1">
      <alignment horizontal="justify" vertical="top" wrapText="1"/>
    </xf>
    <xf numFmtId="0" fontId="55" fillId="0" borderId="7" xfId="3" applyFont="1" applyBorder="1" applyAlignment="1">
      <alignment horizontal="justify" vertical="top" wrapText="1"/>
    </xf>
    <xf numFmtId="0" fontId="21" fillId="0" borderId="26" xfId="3" applyFont="1" applyBorder="1" applyAlignment="1">
      <alignment horizontal="center" vertical="center"/>
    </xf>
    <xf numFmtId="0" fontId="56" fillId="0" borderId="2" xfId="0" applyFont="1" applyBorder="1" applyAlignment="1">
      <alignment horizontal="center" vertical="center"/>
    </xf>
    <xf numFmtId="0" fontId="56" fillId="0" borderId="17" xfId="0" applyFont="1" applyBorder="1" applyAlignment="1">
      <alignment horizontal="center" vertical="center"/>
    </xf>
    <xf numFmtId="0" fontId="56" fillId="0" borderId="11" xfId="0" applyFont="1" applyBorder="1" applyAlignment="1">
      <alignment horizontal="center" vertical="center"/>
    </xf>
    <xf numFmtId="0" fontId="56" fillId="0" borderId="19" xfId="0" applyFont="1" applyBorder="1" applyAlignment="1">
      <alignment horizontal="center" vertical="center"/>
    </xf>
    <xf numFmtId="0" fontId="20" fillId="0" borderId="22" xfId="3" applyFont="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8" fillId="0" borderId="26" xfId="3" applyFont="1" applyBorder="1" applyAlignment="1">
      <alignment horizontal="center" vertical="center" wrapText="1"/>
    </xf>
    <xf numFmtId="0" fontId="13" fillId="0" borderId="79"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0" fillId="3" borderId="51" xfId="2" applyFont="1" applyFill="1" applyBorder="1" applyAlignment="1">
      <alignment horizontal="center" vertical="center" wrapText="1"/>
    </xf>
    <xf numFmtId="0" fontId="30"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32" fillId="5" borderId="22" xfId="2"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0" fontId="33" fillId="0" borderId="23" xfId="3" applyFont="1" applyBorder="1" applyAlignment="1">
      <alignment horizontal="left" vertical="center" wrapText="1"/>
    </xf>
    <xf numFmtId="0" fontId="33" fillId="0" borderId="25" xfId="3" applyFont="1" applyBorder="1" applyAlignment="1">
      <alignment horizontal="left" vertical="center" wrapText="1"/>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5" fillId="4" borderId="5" xfId="3" applyFont="1" applyFill="1" applyBorder="1" applyAlignment="1">
      <alignment horizontal="center" vertical="center" wrapText="1"/>
    </xf>
    <xf numFmtId="0" fontId="55" fillId="4" borderId="7" xfId="3" applyFont="1" applyFill="1" applyBorder="1" applyAlignment="1">
      <alignment horizontal="center" vertical="center" wrapText="1"/>
    </xf>
    <xf numFmtId="0" fontId="19" fillId="0" borderId="23" xfId="16" applyBorder="1" applyAlignment="1">
      <alignment horizontal="center" vertical="center"/>
    </xf>
    <xf numFmtId="0" fontId="19" fillId="4" borderId="23" xfId="23" applyFill="1" applyBorder="1" applyAlignment="1">
      <alignment horizontal="center" vertical="center" wrapText="1"/>
    </xf>
    <xf numFmtId="0" fontId="19" fillId="4" borderId="25" xfId="16" applyFill="1" applyBorder="1" applyAlignment="1">
      <alignment horizontal="center" vertical="center" wrapText="1"/>
    </xf>
    <xf numFmtId="0" fontId="55" fillId="0" borderId="6" xfId="3" applyFont="1" applyBorder="1" applyAlignment="1">
      <alignment horizontal="center" vertical="center" wrapText="1"/>
    </xf>
    <xf numFmtId="43" fontId="20" fillId="0" borderId="22" xfId="29" applyFont="1" applyBorder="1" applyAlignment="1">
      <alignment horizontal="center"/>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0" fillId="0" borderId="22" xfId="24" applyFont="1" applyBorder="1" applyAlignment="1">
      <alignment horizontal="center" vertical="center" wrapText="1"/>
    </xf>
    <xf numFmtId="0" fontId="20" fillId="0" borderId="22" xfId="24" applyFont="1" applyBorder="1" applyAlignment="1">
      <alignment horizontal="center" wrapText="1"/>
    </xf>
    <xf numFmtId="0" fontId="20" fillId="0" borderId="22" xfId="24" applyFont="1" applyBorder="1" applyAlignment="1">
      <alignment horizontal="center"/>
    </xf>
    <xf numFmtId="0" fontId="20" fillId="0" borderId="25" xfId="25" applyFont="1" applyBorder="1" applyAlignment="1">
      <alignment horizontal="center" vertical="center" wrapText="1"/>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0" borderId="22" xfId="25" applyFont="1" applyBorder="1" applyAlignment="1">
      <alignment horizontal="center" vertical="center" wrapText="1"/>
    </xf>
    <xf numFmtId="0" fontId="20" fillId="0" borderId="23" xfId="25" applyFont="1" applyBorder="1" applyAlignment="1">
      <alignment horizontal="center" vertical="center" wrapText="1"/>
    </xf>
    <xf numFmtId="0" fontId="20" fillId="4" borderId="23" xfId="25" applyFont="1" applyFill="1" applyBorder="1" applyAlignment="1">
      <alignment horizontal="center" vertical="center" wrapText="1"/>
    </xf>
    <xf numFmtId="0" fontId="20" fillId="4" borderId="25" xfId="25" applyFont="1" applyFill="1" applyBorder="1" applyAlignment="1">
      <alignment horizontal="center" vertical="center" wrapText="1"/>
    </xf>
    <xf numFmtId="0" fontId="26" fillId="0" borderId="22" xfId="25" applyFont="1" applyBorder="1" applyAlignment="1">
      <alignment horizontal="center" vertical="center" wrapText="1"/>
    </xf>
    <xf numFmtId="0" fontId="20" fillId="4" borderId="22" xfId="25" applyFont="1" applyFill="1" applyBorder="1" applyAlignment="1">
      <alignment horizontal="center" vertical="center" wrapText="1"/>
    </xf>
    <xf numFmtId="0" fontId="20" fillId="0" borderId="22" xfId="25" applyFont="1" applyBorder="1" applyAlignment="1">
      <alignment horizontal="center" vertical="center"/>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33" fillId="0" borderId="23" xfId="25" applyFont="1" applyBorder="1" applyAlignment="1">
      <alignment horizontal="center" vertical="center" wrapText="1"/>
    </xf>
    <xf numFmtId="0" fontId="33" fillId="0" borderId="25" xfId="25" applyFont="1" applyBorder="1" applyAlignment="1">
      <alignment horizontal="center" vertical="center" wrapText="1"/>
    </xf>
    <xf numFmtId="0" fontId="33" fillId="2" borderId="23" xfId="24" applyFont="1" applyFill="1" applyBorder="1" applyAlignment="1">
      <alignment horizontal="center" vertical="center" wrapText="1"/>
    </xf>
    <xf numFmtId="0" fontId="33" fillId="2" borderId="25" xfId="24" applyFont="1" applyFill="1" applyBorder="1" applyAlignment="1">
      <alignment horizontal="center" vertical="center" wrapText="1"/>
    </xf>
    <xf numFmtId="0" fontId="33" fillId="0" borderId="23" xfId="25" applyFont="1" applyBorder="1" applyAlignment="1">
      <alignment horizontal="left" vertical="center" wrapText="1"/>
    </xf>
    <xf numFmtId="0" fontId="33" fillId="0" borderId="25" xfId="25" applyFont="1" applyBorder="1" applyAlignment="1">
      <alignment horizontal="left"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169" fontId="32" fillId="5" borderId="23" xfId="25" applyNumberFormat="1" applyFont="1" applyFill="1" applyBorder="1" applyAlignment="1">
      <alignment horizontal="center" vertical="center"/>
    </xf>
    <xf numFmtId="169" fontId="32" fillId="5" borderId="25" xfId="25" applyNumberFormat="1" applyFont="1" applyFill="1" applyBorder="1" applyAlignment="1">
      <alignment horizontal="center" vertical="center"/>
    </xf>
    <xf numFmtId="10" fontId="32" fillId="14" borderId="23" xfId="28" applyNumberFormat="1" applyFont="1" applyFill="1" applyBorder="1" applyAlignment="1">
      <alignment horizontal="center" vertical="center" wrapText="1"/>
    </xf>
    <xf numFmtId="10" fontId="32" fillId="14" borderId="25" xfId="28" applyNumberFormat="1" applyFont="1" applyFill="1" applyBorder="1" applyAlignment="1">
      <alignment horizontal="center" vertical="center" wrapText="1"/>
    </xf>
    <xf numFmtId="169" fontId="32" fillId="14" borderId="23" xfId="0" applyNumberFormat="1" applyFont="1" applyFill="1" applyBorder="1" applyAlignment="1">
      <alignment horizontal="center" vertical="center" wrapText="1"/>
    </xf>
    <xf numFmtId="169" fontId="32" fillId="14" borderId="25" xfId="0" applyNumberFormat="1" applyFont="1" applyFill="1" applyBorder="1" applyAlignment="1">
      <alignment horizontal="center" vertical="center" wrapText="1"/>
    </xf>
    <xf numFmtId="9" fontId="32"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32" fillId="5" borderId="29" xfId="25" applyFont="1" applyFill="1" applyBorder="1" applyAlignment="1">
      <alignment horizontal="center" vertical="center" wrapText="1"/>
    </xf>
    <xf numFmtId="0" fontId="32" fillId="5" borderId="28" xfId="25" applyFont="1" applyFill="1" applyBorder="1" applyAlignment="1">
      <alignment horizontal="center" vertical="center" wrapText="1"/>
    </xf>
    <xf numFmtId="0" fontId="32" fillId="5" borderId="5" xfId="25" applyFont="1" applyFill="1" applyBorder="1" applyAlignment="1">
      <alignment horizontal="center" vertical="center" wrapText="1"/>
    </xf>
    <xf numFmtId="0" fontId="32" fillId="5" borderId="7" xfId="25" applyFont="1" applyFill="1" applyBorder="1" applyAlignment="1">
      <alignment horizontal="center" vertical="center" wrapText="1"/>
    </xf>
    <xf numFmtId="0" fontId="20" fillId="0" borderId="5" xfId="25" applyFont="1" applyBorder="1" applyAlignment="1">
      <alignment horizontal="center" vertical="center"/>
    </xf>
    <xf numFmtId="0" fontId="20" fillId="0" borderId="7" xfId="25" applyFont="1" applyBorder="1" applyAlignment="1">
      <alignment horizontal="center" vertical="center"/>
    </xf>
    <xf numFmtId="0" fontId="55" fillId="0" borderId="5" xfId="25" applyFont="1" applyBorder="1" applyAlignment="1">
      <alignment horizontal="center" vertical="center" wrapText="1"/>
    </xf>
    <xf numFmtId="0" fontId="55" fillId="0" borderId="7" xfId="25" applyFont="1" applyBorder="1" applyAlignment="1">
      <alignment horizontal="center" vertical="center" wrapText="1"/>
    </xf>
    <xf numFmtId="0" fontId="55" fillId="0" borderId="7" xfId="25" applyFont="1" applyBorder="1" applyAlignment="1">
      <alignment horizontal="center" vertical="center"/>
    </xf>
    <xf numFmtId="0" fontId="20" fillId="0" borderId="5" xfId="25" applyFont="1" applyBorder="1" applyAlignment="1">
      <alignment horizontal="center" vertical="center" wrapText="1"/>
    </xf>
    <xf numFmtId="0" fontId="20" fillId="0" borderId="7" xfId="25" applyFont="1" applyBorder="1" applyAlignment="1">
      <alignment horizontal="center" vertical="center" wrapText="1"/>
    </xf>
    <xf numFmtId="0" fontId="20" fillId="0" borderId="6" xfId="25" applyFont="1" applyBorder="1" applyAlignment="1">
      <alignment horizontal="center" vertical="center" wrapText="1"/>
    </xf>
    <xf numFmtId="0" fontId="55" fillId="0" borderId="6" xfId="25" applyFont="1" applyBorder="1" applyAlignment="1">
      <alignment horizontal="center" vertical="center" wrapText="1"/>
    </xf>
    <xf numFmtId="0" fontId="62" fillId="0" borderId="5" xfId="25" applyFont="1" applyBorder="1" applyAlignment="1">
      <alignment horizontal="center" vertical="center" wrapText="1"/>
    </xf>
    <xf numFmtId="0" fontId="62" fillId="0" borderId="7" xfId="25" applyFont="1" applyBorder="1" applyAlignment="1">
      <alignment horizontal="center" vertical="center" wrapText="1"/>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51" fillId="0" borderId="5" xfId="25" applyFont="1" applyBorder="1" applyAlignment="1">
      <alignment horizontal="center" vertical="center" wrapText="1"/>
    </xf>
    <xf numFmtId="0" fontId="51" fillId="0" borderId="7" xfId="25"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13" fillId="0" borderId="70" xfId="2" applyFont="1" applyBorder="1" applyAlignment="1">
      <alignment horizontal="center" vertical="center" wrapText="1"/>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0" fontId="35" fillId="0" borderId="5" xfId="24" applyFont="1" applyBorder="1" applyAlignment="1">
      <alignment horizontal="left" vertical="center" wrapText="1"/>
    </xf>
    <xf numFmtId="0" fontId="35" fillId="0" borderId="6" xfId="24" applyFont="1" applyBorder="1" applyAlignment="1">
      <alignment horizontal="left" vertical="center" wrapText="1"/>
    </xf>
    <xf numFmtId="0" fontId="35" fillId="0" borderId="7" xfId="24" applyFont="1" applyBorder="1" applyAlignment="1">
      <alignment horizontal="left" vertical="center" wrapText="1"/>
    </xf>
    <xf numFmtId="0" fontId="53" fillId="0" borderId="22" xfId="24" applyFont="1" applyBorder="1" applyAlignment="1">
      <alignment horizontal="center" wrapText="1"/>
    </xf>
    <xf numFmtId="0" fontId="53"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53" fillId="4" borderId="22" xfId="25" applyFont="1" applyFill="1" applyBorder="1" applyAlignment="1">
      <alignment horizontal="center" vertical="center" wrapText="1"/>
    </xf>
    <xf numFmtId="0" fontId="19" fillId="4" borderId="23" xfId="16" applyFill="1" applyBorder="1" applyAlignment="1">
      <alignment horizontal="center" vertical="center" wrapText="1"/>
    </xf>
    <xf numFmtId="0" fontId="31" fillId="0" borderId="25" xfId="25" applyFont="1" applyBorder="1" applyAlignment="1">
      <alignment horizontal="left"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52" fillId="0" borderId="23" xfId="25" applyFont="1" applyBorder="1" applyAlignment="1">
      <alignment horizontal="left" vertical="center" wrapText="1"/>
    </xf>
    <xf numFmtId="0" fontId="52" fillId="0" borderId="25" xfId="25" applyFont="1" applyBorder="1" applyAlignment="1">
      <alignment horizontal="left" vertical="center"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46" fillId="0" borderId="23" xfId="25" applyFont="1" applyBorder="1" applyAlignment="1">
      <alignment horizontal="center" vertical="top" wrapText="1"/>
    </xf>
    <xf numFmtId="0" fontId="20" fillId="0" borderId="25" xfId="25" applyFont="1" applyBorder="1" applyAlignment="1">
      <alignment horizontal="center" vertical="top" wrapText="1"/>
    </xf>
    <xf numFmtId="169" fontId="32" fillId="5" borderId="23" xfId="25" applyNumberFormat="1" applyFont="1" applyFill="1" applyBorder="1" applyAlignment="1">
      <alignment horizontal="center" vertical="center" wrapText="1"/>
    </xf>
    <xf numFmtId="169" fontId="32" fillId="5" borderId="25" xfId="25" applyNumberFormat="1" applyFont="1" applyFill="1" applyBorder="1" applyAlignment="1">
      <alignment horizontal="center" vertical="center" wrapText="1"/>
    </xf>
    <xf numFmtId="0" fontId="32" fillId="14" borderId="23" xfId="25" applyFont="1" applyFill="1" applyBorder="1" applyAlignment="1">
      <alignment horizontal="center" vertical="center" wrapText="1"/>
    </xf>
    <xf numFmtId="0" fontId="32" fillId="14" borderId="25" xfId="25" applyFont="1" applyFill="1" applyBorder="1" applyAlignment="1">
      <alignment horizontal="center" vertical="center" wrapText="1"/>
    </xf>
    <xf numFmtId="0" fontId="32" fillId="14" borderId="23"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14" fillId="0" borderId="6" xfId="25" applyFont="1" applyBorder="1" applyAlignment="1">
      <alignment horizontal="center" vertical="center" wrapText="1"/>
    </xf>
    <xf numFmtId="0" fontId="53" fillId="0" borderId="5" xfId="25" applyFont="1" applyBorder="1" applyAlignment="1">
      <alignment horizontal="center" vertical="top" wrapText="1"/>
    </xf>
    <xf numFmtId="0" fontId="53" fillId="0" borderId="7" xfId="25" applyFont="1" applyBorder="1" applyAlignment="1">
      <alignment horizontal="center" vertical="top" wrapText="1"/>
    </xf>
    <xf numFmtId="0" fontId="53" fillId="4" borderId="5" xfId="25" applyFont="1" applyFill="1" applyBorder="1" applyAlignment="1">
      <alignment horizontal="center" vertical="center" wrapText="1"/>
    </xf>
    <xf numFmtId="0" fontId="53" fillId="4" borderId="7" xfId="25" applyFont="1" applyFill="1" applyBorder="1" applyAlignment="1">
      <alignment horizontal="center" vertical="center" wrapText="1"/>
    </xf>
    <xf numFmtId="0" fontId="53" fillId="0" borderId="5" xfId="25" applyFont="1" applyBorder="1" applyAlignment="1">
      <alignment horizontal="center" vertical="center" wrapText="1"/>
    </xf>
    <xf numFmtId="0" fontId="53" fillId="0" borderId="7" xfId="25" applyFont="1" applyBorder="1" applyAlignment="1">
      <alignment horizontal="center" vertical="center" wrapText="1"/>
    </xf>
    <xf numFmtId="0" fontId="14" fillId="0" borderId="5" xfId="25" applyFont="1" applyBorder="1" applyAlignment="1">
      <alignment horizontal="center" vertical="top" wrapText="1"/>
    </xf>
    <xf numFmtId="0" fontId="14" fillId="0" borderId="7" xfId="25" applyFont="1" applyBorder="1" applyAlignment="1">
      <alignment horizontal="center" vertical="top" wrapText="1"/>
    </xf>
    <xf numFmtId="0" fontId="14" fillId="4" borderId="5" xfId="25" applyFont="1" applyFill="1" applyBorder="1" applyAlignment="1">
      <alignment horizontal="center" vertical="top" wrapText="1"/>
    </xf>
    <xf numFmtId="0" fontId="14" fillId="4" borderId="7" xfId="25" applyFont="1" applyFill="1" applyBorder="1" applyAlignment="1">
      <alignment horizontal="center" vertical="top"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29"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64" fillId="5" borderId="5" xfId="3" applyFont="1" applyFill="1" applyBorder="1" applyAlignment="1">
      <alignment horizontal="center" vertical="center" wrapText="1"/>
    </xf>
    <xf numFmtId="0" fontId="64" fillId="5" borderId="7"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53" fillId="0" borderId="5" xfId="3" applyFont="1" applyBorder="1" applyAlignment="1">
      <alignment horizontal="center" vertical="center" wrapText="1"/>
    </xf>
    <xf numFmtId="0" fontId="53" fillId="0" borderId="7"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53" fillId="0" borderId="5" xfId="3" applyFont="1" applyBorder="1" applyAlignment="1">
      <alignment horizontal="center" vertical="top" wrapText="1"/>
    </xf>
    <xf numFmtId="0" fontId="53" fillId="0" borderId="7" xfId="3" applyFont="1" applyBorder="1" applyAlignment="1">
      <alignment horizontal="center" vertical="top"/>
    </xf>
    <xf numFmtId="0" fontId="14" fillId="0" borderId="5"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xf>
    <xf numFmtId="0" fontId="11" fillId="0" borderId="5" xfId="3" applyFont="1" applyBorder="1" applyAlignment="1">
      <alignment horizontal="center" vertical="center" wrapText="1"/>
    </xf>
    <xf numFmtId="0" fontId="11" fillId="0" borderId="6" xfId="3" applyFont="1" applyBorder="1" applyAlignment="1">
      <alignment horizontal="center" vertical="center"/>
    </xf>
    <xf numFmtId="0" fontId="53" fillId="4" borderId="5" xfId="3" applyFont="1" applyFill="1" applyBorder="1" applyAlignment="1">
      <alignment horizontal="center" vertical="center" wrapText="1"/>
    </xf>
    <xf numFmtId="0" fontId="53" fillId="4" borderId="7" xfId="3" applyFont="1" applyFill="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54" fillId="0" borderId="5" xfId="25" applyFont="1" applyBorder="1" applyAlignment="1">
      <alignment horizontal="justify" vertical="top" wrapText="1"/>
    </xf>
    <xf numFmtId="0" fontId="54" fillId="0" borderId="7" xfId="25" applyFont="1" applyBorder="1" applyAlignment="1">
      <alignment horizontal="justify"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0" borderId="22" xfId="2" applyFont="1" applyBorder="1" applyAlignment="1">
      <alignment horizontal="center" vertical="center" wrapText="1"/>
    </xf>
    <xf numFmtId="0" fontId="13" fillId="0" borderId="81" xfId="2" applyFont="1" applyBorder="1" applyAlignment="1">
      <alignment horizontal="center" vertical="center" wrapText="1"/>
    </xf>
    <xf numFmtId="0" fontId="13" fillId="0" borderId="32" xfId="2" applyFont="1" applyBorder="1" applyAlignment="1">
      <alignment horizontal="center" vertical="center" wrapText="1"/>
    </xf>
    <xf numFmtId="167" fontId="14" fillId="0" borderId="22" xfId="5" applyNumberFormat="1" applyFont="1" applyBorder="1" applyAlignment="1">
      <alignment horizontal="center" vertical="center"/>
    </xf>
    <xf numFmtId="167" fontId="14" fillId="0" borderId="22" xfId="5" applyNumberFormat="1" applyFont="1" applyBorder="1" applyAlignment="1">
      <alignment horizontal="center" vertical="center" wrapText="1"/>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76" xfId="2" applyFont="1" applyFill="1" applyBorder="1" applyAlignment="1">
      <alignment horizontal="center" vertical="center" wrapText="1"/>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48" xfId="5" applyNumberFormat="1" applyFont="1" applyBorder="1" applyAlignment="1">
      <alignment horizontal="center" vertical="center"/>
    </xf>
    <xf numFmtId="167" fontId="55" fillId="0" borderId="51" xfId="5" applyNumberFormat="1" applyFont="1" applyBorder="1" applyAlignment="1">
      <alignment horizontal="center" vertical="center"/>
    </xf>
    <xf numFmtId="167" fontId="55" fillId="0" borderId="35" xfId="5" applyNumberFormat="1" applyFont="1" applyBorder="1" applyAlignment="1">
      <alignment horizontal="center" vertical="center"/>
    </xf>
    <xf numFmtId="167" fontId="55" fillId="0" borderId="48" xfId="5" applyNumberFormat="1" applyFont="1" applyBorder="1" applyAlignment="1">
      <alignment horizontal="center" vertical="center"/>
    </xf>
    <xf numFmtId="174" fontId="55" fillId="0" borderId="61" xfId="5" applyNumberFormat="1" applyFont="1" applyBorder="1" applyAlignment="1">
      <alignment vertical="center"/>
    </xf>
    <xf numFmtId="174" fontId="55" fillId="0" borderId="36" xfId="5" applyNumberFormat="1" applyFont="1" applyBorder="1" applyAlignment="1">
      <alignment vertical="center"/>
    </xf>
    <xf numFmtId="174" fontId="55" fillId="0" borderId="49" xfId="5" applyNumberFormat="1" applyFont="1" applyBorder="1" applyAlignment="1">
      <alignment vertical="center"/>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167" fontId="55" fillId="0" borderId="33" xfId="5" applyNumberFormat="1" applyFont="1" applyBorder="1" applyAlignment="1">
      <alignment vertical="center"/>
    </xf>
    <xf numFmtId="167" fontId="55" fillId="0" borderId="35" xfId="5" applyNumberFormat="1" applyFont="1" applyBorder="1" applyAlignment="1">
      <alignment vertical="center"/>
    </xf>
    <xf numFmtId="167" fontId="55" fillId="0" borderId="48" xfId="5" applyNumberFormat="1" applyFont="1" applyBorder="1" applyAlignment="1">
      <alignment vertical="center"/>
    </xf>
    <xf numFmtId="0" fontId="13" fillId="5" borderId="61"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54" xfId="2" applyFont="1" applyBorder="1" applyAlignment="1">
      <alignment horizontal="center" vertical="center" wrapText="1"/>
    </xf>
    <xf numFmtId="167" fontId="55" fillId="0" borderId="51" xfId="5" applyNumberFormat="1" applyFont="1" applyBorder="1" applyAlignment="1">
      <alignment horizontal="center" vertical="center" wrapText="1"/>
    </xf>
    <xf numFmtId="167" fontId="55" fillId="0" borderId="35" xfId="5" applyNumberFormat="1" applyFont="1" applyBorder="1" applyAlignment="1">
      <alignment horizontal="center" vertical="center" wrapText="1"/>
    </xf>
    <xf numFmtId="167" fontId="55" fillId="0" borderId="48" xfId="5" applyNumberFormat="1" applyFont="1" applyBorder="1" applyAlignment="1">
      <alignment horizontal="center" vertical="center" wrapText="1"/>
    </xf>
    <xf numFmtId="167" fontId="14" fillId="0" borderId="61" xfId="5" applyNumberFormat="1" applyFont="1" applyBorder="1" applyAlignment="1">
      <alignment horizontal="center" vertical="center"/>
    </xf>
    <xf numFmtId="167" fontId="14" fillId="0" borderId="36" xfId="5" applyNumberFormat="1" applyFont="1" applyBorder="1" applyAlignment="1">
      <alignment horizontal="center" vertical="center"/>
    </xf>
    <xf numFmtId="167" fontId="14" fillId="0" borderId="49" xfId="5" applyNumberFormat="1" applyFont="1" applyBorder="1" applyAlignment="1">
      <alignment horizontal="center" vertical="center"/>
    </xf>
    <xf numFmtId="0" fontId="13" fillId="0" borderId="63"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74" fontId="14" fillId="0" borderId="33" xfId="5" applyNumberFormat="1" applyFont="1" applyBorder="1" applyAlignment="1">
      <alignment horizontal="center" vertical="center"/>
    </xf>
    <xf numFmtId="174" fontId="14" fillId="0" borderId="35" xfId="5" applyNumberFormat="1" applyFont="1" applyBorder="1" applyAlignment="1">
      <alignment horizontal="center" vertical="center"/>
    </xf>
    <xf numFmtId="174" fontId="14" fillId="0" borderId="60" xfId="5" applyNumberFormat="1" applyFont="1" applyBorder="1" applyAlignment="1">
      <alignment horizontal="center" vertical="center"/>
    </xf>
    <xf numFmtId="167" fontId="14" fillId="0" borderId="60" xfId="5" applyNumberFormat="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center" vertical="center" wrapText="1"/>
    </xf>
    <xf numFmtId="171" fontId="14" fillId="0" borderId="67" xfId="5" applyNumberFormat="1" applyFont="1" applyBorder="1" applyAlignment="1">
      <alignment horizontal="center" vertical="center"/>
    </xf>
    <xf numFmtId="171" fontId="14" fillId="0" borderId="34" xfId="5" applyNumberFormat="1" applyFont="1" applyBorder="1" applyAlignment="1">
      <alignment horizontal="center" vertical="center"/>
    </xf>
    <xf numFmtId="171" fontId="14" fillId="0" borderId="40" xfId="5" applyNumberFormat="1" applyFont="1" applyBorder="1" applyAlignment="1">
      <alignment horizontal="center" vertical="center"/>
    </xf>
    <xf numFmtId="0" fontId="13" fillId="5" borderId="52"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51" xfId="2" applyFont="1" applyFill="1" applyBorder="1" applyAlignment="1">
      <alignment horizontal="center" vertical="center" wrapText="1"/>
    </xf>
    <xf numFmtId="167" fontId="14" fillId="0" borderId="51" xfId="5" applyNumberFormat="1" applyFont="1" applyBorder="1" applyAlignment="1">
      <alignment horizontal="center" vertical="center"/>
    </xf>
    <xf numFmtId="167" fontId="14" fillId="0" borderId="67" xfId="5" applyNumberFormat="1" applyFont="1" applyBorder="1" applyAlignment="1">
      <alignment horizontal="center" vertical="center" wrapText="1"/>
    </xf>
    <xf numFmtId="167" fontId="14" fillId="0" borderId="34" xfId="5" applyNumberFormat="1" applyFont="1" applyBorder="1" applyAlignment="1">
      <alignment horizontal="center" vertical="center" wrapText="1"/>
    </xf>
    <xf numFmtId="167" fontId="14" fillId="0" borderId="40" xfId="5" applyNumberFormat="1" applyFont="1" applyBorder="1" applyAlignment="1">
      <alignment horizontal="center" vertical="center" wrapText="1"/>
    </xf>
    <xf numFmtId="167" fontId="14" fillId="0" borderId="61" xfId="5" applyNumberFormat="1" applyFont="1" applyFill="1" applyBorder="1" applyAlignment="1">
      <alignment horizontal="center" vertical="center"/>
    </xf>
    <xf numFmtId="167" fontId="14" fillId="0" borderId="36" xfId="5" applyNumberFormat="1" applyFont="1" applyFill="1" applyBorder="1" applyAlignment="1">
      <alignment horizontal="center" vertical="center"/>
    </xf>
    <xf numFmtId="167" fontId="14" fillId="0" borderId="49" xfId="5" applyNumberFormat="1" applyFont="1" applyFill="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4"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6" fillId="4" borderId="5" xfId="3" applyFont="1" applyFill="1" applyBorder="1" applyAlignment="1">
      <alignment horizontal="center" vertical="center" wrapText="1"/>
    </xf>
    <xf numFmtId="0" fontId="1" fillId="0" borderId="22" xfId="19" applyFont="1" applyBorder="1" applyAlignment="1">
      <alignment horizontal="justify" vertical="top" wrapText="1"/>
    </xf>
    <xf numFmtId="0" fontId="1" fillId="0" borderId="22" xfId="19" applyFont="1" applyBorder="1" applyAlignment="1">
      <alignment vertical="center" wrapText="1"/>
    </xf>
    <xf numFmtId="3" fontId="1" fillId="0" borderId="22" xfId="19" applyNumberFormat="1" applyFont="1" applyBorder="1" applyAlignment="1">
      <alignment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58</xdr:row>
      <xdr:rowOff>35719</xdr:rowOff>
    </xdr:from>
    <xdr:to>
      <xdr:col>5</xdr:col>
      <xdr:colOff>1166812</xdr:colOff>
      <xdr:row>58</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58</xdr:row>
      <xdr:rowOff>48846</xdr:rowOff>
    </xdr:from>
    <xdr:to>
      <xdr:col>2</xdr:col>
      <xdr:colOff>830385</xdr:colOff>
      <xdr:row>58</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x:/g/personal/ecastaneda_sdmujer_gov_co/EZQ-bDNPvb5PmbOpoI_8YWABpa670OiFO0RuiDnZRqa39w?e=egi6wL" TargetMode="External"/><Relationship Id="rId18" Type="http://schemas.openxmlformats.org/officeDocument/2006/relationships/hyperlink" Target="../../../../../../../../:x:/g/personal/jdaza_sdmujer_gov_co/EVveWJk96f1FqOj2CxYCQO4BPmTyNWfuOIF0M0PjfMwshA?e=wzPOVz" TargetMode="External"/><Relationship Id="rId26" Type="http://schemas.openxmlformats.org/officeDocument/2006/relationships/hyperlink" Target="../../../../../../../../:f:/g/personal/ecastaneda_sdmujer_gov_co/EiNWtVB80CFOnH5knwfBCRgBqCAbzPYEC-XWvaDSg3gcMg?e=ingITr" TargetMode="External"/><Relationship Id="rId39" Type="http://schemas.openxmlformats.org/officeDocument/2006/relationships/drawing" Target="../drawings/drawing1.xml"/><Relationship Id="rId21" Type="http://schemas.openxmlformats.org/officeDocument/2006/relationships/hyperlink" Target="../../../../../../../../:x:/g/personal/jdaza_sdmujer_gov_co/EVveWJk96f1FqOj2CxYCQO4BPmTyNWfuOIF0M0PjfMwshA?e=czQyZq" TargetMode="External"/><Relationship Id="rId34" Type="http://schemas.openxmlformats.org/officeDocument/2006/relationships/hyperlink" Target="../../../../../../../../:f:/g/personal/ecastaneda_sdmujer_gov_co/EhPcMkDPUpFMrzccOn-iqFcBI9pR2NuOjpmpSFroZInYEA?e=d8z97W" TargetMode="External"/><Relationship Id="rId7" Type="http://schemas.openxmlformats.org/officeDocument/2006/relationships/hyperlink" Target="../../../../../../../../:f:/g/personal/ecastaneda_sdmujer_gov_co/EhNNTwm7dxJLsvCaefRbzM8B4CCMdinaeVoKGT9S3BeGcg?e=rvvdDJ" TargetMode="External"/><Relationship Id="rId2" Type="http://schemas.openxmlformats.org/officeDocument/2006/relationships/hyperlink" Target="../../../../../../../../:f:/g/personal/ecastaneda_sdmujer_gov_co/EpeFmxvbn5BJsp9_onbazacBYdTeX-NmXHBWN6AFNLvs-w?e=9BegAu" TargetMode="External"/><Relationship Id="rId16" Type="http://schemas.openxmlformats.org/officeDocument/2006/relationships/hyperlink" Target="../../../../../../../../:x:/g/personal/ecastaneda_sdmujer_gov_co/EZQ-bDNPvb5PmbOpoI_8YWABpa670OiFO0RuiDnZRqa39w?e=egi6wL" TargetMode="External"/><Relationship Id="rId20" Type="http://schemas.openxmlformats.org/officeDocument/2006/relationships/hyperlink" Target="../../../../../../../../:f:/g/personal/jarocha_sdmujer_gov_co/Et_Ydz8ecMpBnebLST6pZDcB-CdtwpIRt6NyIcLQLzqxtQ?e=czzKPw" TargetMode="External"/><Relationship Id="rId29" Type="http://schemas.openxmlformats.org/officeDocument/2006/relationships/hyperlink" Target="../../../../../../../../:f:/g/personal/ecastaneda_sdmujer_gov_co/EvH5NapL5Z5BpwGLsWQLI_kBNaaRl07GLLPwXAUGX506wg?e=IpEFtP" TargetMode="External"/><Relationship Id="rId41" Type="http://schemas.openxmlformats.org/officeDocument/2006/relationships/comments" Target="../comments1.xml"/><Relationship Id="rId1" Type="http://schemas.openxmlformats.org/officeDocument/2006/relationships/hyperlink" Target="../../../../../../../../:f:/g/personal/ecastaneda_sdmujer_gov_co/EpeFmxvbn5BJsp9_onbazacBYdTeX-NmXHBWN6AFNLvs-w?e=9BegAu" TargetMode="External"/><Relationship Id="rId6" Type="http://schemas.openxmlformats.org/officeDocument/2006/relationships/hyperlink" Target="../../../../../../../../:f:/g/personal/ecastaneda_sdmujer_gov_co/Em8HMEtsax1KpXsc6JR9gksB6pun1Y75QAfk8Z0hXdRH-Q?e=bQLp9C" TargetMode="External"/><Relationship Id="rId11" Type="http://schemas.openxmlformats.org/officeDocument/2006/relationships/hyperlink" Target="../../../../../../../../:f:/g/personal/ecastaneda_sdmujer_gov_co/Eik00_UEBR1BibMfdt1SmFsBnyf8EwFOAKppMOMHfBhqLQ?e=6iSXBo" TargetMode="External"/><Relationship Id="rId24" Type="http://schemas.openxmlformats.org/officeDocument/2006/relationships/hyperlink" Target="../../../../../../../../:f:/g/personal/jarocha_sdmujer_gov_co/El9ifT7pNzFPsgcYx04OaiMBzJSWYgGnPoOyBQLmzfimvw?e=SdYsg4" TargetMode="External"/><Relationship Id="rId32" Type="http://schemas.openxmlformats.org/officeDocument/2006/relationships/hyperlink" Target="../../../../../../../../:f:/g/personal/ecastaneda_sdmujer_gov_co/Eg9z0EaNly1MmoakKx0d7VoB7zFJVNIAyBKk8QWKx_mN-A?e=NSGcs8" TargetMode="External"/><Relationship Id="rId37" Type="http://schemas.openxmlformats.org/officeDocument/2006/relationships/hyperlink" Target="https://secretariadistritald-my.sharepoint.com/:f:/g/personal/ecastaneda_sdmujer_gov_co/IgDLnDU4A7RvQ7p-MblqSe6sAQcCDFvzp4pQaZx6SUSIXOI?e=b6aGMA" TargetMode="External"/><Relationship Id="rId40" Type="http://schemas.openxmlformats.org/officeDocument/2006/relationships/vmlDrawing" Target="../drawings/vmlDrawing1.vml"/><Relationship Id="rId5" Type="http://schemas.openxmlformats.org/officeDocument/2006/relationships/hyperlink" Target="../../../../../../../../:f:/g/personal/ecastaneda_sdmujer_gov_co/Em8HMEtsax1KpXsc6JR9gksB6pun1Y75QAfk8Z0hXdRH-Q?e=bQLp9C" TargetMode="External"/><Relationship Id="rId15" Type="http://schemas.openxmlformats.org/officeDocument/2006/relationships/hyperlink" Target="../../../../../../../../:x:/g/personal/jdaza_sdmujer_gov_co/EVveWJk96f1FqOj2CxYCQO4BPmTyNWfuOIF0M0PjfMwshA?e=wzPOVz" TargetMode="External"/><Relationship Id="rId23" Type="http://schemas.openxmlformats.org/officeDocument/2006/relationships/hyperlink" Target="../../../../../../../../:x:/g/personal/jarocha_sdmujer_gov_co/Ealawl8pNR9LvsSJpleqaqgBqKY2STD1Edv8fGPmRFEqxA?e=V1EM8F" TargetMode="External"/><Relationship Id="rId28" Type="http://schemas.openxmlformats.org/officeDocument/2006/relationships/hyperlink" Target="../../../../../../../../:x:/g/personal/jdaza_sdmujer_gov_co/EVveWJk96f1FqOj2CxYCQO4B6wQb-m6ptO1A-ECW_fIP6Q?e=cXBapr&amp;CID=5d938343-2144-58bb-7a13-d8140e2517f9" TargetMode="External"/><Relationship Id="rId36" Type="http://schemas.openxmlformats.org/officeDocument/2006/relationships/hyperlink" Target="https://secretariadistritald-my.sharepoint.com/:f:/g/personal/ecastaneda_sdmujer_gov_co/IgA2hYMjk_LMTKORFPMrzwf_AejTyTm4BsXpKI1ElZj8sdk?e=FoMmb2" TargetMode="External"/><Relationship Id="rId10" Type="http://schemas.openxmlformats.org/officeDocument/2006/relationships/hyperlink" Target="../../../../../../../../:f:/g/personal/ecastaneda_sdmujer_gov_co/Ep6B-3K0nJJMtLahfoDrvtEB2qRwK9H-k4dr6XHE5KCaQQ?e=pIuqRt" TargetMode="External"/><Relationship Id="rId19" Type="http://schemas.openxmlformats.org/officeDocument/2006/relationships/hyperlink" Target="../../../../../../../../:x:/g/personal/jarocha_sdmujer_gov_co/Edx5k1mrVR9Do-8v49NuLpkBS5T6IdrfpW6FHf3WULovzQ?e=HfuQg5" TargetMode="External"/><Relationship Id="rId31" Type="http://schemas.openxmlformats.org/officeDocument/2006/relationships/hyperlink" Target="../../../../../../../../:f:/g/personal/ecastaneda_sdmujer_gov_co/Et80P6at-p1KpAxmiuYEnXkB84F8jwhPa3iX4MG3sv4_2A?e=w2l8rr" TargetMode="External"/><Relationship Id="rId4" Type="http://schemas.openxmlformats.org/officeDocument/2006/relationships/hyperlink" Target="../../../../../../../../:f:/g/personal/ecastaneda_sdmujer_gov_co/EpYYHfQSb-pGkFUz2lb3HIEB5mwl38MThKeS5iyWoNJEvA?e=oqq3wK" TargetMode="External"/><Relationship Id="rId9" Type="http://schemas.openxmlformats.org/officeDocument/2006/relationships/hyperlink" Target="../../../../../../../../:f:/g/personal/ecastaneda_sdmujer_gov_co/Et4Kn409wP9CtKOBQrd40gIBz5zPYT6JeWsgqWGHJg4hEg?e=5ZbTqo" TargetMode="External"/><Relationship Id="rId14" Type="http://schemas.openxmlformats.org/officeDocument/2006/relationships/hyperlink" Target="../../../../../../../../:x:/g/personal/ecastaneda_sdmujer_gov_co/Efwe0ju6xQVEvMa5YF3fV-QBYEiurnzcBVdO7dg2lu1eYQ?e=1SP0gW" TargetMode="External"/><Relationship Id="rId22" Type="http://schemas.openxmlformats.org/officeDocument/2006/relationships/hyperlink" Target="../../../../../../../../:x:/g/personal/jdaza_sdmujer_gov_co/EVveWJk96f1FqOj2CxYCQO4BPmTyNWfuOIF0M0PjfMwshA?e=czQyZq" TargetMode="External"/><Relationship Id="rId27" Type="http://schemas.openxmlformats.org/officeDocument/2006/relationships/hyperlink" Target="../../../../../../../../:f:/g/personal/ecastaneda_sdmujer_gov_co/ErHKC5NrVXJIn7_uu9lHkh0BxFYheOO9KuWYU9iiaqH5nA?e=aWhiMP" TargetMode="External"/><Relationship Id="rId30" Type="http://schemas.openxmlformats.org/officeDocument/2006/relationships/hyperlink" Target="../../../../../../../../:f:/g/personal/ecastaneda_sdmujer_gov_co/Egn7E0jnrnVGhiAkgDK_QJ4B3hzxL8yHC0N_csShoFZPrQ?e=i5Xt0H" TargetMode="External"/><Relationship Id="rId35" Type="http://schemas.openxmlformats.org/officeDocument/2006/relationships/hyperlink" Target="https://secretariadistritald-my.sharepoint.com/:f:/g/personal/ecastaneda_sdmujer_gov_co/IgDryATeRaqhQplGDo0qqtjNAbLL_mQrtCJ1iPEifCl3jbk?e=jw0L5y" TargetMode="External"/><Relationship Id="rId8" Type="http://schemas.openxmlformats.org/officeDocument/2006/relationships/hyperlink" Target="../../../../../../../../:f:/g/personal/ecastaneda_sdmujer_gov_co/Eg_8xyikXh9MrsRVHruscEIBkDrYn3vXeR9D1lN6-o4oKg?e=nmzm1v" TargetMode="External"/><Relationship Id="rId3" Type="http://schemas.openxmlformats.org/officeDocument/2006/relationships/hyperlink" Target="../../../../../../../../:f:/g/personal/ecastaneda_sdmujer_gov_co/EpYYHfQSb-pGkFUz2lb3HIEB5mwl38MThKeS5iyWoNJEvA?e=oqq3wK" TargetMode="External"/><Relationship Id="rId12" Type="http://schemas.openxmlformats.org/officeDocument/2006/relationships/hyperlink" Target="../../../../../../../../:f:/g/personal/ecastaneda_sdmujer_gov_co/EjH6DZiewwRAhNII1Mt-5tgB8mJTzQypV66L1N_ZjUoYbg?e=xXdUza" TargetMode="External"/><Relationship Id="rId17" Type="http://schemas.openxmlformats.org/officeDocument/2006/relationships/hyperlink" Target="../../../../../../../../:x:/g/personal/ecastaneda_sdmujer_gov_co/Efwe0ju6xQVEvMa5YF3fV-QBYEiurnzcBVdO7dg2lu1eYQ?e=1SP0gW" TargetMode="External"/><Relationship Id="rId25" Type="http://schemas.openxmlformats.org/officeDocument/2006/relationships/hyperlink" Target="../../../../../../../../:x:/g/personal/jdaza_sdmujer_gov_co/EVveWJk96f1FqOj2CxYCQO4BPmTyNWfuOIF0M0PjfMwshA?e=B90p8Z" TargetMode="External"/><Relationship Id="rId33" Type="http://schemas.openxmlformats.org/officeDocument/2006/relationships/hyperlink" Target="../../../../../../../../:f:/g/personal/ecastaneda_sdmujer_gov_co/ErR_BIipHbhHuZt2_iiUXu0BzRLN_H5W0w889kH62AUTfg?e=W1dam2" TargetMode="External"/><Relationship Id="rId38"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x:/g/personal/comunicaciones_sdmujer_gov_co/EUPUBxAuszlGi4zgGc_VIrAB3npbPvJDMXixCdVnwU2fYw?e=B6Pdge&amp;CID=cee82683-3371-06db-3999-14c680cc0c47" TargetMode="External"/><Relationship Id="rId18" Type="http://schemas.openxmlformats.org/officeDocument/2006/relationships/hyperlink" Target="../../../../../../../../:x:/g/personal/comunicaciones_sdmujer_gov_co/EUPUBxAuszlGi4zgGc_VIrAB3npbPvJDMXixCdVnwU2fYw?e=OWvkcW" TargetMode="External"/><Relationship Id="rId26" Type="http://schemas.openxmlformats.org/officeDocument/2006/relationships/hyperlink" Target="../../../../../../../../:f:/g/personal/ecastaneda_sdmujer_gov_co/EsRjmVfc_hRPse075vjYungBUIlns3Sukam1IpkKoblU7w?e=jgRDqW" TargetMode="External"/><Relationship Id="rId39" Type="http://schemas.openxmlformats.org/officeDocument/2006/relationships/comments" Target="../comments2.xml"/><Relationship Id="rId21" Type="http://schemas.openxmlformats.org/officeDocument/2006/relationships/hyperlink" Target="../../../../../../../../:x:/g/personal/comunicaciones_sdmujer_gov_co/EUPUBxAuszlGi4zgGc_VIrAB3npbPvJDMXixCdVnwU2fYw?e=pJgb46" TargetMode="External"/><Relationship Id="rId34" Type="http://schemas.openxmlformats.org/officeDocument/2006/relationships/hyperlink" Target="https://secretariadistritald-my.sharepoint.com/:f:/g/personal/ecastaneda_sdmujer_gov_co/IgABVpiBrEidRLWVMhzII51UAap7n_UGP2IQU0BLfSb67K8?e=gHXxye" TargetMode="External"/><Relationship Id="rId7" Type="http://schemas.openxmlformats.org/officeDocument/2006/relationships/hyperlink" Target="../../../../../../../../:f:/g/personal/ecastaneda_sdmujer_gov_co/EqjdoHMXhFxBveyvtsxCBaQBbNWLP1pAz4w_EzHPQ_4fYA?e=OjJHRi" TargetMode="External"/><Relationship Id="rId12" Type="http://schemas.openxmlformats.org/officeDocument/2006/relationships/hyperlink" Target="../../../../../../../../:f:/g/personal/ecastaneda_sdmujer_gov_co/EgUSxWsQXMFMtIQkUSLnAsUBN68s2TyVLn8nXrLjAKjY9g?e=Cjp7kX" TargetMode="External"/><Relationship Id="rId17" Type="http://schemas.openxmlformats.org/officeDocument/2006/relationships/hyperlink" Target="../../../../../../../../:x:/g/personal/comunicaciones_sdmujer_gov_co/EdNeceCQLg9Nk_beBP9RsgQBBYPaHoD6pHwJuBHShhDNXQ?e=A06icN" TargetMode="External"/><Relationship Id="rId25" Type="http://schemas.openxmlformats.org/officeDocument/2006/relationships/hyperlink" Target="../../../../../../../../:f:/g/personal/ecastaneda_sdmujer_gov_co/EhqoO8LRLHtLknyb-ifXx9ABNwa9P73JCfL_hcLTsJJ1aA?e=r7JBKx" TargetMode="External"/><Relationship Id="rId33" Type="http://schemas.openxmlformats.org/officeDocument/2006/relationships/hyperlink" Target="https://secretariadistritald-my.sharepoint.com/:f:/g/personal/ecastaneda_sdmujer_gov_co/IgBdoRW6sTvESK0PkgrQIttPATRCWCNL7hx9duObJb8-3q0?e=uMddF8" TargetMode="External"/><Relationship Id="rId38" Type="http://schemas.openxmlformats.org/officeDocument/2006/relationships/vmlDrawing" Target="../drawings/vmlDrawing2.vml"/><Relationship Id="rId2" Type="http://schemas.openxmlformats.org/officeDocument/2006/relationships/hyperlink" Target="../../../../../../../../:f:/g/personal/ecastaneda_sdmujer_gov_co/EhJ5FV7zoz5EsWOhCSa-1BwBavvpGyd3SD63Ur5ez46iZg?e=ihnTXB" TargetMode="External"/><Relationship Id="rId16" Type="http://schemas.openxmlformats.org/officeDocument/2006/relationships/hyperlink" Target="../../../../../../../../:f:/g/personal/ecastaneda_sdmujer_gov_co/Eirpnn6klPRHsEZESw_TmbgBYpaqAOWgcLZ0SLja-fOXaw?e=ZkdbWI" TargetMode="External"/><Relationship Id="rId20" Type="http://schemas.openxmlformats.org/officeDocument/2006/relationships/hyperlink" Target="../../../../../../../../:x:/g/personal/comunicaciones_sdmujer_gov_co/EdNeceCQLg9Nk_beBP9RsgQBBYPaHoD6pHwJuBHShhDNXQ?e=P2lfZT" TargetMode="External"/><Relationship Id="rId29" Type="http://schemas.openxmlformats.org/officeDocument/2006/relationships/hyperlink" Target="../../../../../../../../:f:/g/personal/ecastaneda_sdmujer_gov_co/Er_P3Y6WEhJMuC6EWeKS9w0BA-l4KrmrxHtrE5O3ZcjA3Q?e=LiqoXU" TargetMode="External"/><Relationship Id="rId1" Type="http://schemas.openxmlformats.org/officeDocument/2006/relationships/hyperlink" Target="../../../../../../../../:f:/g/personal/ecastaneda_sdmujer_gov_co/EhJ5FV7zoz5EsWOhCSa-1BwBavvpGyd3SD63Ur5ez46iZg?e=ihnTXB" TargetMode="External"/><Relationship Id="rId6" Type="http://schemas.openxmlformats.org/officeDocument/2006/relationships/hyperlink" Target="../../../../../../../../:f:/g/personal/ecastaneda_sdmujer_gov_co/EmZu-Ye7jUxJvrUO1p2hNlQBQJ4CNMxRc6NnKR-hPWpong?e=17YHCc" TargetMode="External"/><Relationship Id="rId11" Type="http://schemas.openxmlformats.org/officeDocument/2006/relationships/hyperlink" Target="../../../../../../../../:f:/g/personal/ecastaneda_sdmujer_gov_co/EjRHBfW1EqZIpGUqQBw0mHoBkvuqYBRg41tOmfIB7xclaw?e=Ubek7z" TargetMode="External"/><Relationship Id="rId24" Type="http://schemas.openxmlformats.org/officeDocument/2006/relationships/hyperlink" Target="../../../../../../../../:f:/g/personal/ecastaneda_sdmujer_gov_co/Es6KRvPODzBDpT2wouG-0SgBMCI3sv2G-eu2XniVQG1bHg?e=Y34NXm" TargetMode="External"/><Relationship Id="rId32" Type="http://schemas.openxmlformats.org/officeDocument/2006/relationships/hyperlink" Target="../../../../../../../../:f:/g/personal/ecastaneda_sdmujer_gov_co/EqZZWF0AJC1FooXakxiftOwBMgTehhgRSOhzmxGHtbw7zw?e=id45K5" TargetMode="External"/><Relationship Id="rId37" Type="http://schemas.openxmlformats.org/officeDocument/2006/relationships/drawing" Target="../drawings/drawing2.xml"/><Relationship Id="rId5" Type="http://schemas.openxmlformats.org/officeDocument/2006/relationships/hyperlink" Target="../../../../../../../../:f:/g/personal/ecastaneda_sdmujer_gov_co/EqjdoHMXhFxBveyvtsxCBaQBbNWLP1pAz4w_EzHPQ_4fYA?e=OjJHRi" TargetMode="External"/><Relationship Id="rId15" Type="http://schemas.openxmlformats.org/officeDocument/2006/relationships/hyperlink" Target="../../../../../../../../:x:/g/personal/comunicaciones_sdmujer_gov_co/EdNeceCQLg9Nk_beBP9RsgQBBYPaHoD6pHwJuBHShhDNXQ?e=A06icN" TargetMode="External"/><Relationship Id="rId23" Type="http://schemas.openxmlformats.org/officeDocument/2006/relationships/hyperlink" Target="../../../../../../../../:x:/g/personal/comunicaciones_sdmujer_gov_co/EdNeceCQLg9Nk_beBP9RsgQBBYPaHoD6pHwJuBHShhDNXQ?e=OvJng7" TargetMode="External"/><Relationship Id="rId28" Type="http://schemas.openxmlformats.org/officeDocument/2006/relationships/hyperlink" Target="../../../../../../../../:f:/g/personal/ecastaneda_sdmujer_gov_co/EmJpuqPA6yJItb41qQXQr64BKilcf7eSKP94YzYIdWSCVQ?e=R0PVKC" TargetMode="External"/><Relationship Id="rId36" Type="http://schemas.openxmlformats.org/officeDocument/2006/relationships/printerSettings" Target="../printerSettings/printerSettings2.bin"/><Relationship Id="rId10" Type="http://schemas.openxmlformats.org/officeDocument/2006/relationships/hyperlink" Target="../../../../../../../../:x:/g/personal/comunicaciones_sdmujer_gov_co/EUPUBxAuszlGi4zgGc_VIrAB3npbPvJDMXixCdVnwU2fYw?e=B6Pdge&amp;CID=cee82683-3371-06db-3999-14c680cc0c47" TargetMode="External"/><Relationship Id="rId19" Type="http://schemas.openxmlformats.org/officeDocument/2006/relationships/hyperlink" Target="../../../../../../../../:x:/g/personal/jarocha_sdmujer_gov_co/EVoxVGBE-WlCk6REWE7801cB2FDnKNoM3kMaSkeOe116ug?e=iOoDQn" TargetMode="External"/><Relationship Id="rId31" Type="http://schemas.openxmlformats.org/officeDocument/2006/relationships/hyperlink" Target="../../../../../../../../:f:/g/personal/ecastaneda_sdmujer_gov_co/EjxfA578_aZFoAlQTsLEr0UB-wS0YNcLCNWTolEYvk5f1g?e=Znijf7" TargetMode="External"/><Relationship Id="rId4" Type="http://schemas.openxmlformats.org/officeDocument/2006/relationships/hyperlink" Target="../../../../../../../../:f:/g/personal/ecastaneda_sdmujer_gov_co/EmZu-Ye7jUxJvrUO1p2hNlQBQJ4CNMxRc6NnKR-hPWpong?e=17YHCc" TargetMode="External"/><Relationship Id="rId9" Type="http://schemas.openxmlformats.org/officeDocument/2006/relationships/hyperlink" Target="../../../../../../../../:f:/g/personal/ecastaneda_sdmujer_gov_co/ErQ6Z_aJcWpJj_3dgm1MKdABEPTVlW_SObYWK-EI3bPxAA?e=P3NIkI" TargetMode="External"/><Relationship Id="rId14" Type="http://schemas.openxmlformats.org/officeDocument/2006/relationships/hyperlink" Target="../../../../../../../../:f:/g/personal/ecastaneda_sdmujer_gov_co/Eirpnn6klPRHsEZESw_TmbgBYpaqAOWgcLZ0SLja-fOXaw?e=ZkdbWI" TargetMode="External"/><Relationship Id="rId22" Type="http://schemas.openxmlformats.org/officeDocument/2006/relationships/hyperlink" Target="../../../../../../../../:x:/g/personal/jarocha_sdmujer_gov_co/EcqZj0KkwWRMktkAQZssKL0Bt0z6EAL7Z-mKWRMzIDGxLA?e=6Br2VB" TargetMode="External"/><Relationship Id="rId27" Type="http://schemas.openxmlformats.org/officeDocument/2006/relationships/hyperlink" Target="../../../../../../../../:f:/g/personal/ecastaneda_sdmujer_gov_co/Ev7sd0vyBkxMo4wPk9bw6KEBA4mEDfzROgnlb6GHiA16OA?e=iccG5A" TargetMode="External"/><Relationship Id="rId30" Type="http://schemas.openxmlformats.org/officeDocument/2006/relationships/hyperlink" Target="../../../../../../../../:f:/g/personal/ecastaneda_sdmujer_gov_co/EswlSxBNY51FiD7sWrrH07UB7Soa8iLRP5OA2tEdgN-XQA?e=9I5JiT" TargetMode="External"/><Relationship Id="rId35" Type="http://schemas.openxmlformats.org/officeDocument/2006/relationships/hyperlink" Target="https://secretariadistritald-my.sharepoint.com/:f:/g/personal/ecastaneda_sdmujer_gov_co/IgBb1ukIjcKFSoloLBSomWEeAbe31QciA093BpLmw6S_ibk?e=Wrp7V7" TargetMode="External"/><Relationship Id="rId8" Type="http://schemas.openxmlformats.org/officeDocument/2006/relationships/hyperlink" Target="../../../../../../../../:f:/g/personal/ecastaneda_sdmujer_gov_co/EllyIbvIdLFOjLPN6gHa41ABiUFrMMYFtIbX8ns5b4OFdA?e=1DEyKW" TargetMode="External"/><Relationship Id="rId3" Type="http://schemas.openxmlformats.org/officeDocument/2006/relationships/hyperlink" Target="../../../../../../../../:f:/g/personal/ecastaneda_sdmujer_gov_co/EuRxmWVMx2RErob94Y_7j4IBGswg8UteTpKbe7aiRJjXhA?e=ajr146"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g/personal/ecastaneda_sdmujer_gov_co/EgRdeH7IK3xHkbn9lVNKR2UBVTtjqe-ySJEBnOWJDiRClA?e=Kuc8ja" TargetMode="External"/><Relationship Id="rId13" Type="http://schemas.openxmlformats.org/officeDocument/2006/relationships/hyperlink" Target="../../../../../../../../:x:/g/personal/comunicaciones_sdmujer_gov_co/EZ7RrIXoLbVCovxPuhzluK4B6Zrv40zXPEHNgooL8MYXkA?e=n0cvBM" TargetMode="External"/><Relationship Id="rId18" Type="http://schemas.openxmlformats.org/officeDocument/2006/relationships/hyperlink" Target="../../../../../../../../:f:/g/personal/ecastaneda_sdmujer_gov_co/Ehg_mjs5pSZCgXHplpyN9z8BWQwPk6UzJ7kAw4eYjgNGsQ?e=wRwjsf" TargetMode="External"/><Relationship Id="rId26" Type="http://schemas.openxmlformats.org/officeDocument/2006/relationships/drawing" Target="../drawings/drawing3.xml"/><Relationship Id="rId3" Type="http://schemas.openxmlformats.org/officeDocument/2006/relationships/hyperlink" Target="../../../../../../../../:f:/g/personal/ecastaneda_sdmujer_gov_co/EqyW7G_-EQFHp235s2lMyrwB-SbsvyrX-wYJxfuKDiU_MQ?e=PBQaiu" TargetMode="External"/><Relationship Id="rId21" Type="http://schemas.openxmlformats.org/officeDocument/2006/relationships/hyperlink" Target="../../../../../../../../:f:/g/personal/ecastaneda_sdmujer_gov_co/ErpLgMnMtpxJjoxZKkfQmhkB3R98jAapq83SRDqIHO-q2Q?e=65jYEg" TargetMode="External"/><Relationship Id="rId7" Type="http://schemas.openxmlformats.org/officeDocument/2006/relationships/hyperlink" Target="../../../../../../../../:f:/g/personal/ecastaneda_sdmujer_gov_co/EsdT-bIQQLhBsuiN2TuYV-4BJd7Tyx6-2iEnX0Byu02oKw?e=Y3VHRR" TargetMode="External"/><Relationship Id="rId12" Type="http://schemas.openxmlformats.org/officeDocument/2006/relationships/hyperlink" Target="../../../../../../../../:f:/g/personal/ecastaneda_sdmujer_gov_co/EtkQoLyJKRpJpug9UEo-184BINx-qc0fcRWyENXK3mQjEA?e=AQTkjZ" TargetMode="External"/><Relationship Id="rId17" Type="http://schemas.openxmlformats.org/officeDocument/2006/relationships/hyperlink" Target="../../../../../../../../:x:/r/personal/comunicaciones_sdmujer_gov_co/_layouts/15/Doc.aspx?sourcedoc=%7B85ACD19E-2DE8-42B5-A2FC-4FBA1CE5B8AE%7D&amp;file=2025%20SEGUIMIENTO%20IMPACTOS%20EN%20M" TargetMode="External"/><Relationship Id="rId25" Type="http://schemas.openxmlformats.org/officeDocument/2006/relationships/printerSettings" Target="../printerSettings/printerSettings3.bin"/><Relationship Id="rId2" Type="http://schemas.openxmlformats.org/officeDocument/2006/relationships/hyperlink" Target="../../../../../../../../:f:/g/personal/ecastaneda_sdmujer_gov_co/ElvwqxzHPQlBlmp-7jVkg-cBDr_d3wk9id_iCml5ZzgP6g?e=mcFCdx" TargetMode="External"/><Relationship Id="rId16" Type="http://schemas.openxmlformats.org/officeDocument/2006/relationships/hyperlink" Target="../../../../../../../../:w:/g/personal/jarocha_sdmujer_gov_co/ERlj2PSKbY9FnZTm14EE684BrjgFJgT6JeFN7ZZbmtn-bA?e=ZRNblQ" TargetMode="External"/><Relationship Id="rId20" Type="http://schemas.openxmlformats.org/officeDocument/2006/relationships/hyperlink" Target="../../../../../../../../:f:/g/personal/ecastaneda_sdmujer_gov_co/EvuK1H0f9UFCqolCN3737fIBNAjiXuk92oqfaihXKOHRyA?e=Q50Zko" TargetMode="External"/><Relationship Id="rId1" Type="http://schemas.openxmlformats.org/officeDocument/2006/relationships/hyperlink" Target="../../../../../../../../:f:/g/personal/ecastaneda_sdmujer_gov_co/ElvwqxzHPQlBlmp-7jVkg-cBDr_d3wk9id_iCml5ZzgP6g?e=mcFCdx" TargetMode="External"/><Relationship Id="rId6" Type="http://schemas.openxmlformats.org/officeDocument/2006/relationships/hyperlink" Target="../../../../../../../../:f:/g/personal/ecastaneda_sdmujer_gov_co/ErKyt9AYHzFKsq-77iZMx9MBQGY7Oc5EO3zflaERqkG_oQ?e=7jd0oe" TargetMode="External"/><Relationship Id="rId11" Type="http://schemas.openxmlformats.org/officeDocument/2006/relationships/hyperlink" Target="../../../../../../../../:x:/r/personal/comunicaciones_sdmujer_gov_co/_layouts/15/Doc.aspx?sourcedoc=%7B85ACD19E-2DE8-42B5-A2FC-4FBA1CE5B8AE%7D&amp;file=2025%20SEGUIMIENTO%20IMPACTOS%20EN%20MEDIOS%20DE%20COMUNICACI%25u00d3N.xlsx&amp;action=default&amp;mobileredirect=true" TargetMode="External"/><Relationship Id="rId24" Type="http://schemas.openxmlformats.org/officeDocument/2006/relationships/hyperlink" Target="https://secretariadistritald-my.sharepoint.com/:f:/g/personal/ecastaneda_sdmujer_gov_co/IgCxcaVPQlqjRLsNC63qnsSdAYIPRlKj8xpH9sfYsuB5iUU?e=eeYKiz" TargetMode="External"/><Relationship Id="rId5" Type="http://schemas.openxmlformats.org/officeDocument/2006/relationships/hyperlink" Target="../../../../../../../../:f:/g/personal/ecastaneda_sdmujer_gov_co/ElMaOUcB681MgOjZ2bpNGfwBRNg8nMSm-TlNnXVHX3Zxuw?e=A5l6pb" TargetMode="External"/><Relationship Id="rId15" Type="http://schemas.openxmlformats.org/officeDocument/2006/relationships/hyperlink" Target="../../../../../../../../:x:/g/personal/comunicaciones_sdmujer_gov_co/EZ7RrIXoLbVCovxPuhzluK4B6Zrv40zXPEHNgooL8MYXkA?e=TceWSI" TargetMode="External"/><Relationship Id="rId23" Type="http://schemas.openxmlformats.org/officeDocument/2006/relationships/hyperlink" Target="https://secretariadistritald-my.sharepoint.com/:f:/g/personal/ecastaneda_sdmujer_gov_co/IgBKvf4Hz7chQ6r0Z0215sTXAQKJoTsZbs5TC4DW85AoHdQ?e=4cLw2t" TargetMode="External"/><Relationship Id="rId28" Type="http://schemas.openxmlformats.org/officeDocument/2006/relationships/comments" Target="../comments3.xml"/><Relationship Id="rId10" Type="http://schemas.openxmlformats.org/officeDocument/2006/relationships/hyperlink" Target="../../../../../../../../:f:/g/personal/ecastaneda_sdmujer_gov_co/EtkQoLyJKRpJpug9UEo-184BINx-qc0fcRWyENXK3mQjEA?e=AQTkjZ" TargetMode="External"/><Relationship Id="rId19" Type="http://schemas.openxmlformats.org/officeDocument/2006/relationships/hyperlink" Target="../../../../../../../../:f:/g/personal/ecastaneda_sdmujer_gov_co/EjedfGc2rZJDvUPlwz5Z0pgB3jkrkLp23Wvunxr10z5GIQ?e=IXSDfe" TargetMode="External"/><Relationship Id="rId4" Type="http://schemas.openxmlformats.org/officeDocument/2006/relationships/hyperlink" Target="../../../../../../../../:f:/g/personal/ecastaneda_sdmujer_gov_co/EqyW7G_-EQFHp235s2lMyrwB-SbsvyrX-wYJxfuKDiU_MQ?e=PBQaiu" TargetMode="External"/><Relationship Id="rId9" Type="http://schemas.openxmlformats.org/officeDocument/2006/relationships/hyperlink" Target="../../../../../../../../:x:/g/personal/comunicaciones_sdmujer_gov_co/EZ7RrIXoLbVCovxPuhzluK4B6Zrv40zXPEHNgooL8MYXkA?e=OfM8D4" TargetMode="External"/><Relationship Id="rId14" Type="http://schemas.openxmlformats.org/officeDocument/2006/relationships/hyperlink" Target="../../../../../../../../:w:/g/personal/jarocha_sdmujer_gov_co/EdeoLCs8Bj5Dm-W6wQHS2soBh-n0q6HOIQI7AnMzpnfwYQ?e=6wjIyx" TargetMode="External"/><Relationship Id="rId22" Type="http://schemas.openxmlformats.org/officeDocument/2006/relationships/hyperlink" Target="../../../../../../../../:f:/g/personal/ecastaneda_sdmujer_gov_co/Em1tcFFExjNFngoPp0sESKYB6A0Cv6dx068Do4W5DpHQvQ?e=XI3fJD" TargetMode="External"/><Relationship Id="rId27"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hyperlink" Target="../../../../../../../../:f:/g/personal/ecastaneda_sdmujer_gov_co/EkHn_dvopohCoDGvvSgPlbkBBAnFFMCtw_wwUSgAwvZ5BQ?e=SIReGq" TargetMode="External"/><Relationship Id="rId13" Type="http://schemas.openxmlformats.org/officeDocument/2006/relationships/drawing" Target="../drawings/drawing4.xml"/><Relationship Id="rId3" Type="http://schemas.openxmlformats.org/officeDocument/2006/relationships/hyperlink" Target="../../../../../../../../:f:/g/personal/ecastaneda_sdmujer_gov_co/EvWmdptT2RBHgr_GShYyc6EB3CoeYxCtG94kp6VZUMAe1A?e=NDMHLa" TargetMode="External"/><Relationship Id="rId7" Type="http://schemas.openxmlformats.org/officeDocument/2006/relationships/hyperlink" Target="../../../../../../../../:f:/g/personal/jarocha_sdmujer_gov_co/Esn_yqMUDupDqrbVi5TEwDoBmD21PRUsWrS9nCo4b86ajA?e=2oledr" TargetMode="External"/><Relationship Id="rId12" Type="http://schemas.openxmlformats.org/officeDocument/2006/relationships/printerSettings" Target="../printerSettings/printerSettings4.bin"/><Relationship Id="rId2" Type="http://schemas.openxmlformats.org/officeDocument/2006/relationships/hyperlink" Target="../../../../../../../../:f:/g/personal/ecastaneda_sdmujer_gov_co/EkFuIUIfa09AhzbARPEBo1QBnAXwtcvS5X7RJ430SC-cwA?e=n39OWF" TargetMode="External"/><Relationship Id="rId1" Type="http://schemas.openxmlformats.org/officeDocument/2006/relationships/hyperlink" Target="../../../../../../../../:f:/g/personal/ecastaneda_sdmujer_gov_co/EkFuIUIfa09AhzbARPEBo1QBnAXwtcvS5X7RJ430SC-cwA?e=n39OWF" TargetMode="External"/><Relationship Id="rId6" Type="http://schemas.openxmlformats.org/officeDocument/2006/relationships/hyperlink" Target="../../../../../../../../:f:/g/personal/jarocha_sdmujer_gov_co/ElmyxZhdosxIoZ4hK2t49DEBsTiA04qqZKZ4bK8IJxdAPg?e=c2i3XR" TargetMode="External"/><Relationship Id="rId11" Type="http://schemas.openxmlformats.org/officeDocument/2006/relationships/hyperlink" Target="https://secretariadistritald-my.sharepoint.com/:f:/g/personal/ecastaneda_sdmujer_gov_co/IgCl9pmgeG5eTom6aCQyMdjxAWT-RJGm4pD86Ss6hUdBhaU?e=RLzE7c" TargetMode="External"/><Relationship Id="rId5" Type="http://schemas.openxmlformats.org/officeDocument/2006/relationships/hyperlink" Target="../../../../../../../../:f:/g/personal/ecastaneda_sdmujer_gov_co/Eo7pnJCHrb5DmTwCeuohhdsB7oe0g0EJtmznE7818eEhXg?e=4myaYM" TargetMode="External"/><Relationship Id="rId15" Type="http://schemas.openxmlformats.org/officeDocument/2006/relationships/comments" Target="../comments4.xml"/><Relationship Id="rId10" Type="http://schemas.openxmlformats.org/officeDocument/2006/relationships/hyperlink" Target="..\..\..\..\..\..\..\..\:f:\g\personal\ecastaneda_sdmujer_gov_co\EnPhBVd-P1hCvGE0GWphWtQBfKdcYS8hAynNGxZ-MBij_A?e=0aMyzd" TargetMode="External"/><Relationship Id="rId4" Type="http://schemas.openxmlformats.org/officeDocument/2006/relationships/hyperlink" Target="../../../../../../../../:f:/g/personal/ecastaneda_sdmujer_gov_co/Esr6QlR500NLpEzACxOjDBMBgJzrfMfhgip0VZDWa4o2EQ?e=xCRlgh" TargetMode="External"/><Relationship Id="rId9" Type="http://schemas.openxmlformats.org/officeDocument/2006/relationships/hyperlink" Target="../../../../../../../../:f:/g/personal/ecastaneda_sdmujer_gov_co/Eqal9z141-ZEqCzyUBNU66oBpgOCNFvNrmfHZrmR5NE4Ag?e=0zDgmS" TargetMode="External"/><Relationship Id="rId1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3.9"/>
  <cols>
    <col min="1" max="1" width="53" style="217" customWidth="1"/>
    <col min="2" max="2" width="78.5703125" style="217" customWidth="1"/>
    <col min="3" max="3" width="36.42578125" style="217" customWidth="1"/>
    <col min="4" max="4" width="31.140625" style="217" customWidth="1"/>
    <col min="5" max="5" width="70.140625" style="217" customWidth="1"/>
    <col min="6" max="6" width="17.42578125" style="217" customWidth="1"/>
    <col min="7" max="8" width="21.85546875" style="217" customWidth="1"/>
    <col min="9" max="9" width="19.42578125" style="217" customWidth="1"/>
    <col min="10" max="10" width="42" style="217" customWidth="1"/>
    <col min="11" max="256" width="10.85546875" style="217"/>
    <col min="257" max="257" width="72" style="217" bestFit="1" customWidth="1"/>
    <col min="258" max="258" width="78.5703125" style="217" customWidth="1"/>
    <col min="259" max="259" width="10.85546875" style="217"/>
    <col min="260" max="260" width="31.140625" style="217" customWidth="1"/>
    <col min="261" max="261" width="70.140625" style="217" customWidth="1"/>
    <col min="262" max="262" width="17.42578125" style="217" customWidth="1"/>
    <col min="263" max="264" width="21.85546875" style="217" customWidth="1"/>
    <col min="265" max="265" width="19.42578125" style="217" customWidth="1"/>
    <col min="266" max="266" width="42" style="217" customWidth="1"/>
    <col min="267" max="512" width="10.85546875" style="217"/>
    <col min="513" max="513" width="72" style="217" bestFit="1" customWidth="1"/>
    <col min="514" max="514" width="78.5703125" style="217" customWidth="1"/>
    <col min="515" max="515" width="10.85546875" style="217"/>
    <col min="516" max="516" width="31.140625" style="217" customWidth="1"/>
    <col min="517" max="517" width="70.140625" style="217" customWidth="1"/>
    <col min="518" max="518" width="17.42578125" style="217" customWidth="1"/>
    <col min="519" max="520" width="21.85546875" style="217" customWidth="1"/>
    <col min="521" max="521" width="19.42578125" style="217" customWidth="1"/>
    <col min="522" max="522" width="42" style="217" customWidth="1"/>
    <col min="523" max="768" width="10.85546875" style="217"/>
    <col min="769" max="769" width="72" style="217" bestFit="1" customWidth="1"/>
    <col min="770" max="770" width="78.5703125" style="217" customWidth="1"/>
    <col min="771" max="771" width="10.85546875" style="217"/>
    <col min="772" max="772" width="31.140625" style="217" customWidth="1"/>
    <col min="773" max="773" width="70.140625" style="217" customWidth="1"/>
    <col min="774" max="774" width="17.42578125" style="217" customWidth="1"/>
    <col min="775" max="776" width="21.85546875" style="217" customWidth="1"/>
    <col min="777" max="777" width="19.42578125" style="217" customWidth="1"/>
    <col min="778" max="778" width="42" style="217" customWidth="1"/>
    <col min="779" max="1024" width="10.85546875" style="217"/>
    <col min="1025" max="1025" width="72" style="217" bestFit="1" customWidth="1"/>
    <col min="1026" max="1026" width="78.5703125" style="217" customWidth="1"/>
    <col min="1027" max="1027" width="10.85546875" style="217"/>
    <col min="1028" max="1028" width="31.140625" style="217" customWidth="1"/>
    <col min="1029" max="1029" width="70.140625" style="217" customWidth="1"/>
    <col min="1030" max="1030" width="17.42578125" style="217" customWidth="1"/>
    <col min="1031" max="1032" width="21.85546875" style="217" customWidth="1"/>
    <col min="1033" max="1033" width="19.42578125" style="217" customWidth="1"/>
    <col min="1034" max="1034" width="42" style="217" customWidth="1"/>
    <col min="1035" max="1280" width="10.85546875" style="217"/>
    <col min="1281" max="1281" width="72" style="217" bestFit="1" customWidth="1"/>
    <col min="1282" max="1282" width="78.5703125" style="217" customWidth="1"/>
    <col min="1283" max="1283" width="10.85546875" style="217"/>
    <col min="1284" max="1284" width="31.140625" style="217" customWidth="1"/>
    <col min="1285" max="1285" width="70.140625" style="217" customWidth="1"/>
    <col min="1286" max="1286" width="17.42578125" style="217" customWidth="1"/>
    <col min="1287" max="1288" width="21.85546875" style="217" customWidth="1"/>
    <col min="1289" max="1289" width="19.42578125" style="217" customWidth="1"/>
    <col min="1290" max="1290" width="42" style="217" customWidth="1"/>
    <col min="1291" max="1536" width="10.85546875" style="217"/>
    <col min="1537" max="1537" width="72" style="217" bestFit="1" customWidth="1"/>
    <col min="1538" max="1538" width="78.5703125" style="217" customWidth="1"/>
    <col min="1539" max="1539" width="10.85546875" style="217"/>
    <col min="1540" max="1540" width="31.140625" style="217" customWidth="1"/>
    <col min="1541" max="1541" width="70.140625" style="217" customWidth="1"/>
    <col min="1542" max="1542" width="17.42578125" style="217" customWidth="1"/>
    <col min="1543" max="1544" width="21.85546875" style="217" customWidth="1"/>
    <col min="1545" max="1545" width="19.42578125" style="217" customWidth="1"/>
    <col min="1546" max="1546" width="42" style="217" customWidth="1"/>
    <col min="1547" max="1792" width="10.85546875" style="217"/>
    <col min="1793" max="1793" width="72" style="217" bestFit="1" customWidth="1"/>
    <col min="1794" max="1794" width="78.5703125" style="217" customWidth="1"/>
    <col min="1795" max="1795" width="10.85546875" style="217"/>
    <col min="1796" max="1796" width="31.140625" style="217" customWidth="1"/>
    <col min="1797" max="1797" width="70.140625" style="217" customWidth="1"/>
    <col min="1798" max="1798" width="17.42578125" style="217" customWidth="1"/>
    <col min="1799" max="1800" width="21.85546875" style="217" customWidth="1"/>
    <col min="1801" max="1801" width="19.42578125" style="217" customWidth="1"/>
    <col min="1802" max="1802" width="42" style="217" customWidth="1"/>
    <col min="1803" max="2048" width="10.85546875" style="217"/>
    <col min="2049" max="2049" width="72" style="217" bestFit="1" customWidth="1"/>
    <col min="2050" max="2050" width="78.5703125" style="217" customWidth="1"/>
    <col min="2051" max="2051" width="10.85546875" style="217"/>
    <col min="2052" max="2052" width="31.140625" style="217" customWidth="1"/>
    <col min="2053" max="2053" width="70.140625" style="217" customWidth="1"/>
    <col min="2054" max="2054" width="17.42578125" style="217" customWidth="1"/>
    <col min="2055" max="2056" width="21.85546875" style="217" customWidth="1"/>
    <col min="2057" max="2057" width="19.42578125" style="217" customWidth="1"/>
    <col min="2058" max="2058" width="42" style="217" customWidth="1"/>
    <col min="2059" max="2304" width="10.85546875" style="217"/>
    <col min="2305" max="2305" width="72" style="217" bestFit="1" customWidth="1"/>
    <col min="2306" max="2306" width="78.5703125" style="217" customWidth="1"/>
    <col min="2307" max="2307" width="10.85546875" style="217"/>
    <col min="2308" max="2308" width="31.140625" style="217" customWidth="1"/>
    <col min="2309" max="2309" width="70.140625" style="217" customWidth="1"/>
    <col min="2310" max="2310" width="17.42578125" style="217" customWidth="1"/>
    <col min="2311" max="2312" width="21.85546875" style="217" customWidth="1"/>
    <col min="2313" max="2313" width="19.42578125" style="217" customWidth="1"/>
    <col min="2314" max="2314" width="42" style="217" customWidth="1"/>
    <col min="2315" max="2560" width="10.85546875" style="217"/>
    <col min="2561" max="2561" width="72" style="217" bestFit="1" customWidth="1"/>
    <col min="2562" max="2562" width="78.5703125" style="217" customWidth="1"/>
    <col min="2563" max="2563" width="10.85546875" style="217"/>
    <col min="2564" max="2564" width="31.140625" style="217" customWidth="1"/>
    <col min="2565" max="2565" width="70.140625" style="217" customWidth="1"/>
    <col min="2566" max="2566" width="17.42578125" style="217" customWidth="1"/>
    <col min="2567" max="2568" width="21.85546875" style="217" customWidth="1"/>
    <col min="2569" max="2569" width="19.42578125" style="217" customWidth="1"/>
    <col min="2570" max="2570" width="42" style="217" customWidth="1"/>
    <col min="2571" max="2816" width="10.85546875" style="217"/>
    <col min="2817" max="2817" width="72" style="217" bestFit="1" customWidth="1"/>
    <col min="2818" max="2818" width="78.5703125" style="217" customWidth="1"/>
    <col min="2819" max="2819" width="10.85546875" style="217"/>
    <col min="2820" max="2820" width="31.140625" style="217" customWidth="1"/>
    <col min="2821" max="2821" width="70.140625" style="217" customWidth="1"/>
    <col min="2822" max="2822" width="17.42578125" style="217" customWidth="1"/>
    <col min="2823" max="2824" width="21.85546875" style="217" customWidth="1"/>
    <col min="2825" max="2825" width="19.42578125" style="217" customWidth="1"/>
    <col min="2826" max="2826" width="42" style="217" customWidth="1"/>
    <col min="2827" max="3072" width="10.85546875" style="217"/>
    <col min="3073" max="3073" width="72" style="217" bestFit="1" customWidth="1"/>
    <col min="3074" max="3074" width="78.5703125" style="217" customWidth="1"/>
    <col min="3075" max="3075" width="10.85546875" style="217"/>
    <col min="3076" max="3076" width="31.140625" style="217" customWidth="1"/>
    <col min="3077" max="3077" width="70.140625" style="217" customWidth="1"/>
    <col min="3078" max="3078" width="17.42578125" style="217" customWidth="1"/>
    <col min="3079" max="3080" width="21.85546875" style="217" customWidth="1"/>
    <col min="3081" max="3081" width="19.42578125" style="217" customWidth="1"/>
    <col min="3082" max="3082" width="42" style="217" customWidth="1"/>
    <col min="3083" max="3328" width="10.85546875" style="217"/>
    <col min="3329" max="3329" width="72" style="217" bestFit="1" customWidth="1"/>
    <col min="3330" max="3330" width="78.5703125" style="217" customWidth="1"/>
    <col min="3331" max="3331" width="10.85546875" style="217"/>
    <col min="3332" max="3332" width="31.140625" style="217" customWidth="1"/>
    <col min="3333" max="3333" width="70.140625" style="217" customWidth="1"/>
    <col min="3334" max="3334" width="17.42578125" style="217" customWidth="1"/>
    <col min="3335" max="3336" width="21.85546875" style="217" customWidth="1"/>
    <col min="3337" max="3337" width="19.42578125" style="217" customWidth="1"/>
    <col min="3338" max="3338" width="42" style="217" customWidth="1"/>
    <col min="3339" max="3584" width="10.85546875" style="217"/>
    <col min="3585" max="3585" width="72" style="217" bestFit="1" customWidth="1"/>
    <col min="3586" max="3586" width="78.5703125" style="217" customWidth="1"/>
    <col min="3587" max="3587" width="10.85546875" style="217"/>
    <col min="3588" max="3588" width="31.140625" style="217" customWidth="1"/>
    <col min="3589" max="3589" width="70.140625" style="217" customWidth="1"/>
    <col min="3590" max="3590" width="17.42578125" style="217" customWidth="1"/>
    <col min="3591" max="3592" width="21.85546875" style="217" customWidth="1"/>
    <col min="3593" max="3593" width="19.42578125" style="217" customWidth="1"/>
    <col min="3594" max="3594" width="42" style="217" customWidth="1"/>
    <col min="3595" max="3840" width="10.85546875" style="217"/>
    <col min="3841" max="3841" width="72" style="217" bestFit="1" customWidth="1"/>
    <col min="3842" max="3842" width="78.5703125" style="217" customWidth="1"/>
    <col min="3843" max="3843" width="10.85546875" style="217"/>
    <col min="3844" max="3844" width="31.140625" style="217" customWidth="1"/>
    <col min="3845" max="3845" width="70.140625" style="217" customWidth="1"/>
    <col min="3846" max="3846" width="17.42578125" style="217" customWidth="1"/>
    <col min="3847" max="3848" width="21.85546875" style="217" customWidth="1"/>
    <col min="3849" max="3849" width="19.42578125" style="217" customWidth="1"/>
    <col min="3850" max="3850" width="42" style="217" customWidth="1"/>
    <col min="3851" max="4096" width="10.85546875" style="217"/>
    <col min="4097" max="4097" width="72" style="217" bestFit="1" customWidth="1"/>
    <col min="4098" max="4098" width="78.5703125" style="217" customWidth="1"/>
    <col min="4099" max="4099" width="10.85546875" style="217"/>
    <col min="4100" max="4100" width="31.140625" style="217" customWidth="1"/>
    <col min="4101" max="4101" width="70.140625" style="217" customWidth="1"/>
    <col min="4102" max="4102" width="17.42578125" style="217" customWidth="1"/>
    <col min="4103" max="4104" width="21.85546875" style="217" customWidth="1"/>
    <col min="4105" max="4105" width="19.42578125" style="217" customWidth="1"/>
    <col min="4106" max="4106" width="42" style="217" customWidth="1"/>
    <col min="4107" max="4352" width="10.85546875" style="217"/>
    <col min="4353" max="4353" width="72" style="217" bestFit="1" customWidth="1"/>
    <col min="4354" max="4354" width="78.5703125" style="217" customWidth="1"/>
    <col min="4355" max="4355" width="10.85546875" style="217"/>
    <col min="4356" max="4356" width="31.140625" style="217" customWidth="1"/>
    <col min="4357" max="4357" width="70.140625" style="217" customWidth="1"/>
    <col min="4358" max="4358" width="17.42578125" style="217" customWidth="1"/>
    <col min="4359" max="4360" width="21.85546875" style="217" customWidth="1"/>
    <col min="4361" max="4361" width="19.42578125" style="217" customWidth="1"/>
    <col min="4362" max="4362" width="42" style="217" customWidth="1"/>
    <col min="4363" max="4608" width="10.85546875" style="217"/>
    <col min="4609" max="4609" width="72" style="217" bestFit="1" customWidth="1"/>
    <col min="4610" max="4610" width="78.5703125" style="217" customWidth="1"/>
    <col min="4611" max="4611" width="10.85546875" style="217"/>
    <col min="4612" max="4612" width="31.140625" style="217" customWidth="1"/>
    <col min="4613" max="4613" width="70.140625" style="217" customWidth="1"/>
    <col min="4614" max="4614" width="17.42578125" style="217" customWidth="1"/>
    <col min="4615" max="4616" width="21.85546875" style="217" customWidth="1"/>
    <col min="4617" max="4617" width="19.42578125" style="217" customWidth="1"/>
    <col min="4618" max="4618" width="42" style="217" customWidth="1"/>
    <col min="4619" max="4864" width="10.85546875" style="217"/>
    <col min="4865" max="4865" width="72" style="217" bestFit="1" customWidth="1"/>
    <col min="4866" max="4866" width="78.5703125" style="217" customWidth="1"/>
    <col min="4867" max="4867" width="10.85546875" style="217"/>
    <col min="4868" max="4868" width="31.140625" style="217" customWidth="1"/>
    <col min="4869" max="4869" width="70.140625" style="217" customWidth="1"/>
    <col min="4870" max="4870" width="17.42578125" style="217" customWidth="1"/>
    <col min="4871" max="4872" width="21.85546875" style="217" customWidth="1"/>
    <col min="4873" max="4873" width="19.42578125" style="217" customWidth="1"/>
    <col min="4874" max="4874" width="42" style="217" customWidth="1"/>
    <col min="4875" max="5120" width="10.85546875" style="217"/>
    <col min="5121" max="5121" width="72" style="217" bestFit="1" customWidth="1"/>
    <col min="5122" max="5122" width="78.5703125" style="217" customWidth="1"/>
    <col min="5123" max="5123" width="10.85546875" style="217"/>
    <col min="5124" max="5124" width="31.140625" style="217" customWidth="1"/>
    <col min="5125" max="5125" width="70.140625" style="217" customWidth="1"/>
    <col min="5126" max="5126" width="17.42578125" style="217" customWidth="1"/>
    <col min="5127" max="5128" width="21.85546875" style="217" customWidth="1"/>
    <col min="5129" max="5129" width="19.42578125" style="217" customWidth="1"/>
    <col min="5130" max="5130" width="42" style="217" customWidth="1"/>
    <col min="5131" max="5376" width="10.85546875" style="217"/>
    <col min="5377" max="5377" width="72" style="217" bestFit="1" customWidth="1"/>
    <col min="5378" max="5378" width="78.5703125" style="217" customWidth="1"/>
    <col min="5379" max="5379" width="10.85546875" style="217"/>
    <col min="5380" max="5380" width="31.140625" style="217" customWidth="1"/>
    <col min="5381" max="5381" width="70.140625" style="217" customWidth="1"/>
    <col min="5382" max="5382" width="17.42578125" style="217" customWidth="1"/>
    <col min="5383" max="5384" width="21.85546875" style="217" customWidth="1"/>
    <col min="5385" max="5385" width="19.42578125" style="217" customWidth="1"/>
    <col min="5386" max="5386" width="42" style="217" customWidth="1"/>
    <col min="5387" max="5632" width="10.85546875" style="217"/>
    <col min="5633" max="5633" width="72" style="217" bestFit="1" customWidth="1"/>
    <col min="5634" max="5634" width="78.5703125" style="217" customWidth="1"/>
    <col min="5635" max="5635" width="10.85546875" style="217"/>
    <col min="5636" max="5636" width="31.140625" style="217" customWidth="1"/>
    <col min="5637" max="5637" width="70.140625" style="217" customWidth="1"/>
    <col min="5638" max="5638" width="17.42578125" style="217" customWidth="1"/>
    <col min="5639" max="5640" width="21.85546875" style="217" customWidth="1"/>
    <col min="5641" max="5641" width="19.42578125" style="217" customWidth="1"/>
    <col min="5642" max="5642" width="42" style="217" customWidth="1"/>
    <col min="5643" max="5888" width="10.85546875" style="217"/>
    <col min="5889" max="5889" width="72" style="217" bestFit="1" customWidth="1"/>
    <col min="5890" max="5890" width="78.5703125" style="217" customWidth="1"/>
    <col min="5891" max="5891" width="10.85546875" style="217"/>
    <col min="5892" max="5892" width="31.140625" style="217" customWidth="1"/>
    <col min="5893" max="5893" width="70.140625" style="217" customWidth="1"/>
    <col min="5894" max="5894" width="17.42578125" style="217" customWidth="1"/>
    <col min="5895" max="5896" width="21.85546875" style="217" customWidth="1"/>
    <col min="5897" max="5897" width="19.42578125" style="217" customWidth="1"/>
    <col min="5898" max="5898" width="42" style="217" customWidth="1"/>
    <col min="5899" max="6144" width="10.85546875" style="217"/>
    <col min="6145" max="6145" width="72" style="217" bestFit="1" customWidth="1"/>
    <col min="6146" max="6146" width="78.5703125" style="217" customWidth="1"/>
    <col min="6147" max="6147" width="10.85546875" style="217"/>
    <col min="6148" max="6148" width="31.140625" style="217" customWidth="1"/>
    <col min="6149" max="6149" width="70.140625" style="217" customWidth="1"/>
    <col min="6150" max="6150" width="17.42578125" style="217" customWidth="1"/>
    <col min="6151" max="6152" width="21.85546875" style="217" customWidth="1"/>
    <col min="6153" max="6153" width="19.42578125" style="217" customWidth="1"/>
    <col min="6154" max="6154" width="42" style="217" customWidth="1"/>
    <col min="6155" max="6400" width="10.85546875" style="217"/>
    <col min="6401" max="6401" width="72" style="217" bestFit="1" customWidth="1"/>
    <col min="6402" max="6402" width="78.5703125" style="217" customWidth="1"/>
    <col min="6403" max="6403" width="10.85546875" style="217"/>
    <col min="6404" max="6404" width="31.140625" style="217" customWidth="1"/>
    <col min="6405" max="6405" width="70.140625" style="217" customWidth="1"/>
    <col min="6406" max="6406" width="17.42578125" style="217" customWidth="1"/>
    <col min="6407" max="6408" width="21.85546875" style="217" customWidth="1"/>
    <col min="6409" max="6409" width="19.42578125" style="217" customWidth="1"/>
    <col min="6410" max="6410" width="42" style="217" customWidth="1"/>
    <col min="6411" max="6656" width="10.85546875" style="217"/>
    <col min="6657" max="6657" width="72" style="217" bestFit="1" customWidth="1"/>
    <col min="6658" max="6658" width="78.5703125" style="217" customWidth="1"/>
    <col min="6659" max="6659" width="10.85546875" style="217"/>
    <col min="6660" max="6660" width="31.140625" style="217" customWidth="1"/>
    <col min="6661" max="6661" width="70.140625" style="217" customWidth="1"/>
    <col min="6662" max="6662" width="17.42578125" style="217" customWidth="1"/>
    <col min="6663" max="6664" width="21.85546875" style="217" customWidth="1"/>
    <col min="6665" max="6665" width="19.42578125" style="217" customWidth="1"/>
    <col min="6666" max="6666" width="42" style="217" customWidth="1"/>
    <col min="6667" max="6912" width="10.85546875" style="217"/>
    <col min="6913" max="6913" width="72" style="217" bestFit="1" customWidth="1"/>
    <col min="6914" max="6914" width="78.5703125" style="217" customWidth="1"/>
    <col min="6915" max="6915" width="10.85546875" style="217"/>
    <col min="6916" max="6916" width="31.140625" style="217" customWidth="1"/>
    <col min="6917" max="6917" width="70.140625" style="217" customWidth="1"/>
    <col min="6918" max="6918" width="17.42578125" style="217" customWidth="1"/>
    <col min="6919" max="6920" width="21.85546875" style="217" customWidth="1"/>
    <col min="6921" max="6921" width="19.42578125" style="217" customWidth="1"/>
    <col min="6922" max="6922" width="42" style="217" customWidth="1"/>
    <col min="6923" max="7168" width="10.85546875" style="217"/>
    <col min="7169" max="7169" width="72" style="217" bestFit="1" customWidth="1"/>
    <col min="7170" max="7170" width="78.5703125" style="217" customWidth="1"/>
    <col min="7171" max="7171" width="10.85546875" style="217"/>
    <col min="7172" max="7172" width="31.140625" style="217" customWidth="1"/>
    <col min="7173" max="7173" width="70.140625" style="217" customWidth="1"/>
    <col min="7174" max="7174" width="17.42578125" style="217" customWidth="1"/>
    <col min="7175" max="7176" width="21.85546875" style="217" customWidth="1"/>
    <col min="7177" max="7177" width="19.42578125" style="217" customWidth="1"/>
    <col min="7178" max="7178" width="42" style="217" customWidth="1"/>
    <col min="7179" max="7424" width="10.85546875" style="217"/>
    <col min="7425" max="7425" width="72" style="217" bestFit="1" customWidth="1"/>
    <col min="7426" max="7426" width="78.5703125" style="217" customWidth="1"/>
    <col min="7427" max="7427" width="10.85546875" style="217"/>
    <col min="7428" max="7428" width="31.140625" style="217" customWidth="1"/>
    <col min="7429" max="7429" width="70.140625" style="217" customWidth="1"/>
    <col min="7430" max="7430" width="17.42578125" style="217" customWidth="1"/>
    <col min="7431" max="7432" width="21.85546875" style="217" customWidth="1"/>
    <col min="7433" max="7433" width="19.42578125" style="217" customWidth="1"/>
    <col min="7434" max="7434" width="42" style="217" customWidth="1"/>
    <col min="7435" max="7680" width="10.85546875" style="217"/>
    <col min="7681" max="7681" width="72" style="217" bestFit="1" customWidth="1"/>
    <col min="7682" max="7682" width="78.5703125" style="217" customWidth="1"/>
    <col min="7683" max="7683" width="10.85546875" style="217"/>
    <col min="7684" max="7684" width="31.140625" style="217" customWidth="1"/>
    <col min="7685" max="7685" width="70.140625" style="217" customWidth="1"/>
    <col min="7686" max="7686" width="17.42578125" style="217" customWidth="1"/>
    <col min="7687" max="7688" width="21.85546875" style="217" customWidth="1"/>
    <col min="7689" max="7689" width="19.42578125" style="217" customWidth="1"/>
    <col min="7690" max="7690" width="42" style="217" customWidth="1"/>
    <col min="7691" max="7936" width="10.85546875" style="217"/>
    <col min="7937" max="7937" width="72" style="217" bestFit="1" customWidth="1"/>
    <col min="7938" max="7938" width="78.5703125" style="217" customWidth="1"/>
    <col min="7939" max="7939" width="10.85546875" style="217"/>
    <col min="7940" max="7940" width="31.140625" style="217" customWidth="1"/>
    <col min="7941" max="7941" width="70.140625" style="217" customWidth="1"/>
    <col min="7942" max="7942" width="17.42578125" style="217" customWidth="1"/>
    <col min="7943" max="7944" width="21.85546875" style="217" customWidth="1"/>
    <col min="7945" max="7945" width="19.42578125" style="217" customWidth="1"/>
    <col min="7946" max="7946" width="42" style="217" customWidth="1"/>
    <col min="7947" max="8192" width="10.85546875" style="217"/>
    <col min="8193" max="8193" width="72" style="217" bestFit="1" customWidth="1"/>
    <col min="8194" max="8194" width="78.5703125" style="217" customWidth="1"/>
    <col min="8195" max="8195" width="10.85546875" style="217"/>
    <col min="8196" max="8196" width="31.140625" style="217" customWidth="1"/>
    <col min="8197" max="8197" width="70.140625" style="217" customWidth="1"/>
    <col min="8198" max="8198" width="17.42578125" style="217" customWidth="1"/>
    <col min="8199" max="8200" width="21.85546875" style="217" customWidth="1"/>
    <col min="8201" max="8201" width="19.42578125" style="217" customWidth="1"/>
    <col min="8202" max="8202" width="42" style="217" customWidth="1"/>
    <col min="8203" max="8448" width="10.85546875" style="217"/>
    <col min="8449" max="8449" width="72" style="217" bestFit="1" customWidth="1"/>
    <col min="8450" max="8450" width="78.5703125" style="217" customWidth="1"/>
    <col min="8451" max="8451" width="10.85546875" style="217"/>
    <col min="8452" max="8452" width="31.140625" style="217" customWidth="1"/>
    <col min="8453" max="8453" width="70.140625" style="217" customWidth="1"/>
    <col min="8454" max="8454" width="17.42578125" style="217" customWidth="1"/>
    <col min="8455" max="8456" width="21.85546875" style="217" customWidth="1"/>
    <col min="8457" max="8457" width="19.42578125" style="217" customWidth="1"/>
    <col min="8458" max="8458" width="42" style="217" customWidth="1"/>
    <col min="8459" max="8704" width="10.85546875" style="217"/>
    <col min="8705" max="8705" width="72" style="217" bestFit="1" customWidth="1"/>
    <col min="8706" max="8706" width="78.5703125" style="217" customWidth="1"/>
    <col min="8707" max="8707" width="10.85546875" style="217"/>
    <col min="8708" max="8708" width="31.140625" style="217" customWidth="1"/>
    <col min="8709" max="8709" width="70.140625" style="217" customWidth="1"/>
    <col min="8710" max="8710" width="17.42578125" style="217" customWidth="1"/>
    <col min="8711" max="8712" width="21.85546875" style="217" customWidth="1"/>
    <col min="8713" max="8713" width="19.42578125" style="217" customWidth="1"/>
    <col min="8714" max="8714" width="42" style="217" customWidth="1"/>
    <col min="8715" max="8960" width="10.85546875" style="217"/>
    <col min="8961" max="8961" width="72" style="217" bestFit="1" customWidth="1"/>
    <col min="8962" max="8962" width="78.5703125" style="217" customWidth="1"/>
    <col min="8963" max="8963" width="10.85546875" style="217"/>
    <col min="8964" max="8964" width="31.140625" style="217" customWidth="1"/>
    <col min="8965" max="8965" width="70.140625" style="217" customWidth="1"/>
    <col min="8966" max="8966" width="17.42578125" style="217" customWidth="1"/>
    <col min="8967" max="8968" width="21.85546875" style="217" customWidth="1"/>
    <col min="8969" max="8969" width="19.42578125" style="217" customWidth="1"/>
    <col min="8970" max="8970" width="42" style="217" customWidth="1"/>
    <col min="8971" max="9216" width="10.85546875" style="217"/>
    <col min="9217" max="9217" width="72" style="217" bestFit="1" customWidth="1"/>
    <col min="9218" max="9218" width="78.5703125" style="217" customWidth="1"/>
    <col min="9219" max="9219" width="10.85546875" style="217"/>
    <col min="9220" max="9220" width="31.140625" style="217" customWidth="1"/>
    <col min="9221" max="9221" width="70.140625" style="217" customWidth="1"/>
    <col min="9222" max="9222" width="17.42578125" style="217" customWidth="1"/>
    <col min="9223" max="9224" width="21.85546875" style="217" customWidth="1"/>
    <col min="9225" max="9225" width="19.42578125" style="217" customWidth="1"/>
    <col min="9226" max="9226" width="42" style="217" customWidth="1"/>
    <col min="9227" max="9472" width="10.85546875" style="217"/>
    <col min="9473" max="9473" width="72" style="217" bestFit="1" customWidth="1"/>
    <col min="9474" max="9474" width="78.5703125" style="217" customWidth="1"/>
    <col min="9475" max="9475" width="10.85546875" style="217"/>
    <col min="9476" max="9476" width="31.140625" style="217" customWidth="1"/>
    <col min="9477" max="9477" width="70.140625" style="217" customWidth="1"/>
    <col min="9478" max="9478" width="17.42578125" style="217" customWidth="1"/>
    <col min="9479" max="9480" width="21.85546875" style="217" customWidth="1"/>
    <col min="9481" max="9481" width="19.42578125" style="217" customWidth="1"/>
    <col min="9482" max="9482" width="42" style="217" customWidth="1"/>
    <col min="9483" max="9728" width="10.85546875" style="217"/>
    <col min="9729" max="9729" width="72" style="217" bestFit="1" customWidth="1"/>
    <col min="9730" max="9730" width="78.5703125" style="217" customWidth="1"/>
    <col min="9731" max="9731" width="10.85546875" style="217"/>
    <col min="9732" max="9732" width="31.140625" style="217" customWidth="1"/>
    <col min="9733" max="9733" width="70.140625" style="217" customWidth="1"/>
    <col min="9734" max="9734" width="17.42578125" style="217" customWidth="1"/>
    <col min="9735" max="9736" width="21.85546875" style="217" customWidth="1"/>
    <col min="9737" max="9737" width="19.42578125" style="217" customWidth="1"/>
    <col min="9738" max="9738" width="42" style="217" customWidth="1"/>
    <col min="9739" max="9984" width="10.85546875" style="217"/>
    <col min="9985" max="9985" width="72" style="217" bestFit="1" customWidth="1"/>
    <col min="9986" max="9986" width="78.5703125" style="217" customWidth="1"/>
    <col min="9987" max="9987" width="10.85546875" style="217"/>
    <col min="9988" max="9988" width="31.140625" style="217" customWidth="1"/>
    <col min="9989" max="9989" width="70.140625" style="217" customWidth="1"/>
    <col min="9990" max="9990" width="17.42578125" style="217" customWidth="1"/>
    <col min="9991" max="9992" width="21.85546875" style="217" customWidth="1"/>
    <col min="9993" max="9993" width="19.42578125" style="217" customWidth="1"/>
    <col min="9994" max="9994" width="42" style="217" customWidth="1"/>
    <col min="9995" max="10240" width="10.85546875" style="217"/>
    <col min="10241" max="10241" width="72" style="217" bestFit="1" customWidth="1"/>
    <col min="10242" max="10242" width="78.5703125" style="217" customWidth="1"/>
    <col min="10243" max="10243" width="10.85546875" style="217"/>
    <col min="10244" max="10244" width="31.140625" style="217" customWidth="1"/>
    <col min="10245" max="10245" width="70.140625" style="217" customWidth="1"/>
    <col min="10246" max="10246" width="17.42578125" style="217" customWidth="1"/>
    <col min="10247" max="10248" width="21.85546875" style="217" customWidth="1"/>
    <col min="10249" max="10249" width="19.42578125" style="217" customWidth="1"/>
    <col min="10250" max="10250" width="42" style="217" customWidth="1"/>
    <col min="10251" max="10496" width="10.85546875" style="217"/>
    <col min="10497" max="10497" width="72" style="217" bestFit="1" customWidth="1"/>
    <col min="10498" max="10498" width="78.5703125" style="217" customWidth="1"/>
    <col min="10499" max="10499" width="10.85546875" style="217"/>
    <col min="10500" max="10500" width="31.140625" style="217" customWidth="1"/>
    <col min="10501" max="10501" width="70.140625" style="217" customWidth="1"/>
    <col min="10502" max="10502" width="17.42578125" style="217" customWidth="1"/>
    <col min="10503" max="10504" width="21.85546875" style="217" customWidth="1"/>
    <col min="10505" max="10505" width="19.42578125" style="217" customWidth="1"/>
    <col min="10506" max="10506" width="42" style="217" customWidth="1"/>
    <col min="10507" max="10752" width="10.85546875" style="217"/>
    <col min="10753" max="10753" width="72" style="217" bestFit="1" customWidth="1"/>
    <col min="10754" max="10754" width="78.5703125" style="217" customWidth="1"/>
    <col min="10755" max="10755" width="10.85546875" style="217"/>
    <col min="10756" max="10756" width="31.140625" style="217" customWidth="1"/>
    <col min="10757" max="10757" width="70.140625" style="217" customWidth="1"/>
    <col min="10758" max="10758" width="17.42578125" style="217" customWidth="1"/>
    <col min="10759" max="10760" width="21.85546875" style="217" customWidth="1"/>
    <col min="10761" max="10761" width="19.42578125" style="217" customWidth="1"/>
    <col min="10762" max="10762" width="42" style="217" customWidth="1"/>
    <col min="10763" max="11008" width="10.85546875" style="217"/>
    <col min="11009" max="11009" width="72" style="217" bestFit="1" customWidth="1"/>
    <col min="11010" max="11010" width="78.5703125" style="217" customWidth="1"/>
    <col min="11011" max="11011" width="10.85546875" style="217"/>
    <col min="11012" max="11012" width="31.140625" style="217" customWidth="1"/>
    <col min="11013" max="11013" width="70.140625" style="217" customWidth="1"/>
    <col min="11014" max="11014" width="17.42578125" style="217" customWidth="1"/>
    <col min="11015" max="11016" width="21.85546875" style="217" customWidth="1"/>
    <col min="11017" max="11017" width="19.42578125" style="217" customWidth="1"/>
    <col min="11018" max="11018" width="42" style="217" customWidth="1"/>
    <col min="11019" max="11264" width="10.85546875" style="217"/>
    <col min="11265" max="11265" width="72" style="217" bestFit="1" customWidth="1"/>
    <col min="11266" max="11266" width="78.5703125" style="217" customWidth="1"/>
    <col min="11267" max="11267" width="10.85546875" style="217"/>
    <col min="11268" max="11268" width="31.140625" style="217" customWidth="1"/>
    <col min="11269" max="11269" width="70.140625" style="217" customWidth="1"/>
    <col min="11270" max="11270" width="17.42578125" style="217" customWidth="1"/>
    <col min="11271" max="11272" width="21.85546875" style="217" customWidth="1"/>
    <col min="11273" max="11273" width="19.42578125" style="217" customWidth="1"/>
    <col min="11274" max="11274" width="42" style="217" customWidth="1"/>
    <col min="11275" max="11520" width="10.85546875" style="217"/>
    <col min="11521" max="11521" width="72" style="217" bestFit="1" customWidth="1"/>
    <col min="11522" max="11522" width="78.5703125" style="217" customWidth="1"/>
    <col min="11523" max="11523" width="10.85546875" style="217"/>
    <col min="11524" max="11524" width="31.140625" style="217" customWidth="1"/>
    <col min="11525" max="11525" width="70.140625" style="217" customWidth="1"/>
    <col min="11526" max="11526" width="17.42578125" style="217" customWidth="1"/>
    <col min="11527" max="11528" width="21.85546875" style="217" customWidth="1"/>
    <col min="11529" max="11529" width="19.42578125" style="217" customWidth="1"/>
    <col min="11530" max="11530" width="42" style="217" customWidth="1"/>
    <col min="11531" max="11776" width="10.85546875" style="217"/>
    <col min="11777" max="11777" width="72" style="217" bestFit="1" customWidth="1"/>
    <col min="11778" max="11778" width="78.5703125" style="217" customWidth="1"/>
    <col min="11779" max="11779" width="10.85546875" style="217"/>
    <col min="11780" max="11780" width="31.140625" style="217" customWidth="1"/>
    <col min="11781" max="11781" width="70.140625" style="217" customWidth="1"/>
    <col min="11782" max="11782" width="17.42578125" style="217" customWidth="1"/>
    <col min="11783" max="11784" width="21.85546875" style="217" customWidth="1"/>
    <col min="11785" max="11785" width="19.42578125" style="217" customWidth="1"/>
    <col min="11786" max="11786" width="42" style="217" customWidth="1"/>
    <col min="11787" max="12032" width="10.85546875" style="217"/>
    <col min="12033" max="12033" width="72" style="217" bestFit="1" customWidth="1"/>
    <col min="12034" max="12034" width="78.5703125" style="217" customWidth="1"/>
    <col min="12035" max="12035" width="10.85546875" style="217"/>
    <col min="12036" max="12036" width="31.140625" style="217" customWidth="1"/>
    <col min="12037" max="12037" width="70.140625" style="217" customWidth="1"/>
    <col min="12038" max="12038" width="17.42578125" style="217" customWidth="1"/>
    <col min="12039" max="12040" width="21.85546875" style="217" customWidth="1"/>
    <col min="12041" max="12041" width="19.42578125" style="217" customWidth="1"/>
    <col min="12042" max="12042" width="42" style="217" customWidth="1"/>
    <col min="12043" max="12288" width="10.85546875" style="217"/>
    <col min="12289" max="12289" width="72" style="217" bestFit="1" customWidth="1"/>
    <col min="12290" max="12290" width="78.5703125" style="217" customWidth="1"/>
    <col min="12291" max="12291" width="10.85546875" style="217"/>
    <col min="12292" max="12292" width="31.140625" style="217" customWidth="1"/>
    <col min="12293" max="12293" width="70.140625" style="217" customWidth="1"/>
    <col min="12294" max="12294" width="17.42578125" style="217" customWidth="1"/>
    <col min="12295" max="12296" width="21.85546875" style="217" customWidth="1"/>
    <col min="12297" max="12297" width="19.42578125" style="217" customWidth="1"/>
    <col min="12298" max="12298" width="42" style="217" customWidth="1"/>
    <col min="12299" max="12544" width="10.85546875" style="217"/>
    <col min="12545" max="12545" width="72" style="217" bestFit="1" customWidth="1"/>
    <col min="12546" max="12546" width="78.5703125" style="217" customWidth="1"/>
    <col min="12547" max="12547" width="10.85546875" style="217"/>
    <col min="12548" max="12548" width="31.140625" style="217" customWidth="1"/>
    <col min="12549" max="12549" width="70.140625" style="217" customWidth="1"/>
    <col min="12550" max="12550" width="17.42578125" style="217" customWidth="1"/>
    <col min="12551" max="12552" width="21.85546875" style="217" customWidth="1"/>
    <col min="12553" max="12553" width="19.42578125" style="217" customWidth="1"/>
    <col min="12554" max="12554" width="42" style="217" customWidth="1"/>
    <col min="12555" max="12800" width="10.85546875" style="217"/>
    <col min="12801" max="12801" width="72" style="217" bestFit="1" customWidth="1"/>
    <col min="12802" max="12802" width="78.5703125" style="217" customWidth="1"/>
    <col min="12803" max="12803" width="10.85546875" style="217"/>
    <col min="12804" max="12804" width="31.140625" style="217" customWidth="1"/>
    <col min="12805" max="12805" width="70.140625" style="217" customWidth="1"/>
    <col min="12806" max="12806" width="17.42578125" style="217" customWidth="1"/>
    <col min="12807" max="12808" width="21.85546875" style="217" customWidth="1"/>
    <col min="12809" max="12809" width="19.42578125" style="217" customWidth="1"/>
    <col min="12810" max="12810" width="42" style="217" customWidth="1"/>
    <col min="12811" max="13056" width="10.85546875" style="217"/>
    <col min="13057" max="13057" width="72" style="217" bestFit="1" customWidth="1"/>
    <col min="13058" max="13058" width="78.5703125" style="217" customWidth="1"/>
    <col min="13059" max="13059" width="10.85546875" style="217"/>
    <col min="13060" max="13060" width="31.140625" style="217" customWidth="1"/>
    <col min="13061" max="13061" width="70.140625" style="217" customWidth="1"/>
    <col min="13062" max="13062" width="17.42578125" style="217" customWidth="1"/>
    <col min="13063" max="13064" width="21.85546875" style="217" customWidth="1"/>
    <col min="13065" max="13065" width="19.42578125" style="217" customWidth="1"/>
    <col min="13066" max="13066" width="42" style="217" customWidth="1"/>
    <col min="13067" max="13312" width="10.85546875" style="217"/>
    <col min="13313" max="13313" width="72" style="217" bestFit="1" customWidth="1"/>
    <col min="13314" max="13314" width="78.5703125" style="217" customWidth="1"/>
    <col min="13315" max="13315" width="10.85546875" style="217"/>
    <col min="13316" max="13316" width="31.140625" style="217" customWidth="1"/>
    <col min="13317" max="13317" width="70.140625" style="217" customWidth="1"/>
    <col min="13318" max="13318" width="17.42578125" style="217" customWidth="1"/>
    <col min="13319" max="13320" width="21.85546875" style="217" customWidth="1"/>
    <col min="13321" max="13321" width="19.42578125" style="217" customWidth="1"/>
    <col min="13322" max="13322" width="42" style="217" customWidth="1"/>
    <col min="13323" max="13568" width="10.85546875" style="217"/>
    <col min="13569" max="13569" width="72" style="217" bestFit="1" customWidth="1"/>
    <col min="13570" max="13570" width="78.5703125" style="217" customWidth="1"/>
    <col min="13571" max="13571" width="10.85546875" style="217"/>
    <col min="13572" max="13572" width="31.140625" style="217" customWidth="1"/>
    <col min="13573" max="13573" width="70.140625" style="217" customWidth="1"/>
    <col min="13574" max="13574" width="17.42578125" style="217" customWidth="1"/>
    <col min="13575" max="13576" width="21.85546875" style="217" customWidth="1"/>
    <col min="13577" max="13577" width="19.42578125" style="217" customWidth="1"/>
    <col min="13578" max="13578" width="42" style="217" customWidth="1"/>
    <col min="13579" max="13824" width="10.85546875" style="217"/>
    <col min="13825" max="13825" width="72" style="217" bestFit="1" customWidth="1"/>
    <col min="13826" max="13826" width="78.5703125" style="217" customWidth="1"/>
    <col min="13827" max="13827" width="10.85546875" style="217"/>
    <col min="13828" max="13828" width="31.140625" style="217" customWidth="1"/>
    <col min="13829" max="13829" width="70.140625" style="217" customWidth="1"/>
    <col min="13830" max="13830" width="17.42578125" style="217" customWidth="1"/>
    <col min="13831" max="13832" width="21.85546875" style="217" customWidth="1"/>
    <col min="13833" max="13833" width="19.42578125" style="217" customWidth="1"/>
    <col min="13834" max="13834" width="42" style="217" customWidth="1"/>
    <col min="13835" max="14080" width="10.85546875" style="217"/>
    <col min="14081" max="14081" width="72" style="217" bestFit="1" customWidth="1"/>
    <col min="14082" max="14082" width="78.5703125" style="217" customWidth="1"/>
    <col min="14083" max="14083" width="10.85546875" style="217"/>
    <col min="14084" max="14084" width="31.140625" style="217" customWidth="1"/>
    <col min="14085" max="14085" width="70.140625" style="217" customWidth="1"/>
    <col min="14086" max="14086" width="17.42578125" style="217" customWidth="1"/>
    <col min="14087" max="14088" width="21.85546875" style="217" customWidth="1"/>
    <col min="14089" max="14089" width="19.42578125" style="217" customWidth="1"/>
    <col min="14090" max="14090" width="42" style="217" customWidth="1"/>
    <col min="14091" max="14336" width="10.85546875" style="217"/>
    <col min="14337" max="14337" width="72" style="217" bestFit="1" customWidth="1"/>
    <col min="14338" max="14338" width="78.5703125" style="217" customWidth="1"/>
    <col min="14339" max="14339" width="10.85546875" style="217"/>
    <col min="14340" max="14340" width="31.140625" style="217" customWidth="1"/>
    <col min="14341" max="14341" width="70.140625" style="217" customWidth="1"/>
    <col min="14342" max="14342" width="17.42578125" style="217" customWidth="1"/>
    <col min="14343" max="14344" width="21.85546875" style="217" customWidth="1"/>
    <col min="14345" max="14345" width="19.42578125" style="217" customWidth="1"/>
    <col min="14346" max="14346" width="42" style="217" customWidth="1"/>
    <col min="14347" max="14592" width="10.85546875" style="217"/>
    <col min="14593" max="14593" width="72" style="217" bestFit="1" customWidth="1"/>
    <col min="14594" max="14594" width="78.5703125" style="217" customWidth="1"/>
    <col min="14595" max="14595" width="10.85546875" style="217"/>
    <col min="14596" max="14596" width="31.140625" style="217" customWidth="1"/>
    <col min="14597" max="14597" width="70.140625" style="217" customWidth="1"/>
    <col min="14598" max="14598" width="17.42578125" style="217" customWidth="1"/>
    <col min="14599" max="14600" width="21.85546875" style="217" customWidth="1"/>
    <col min="14601" max="14601" width="19.42578125" style="217" customWidth="1"/>
    <col min="14602" max="14602" width="42" style="217" customWidth="1"/>
    <col min="14603" max="14848" width="10.85546875" style="217"/>
    <col min="14849" max="14849" width="72" style="217" bestFit="1" customWidth="1"/>
    <col min="14850" max="14850" width="78.5703125" style="217" customWidth="1"/>
    <col min="14851" max="14851" width="10.85546875" style="217"/>
    <col min="14852" max="14852" width="31.140625" style="217" customWidth="1"/>
    <col min="14853" max="14853" width="70.140625" style="217" customWidth="1"/>
    <col min="14854" max="14854" width="17.42578125" style="217" customWidth="1"/>
    <col min="14855" max="14856" width="21.85546875" style="217" customWidth="1"/>
    <col min="14857" max="14857" width="19.42578125" style="217" customWidth="1"/>
    <col min="14858" max="14858" width="42" style="217" customWidth="1"/>
    <col min="14859" max="15104" width="10.85546875" style="217"/>
    <col min="15105" max="15105" width="72" style="217" bestFit="1" customWidth="1"/>
    <col min="15106" max="15106" width="78.5703125" style="217" customWidth="1"/>
    <col min="15107" max="15107" width="10.85546875" style="217"/>
    <col min="15108" max="15108" width="31.140625" style="217" customWidth="1"/>
    <col min="15109" max="15109" width="70.140625" style="217" customWidth="1"/>
    <col min="15110" max="15110" width="17.42578125" style="217" customWidth="1"/>
    <col min="15111" max="15112" width="21.85546875" style="217" customWidth="1"/>
    <col min="15113" max="15113" width="19.42578125" style="217" customWidth="1"/>
    <col min="15114" max="15114" width="42" style="217" customWidth="1"/>
    <col min="15115" max="15360" width="10.85546875" style="217"/>
    <col min="15361" max="15361" width="72" style="217" bestFit="1" customWidth="1"/>
    <col min="15362" max="15362" width="78.5703125" style="217" customWidth="1"/>
    <col min="15363" max="15363" width="10.85546875" style="217"/>
    <col min="15364" max="15364" width="31.140625" style="217" customWidth="1"/>
    <col min="15365" max="15365" width="70.140625" style="217" customWidth="1"/>
    <col min="15366" max="15366" width="17.42578125" style="217" customWidth="1"/>
    <col min="15367" max="15368" width="21.85546875" style="217" customWidth="1"/>
    <col min="15369" max="15369" width="19.42578125" style="217" customWidth="1"/>
    <col min="15370" max="15370" width="42" style="217" customWidth="1"/>
    <col min="15371" max="15616" width="10.85546875" style="217"/>
    <col min="15617" max="15617" width="72" style="217" bestFit="1" customWidth="1"/>
    <col min="15618" max="15618" width="78.5703125" style="217" customWidth="1"/>
    <col min="15619" max="15619" width="10.85546875" style="217"/>
    <col min="15620" max="15620" width="31.140625" style="217" customWidth="1"/>
    <col min="15621" max="15621" width="70.140625" style="217" customWidth="1"/>
    <col min="15622" max="15622" width="17.42578125" style="217" customWidth="1"/>
    <col min="15623" max="15624" width="21.85546875" style="217" customWidth="1"/>
    <col min="15625" max="15625" width="19.42578125" style="217" customWidth="1"/>
    <col min="15626" max="15626" width="42" style="217" customWidth="1"/>
    <col min="15627" max="15872" width="10.85546875" style="217"/>
    <col min="15873" max="15873" width="72" style="217" bestFit="1" customWidth="1"/>
    <col min="15874" max="15874" width="78.5703125" style="217" customWidth="1"/>
    <col min="15875" max="15875" width="10.85546875" style="217"/>
    <col min="15876" max="15876" width="31.140625" style="217" customWidth="1"/>
    <col min="15877" max="15877" width="70.140625" style="217" customWidth="1"/>
    <col min="15878" max="15878" width="17.42578125" style="217" customWidth="1"/>
    <col min="15879" max="15880" width="21.85546875" style="217" customWidth="1"/>
    <col min="15881" max="15881" width="19.42578125" style="217" customWidth="1"/>
    <col min="15882" max="15882" width="42" style="217" customWidth="1"/>
    <col min="15883" max="16128" width="10.85546875" style="217"/>
    <col min="16129" max="16129" width="72" style="217" bestFit="1" customWidth="1"/>
    <col min="16130" max="16130" width="78.5703125" style="217" customWidth="1"/>
    <col min="16131" max="16131" width="10.85546875" style="217"/>
    <col min="16132" max="16132" width="31.140625" style="217" customWidth="1"/>
    <col min="16133" max="16133" width="70.140625" style="217" customWidth="1"/>
    <col min="16134" max="16134" width="17.42578125" style="217" customWidth="1"/>
    <col min="16135" max="16136" width="21.85546875" style="217" customWidth="1"/>
    <col min="16137" max="16137" width="19.42578125" style="217" customWidth="1"/>
    <col min="16138" max="16138" width="42" style="217" customWidth="1"/>
    <col min="16139" max="16384" width="10.85546875" style="217"/>
  </cols>
  <sheetData>
    <row r="1" spans="1:2" ht="25.5" customHeight="1">
      <c r="A1" s="410" t="s">
        <v>0</v>
      </c>
      <c r="B1" s="411"/>
    </row>
    <row r="2" spans="1:2" ht="25.5" customHeight="1">
      <c r="A2" s="412" t="s">
        <v>1</v>
      </c>
      <c r="B2" s="413"/>
    </row>
    <row r="3" spans="1:2">
      <c r="A3" s="225" t="s">
        <v>2</v>
      </c>
      <c r="B3" s="226" t="s">
        <v>3</v>
      </c>
    </row>
    <row r="4" spans="1:2" ht="40.5" customHeight="1">
      <c r="A4" s="315" t="s">
        <v>4</v>
      </c>
      <c r="B4" s="316" t="s">
        <v>5</v>
      </c>
    </row>
    <row r="5" spans="1:2" ht="27.6">
      <c r="A5" s="315" t="s">
        <v>6</v>
      </c>
      <c r="B5" s="218" t="s">
        <v>7</v>
      </c>
    </row>
    <row r="6" spans="1:2" ht="124.5" customHeight="1">
      <c r="A6" s="315" t="s">
        <v>8</v>
      </c>
      <c r="B6" s="218" t="s">
        <v>9</v>
      </c>
    </row>
    <row r="7" spans="1:2" ht="26.45" customHeight="1">
      <c r="A7" s="406" t="s">
        <v>10</v>
      </c>
      <c r="B7" s="407"/>
    </row>
    <row r="8" spans="1:2" ht="41.45">
      <c r="A8" s="315" t="s">
        <v>11</v>
      </c>
      <c r="B8" s="218" t="s">
        <v>12</v>
      </c>
    </row>
    <row r="9" spans="1:2" ht="27.6">
      <c r="A9" s="315" t="s">
        <v>13</v>
      </c>
      <c r="B9" s="218" t="s">
        <v>14</v>
      </c>
    </row>
    <row r="10" spans="1:2" ht="41.45">
      <c r="A10" s="315" t="s">
        <v>15</v>
      </c>
      <c r="B10" s="218" t="s">
        <v>16</v>
      </c>
    </row>
    <row r="11" spans="1:2" ht="40.5" customHeight="1">
      <c r="A11" s="315" t="s">
        <v>17</v>
      </c>
      <c r="B11" s="316" t="s">
        <v>18</v>
      </c>
    </row>
    <row r="12" spans="1:2" ht="38.25" customHeight="1">
      <c r="A12" s="315" t="s">
        <v>19</v>
      </c>
      <c r="B12" s="316" t="s">
        <v>20</v>
      </c>
    </row>
    <row r="13" spans="1:2" ht="27.6">
      <c r="A13" s="315" t="s">
        <v>21</v>
      </c>
      <c r="B13" s="317" t="s">
        <v>22</v>
      </c>
    </row>
    <row r="14" spans="1:2" ht="23.45" customHeight="1">
      <c r="A14" s="318" t="s">
        <v>23</v>
      </c>
      <c r="B14" s="319"/>
    </row>
    <row r="15" spans="1:2" ht="41.45">
      <c r="A15" s="315" t="s">
        <v>24</v>
      </c>
      <c r="B15" s="221" t="s">
        <v>25</v>
      </c>
    </row>
    <row r="16" spans="1:2" ht="27.6">
      <c r="A16" s="315" t="s">
        <v>26</v>
      </c>
      <c r="B16" s="221" t="s">
        <v>27</v>
      </c>
    </row>
    <row r="17" spans="1:3" ht="27.6">
      <c r="A17" s="315" t="s">
        <v>28</v>
      </c>
      <c r="B17" s="221" t="s">
        <v>29</v>
      </c>
    </row>
    <row r="18" spans="1:3" ht="8.25" customHeight="1">
      <c r="A18" s="318"/>
      <c r="B18" s="320"/>
    </row>
    <row r="19" spans="1:3" ht="27.6">
      <c r="A19" s="315" t="s">
        <v>30</v>
      </c>
      <c r="B19" s="221" t="s">
        <v>31</v>
      </c>
    </row>
    <row r="20" spans="1:3" ht="27.6">
      <c r="A20" s="315" t="s">
        <v>32</v>
      </c>
      <c r="B20" s="221" t="s">
        <v>33</v>
      </c>
    </row>
    <row r="21" spans="1:3" ht="41.45">
      <c r="A21" s="315" t="s">
        <v>34</v>
      </c>
      <c r="B21" s="221" t="s">
        <v>35</v>
      </c>
    </row>
    <row r="22" spans="1:3" ht="20.25" customHeight="1">
      <c r="A22" s="404" t="s">
        <v>36</v>
      </c>
      <c r="B22" s="405"/>
    </row>
    <row r="23" spans="1:3" ht="41.45">
      <c r="A23" s="315" t="s">
        <v>37</v>
      </c>
      <c r="B23" s="221" t="s">
        <v>38</v>
      </c>
    </row>
    <row r="24" spans="1:3" ht="54" customHeight="1">
      <c r="A24" s="315" t="s">
        <v>39</v>
      </c>
      <c r="B24" s="221" t="s">
        <v>40</v>
      </c>
    </row>
    <row r="25" spans="1:3" ht="144" customHeight="1">
      <c r="A25" s="315" t="s">
        <v>41</v>
      </c>
      <c r="B25" s="221" t="s">
        <v>42</v>
      </c>
    </row>
    <row r="26" spans="1:3" ht="55.15">
      <c r="A26" s="315" t="s">
        <v>43</v>
      </c>
      <c r="B26" s="221" t="s">
        <v>44</v>
      </c>
    </row>
    <row r="27" spans="1:3" ht="55.15">
      <c r="A27" s="315" t="s">
        <v>45</v>
      </c>
      <c r="B27" s="221" t="s">
        <v>46</v>
      </c>
    </row>
    <row r="28" spans="1:3" ht="27.6">
      <c r="A28" s="315" t="s">
        <v>47</v>
      </c>
      <c r="B28" s="221" t="s">
        <v>48</v>
      </c>
    </row>
    <row r="29" spans="1:3" ht="41.45">
      <c r="A29" s="315" t="s">
        <v>49</v>
      </c>
      <c r="B29" s="221" t="s">
        <v>50</v>
      </c>
      <c r="C29" s="219"/>
    </row>
    <row r="30" spans="1:3" ht="90" customHeight="1">
      <c r="A30" s="321" t="s">
        <v>51</v>
      </c>
      <c r="B30" s="221" t="s">
        <v>52</v>
      </c>
    </row>
    <row r="31" spans="1:3" ht="81.599999999999994" customHeight="1">
      <c r="A31" s="321" t="s">
        <v>53</v>
      </c>
      <c r="B31" s="221" t="s">
        <v>54</v>
      </c>
    </row>
    <row r="32" spans="1:3" ht="54" customHeight="1">
      <c r="A32" s="321" t="s">
        <v>55</v>
      </c>
      <c r="B32" s="221" t="s">
        <v>56</v>
      </c>
    </row>
    <row r="33" spans="1:3" ht="28.5" customHeight="1">
      <c r="A33" s="416" t="s">
        <v>57</v>
      </c>
      <c r="B33" s="417"/>
    </row>
    <row r="34" spans="1:3" ht="69">
      <c r="A34" s="321" t="s">
        <v>58</v>
      </c>
      <c r="B34" s="221" t="s">
        <v>59</v>
      </c>
    </row>
    <row r="35" spans="1:3" ht="41.45">
      <c r="A35" s="321" t="s">
        <v>60</v>
      </c>
      <c r="B35" s="221" t="s">
        <v>61</v>
      </c>
    </row>
    <row r="36" spans="1:3" ht="36" customHeight="1">
      <c r="A36" s="321" t="s">
        <v>62</v>
      </c>
      <c r="B36" s="221" t="s">
        <v>63</v>
      </c>
      <c r="C36" s="220"/>
    </row>
    <row r="37" spans="1:3" ht="27.6">
      <c r="A37" s="321" t="s">
        <v>64</v>
      </c>
      <c r="B37" s="221" t="s">
        <v>65</v>
      </c>
    </row>
    <row r="38" spans="1:3" ht="69">
      <c r="A38" s="321" t="s">
        <v>66</v>
      </c>
      <c r="B38" s="221" t="s">
        <v>67</v>
      </c>
    </row>
    <row r="39" spans="1:3" ht="27.6">
      <c r="A39" s="315" t="s">
        <v>68</v>
      </c>
      <c r="B39" s="221" t="s">
        <v>69</v>
      </c>
    </row>
    <row r="40" spans="1:3" ht="25.5" customHeight="1">
      <c r="A40" s="406" t="s">
        <v>70</v>
      </c>
      <c r="B40" s="407"/>
    </row>
    <row r="41" spans="1:3" ht="24" customHeight="1">
      <c r="A41" s="318" t="s">
        <v>2</v>
      </c>
      <c r="B41" s="322" t="s">
        <v>3</v>
      </c>
    </row>
    <row r="42" spans="1:3" ht="27.6">
      <c r="A42" s="315" t="s">
        <v>21</v>
      </c>
      <c r="B42" s="222" t="s">
        <v>71</v>
      </c>
    </row>
    <row r="43" spans="1:3" ht="41.45">
      <c r="A43" s="315" t="s">
        <v>72</v>
      </c>
      <c r="B43" s="222" t="s">
        <v>73</v>
      </c>
    </row>
    <row r="44" spans="1:3" ht="41.45">
      <c r="A44" s="315" t="s">
        <v>74</v>
      </c>
      <c r="B44" s="222" t="s">
        <v>75</v>
      </c>
    </row>
    <row r="45" spans="1:3" ht="41.45">
      <c r="A45" s="315" t="s">
        <v>76</v>
      </c>
      <c r="B45" s="222" t="s">
        <v>77</v>
      </c>
    </row>
    <row r="46" spans="1:3" ht="41.45">
      <c r="A46" s="315" t="s">
        <v>78</v>
      </c>
      <c r="B46" s="222" t="s">
        <v>79</v>
      </c>
    </row>
    <row r="47" spans="1:3" ht="27.6">
      <c r="A47" s="315" t="s">
        <v>80</v>
      </c>
      <c r="B47" s="222" t="s">
        <v>81</v>
      </c>
    </row>
    <row r="48" spans="1:3" ht="152.25" customHeight="1">
      <c r="A48" s="315" t="s">
        <v>82</v>
      </c>
      <c r="B48" s="222" t="s">
        <v>83</v>
      </c>
    </row>
    <row r="49" spans="1:2" ht="22.9" customHeight="1">
      <c r="A49" s="404" t="s">
        <v>84</v>
      </c>
      <c r="B49" s="405"/>
    </row>
    <row r="50" spans="1:2" ht="69">
      <c r="A50" s="315" t="s">
        <v>85</v>
      </c>
      <c r="B50" s="221" t="s">
        <v>86</v>
      </c>
    </row>
    <row r="51" spans="1:2" ht="27.6">
      <c r="A51" s="315" t="s">
        <v>87</v>
      </c>
      <c r="B51" s="221" t="s">
        <v>88</v>
      </c>
    </row>
    <row r="52" spans="1:2" ht="41.45">
      <c r="A52" s="315" t="s">
        <v>89</v>
      </c>
      <c r="B52" s="221" t="s">
        <v>90</v>
      </c>
    </row>
    <row r="53" spans="1:2" ht="82.9">
      <c r="A53" s="315" t="s">
        <v>91</v>
      </c>
      <c r="B53" s="221" t="s">
        <v>92</v>
      </c>
    </row>
    <row r="54" spans="1:2" ht="82.9">
      <c r="A54" s="315" t="s">
        <v>93</v>
      </c>
      <c r="B54" s="221" t="s">
        <v>54</v>
      </c>
    </row>
    <row r="55" spans="1:2" ht="55.15">
      <c r="A55" s="315" t="s">
        <v>94</v>
      </c>
      <c r="B55" s="221" t="s">
        <v>95</v>
      </c>
    </row>
    <row r="56" spans="1:2" ht="27.6">
      <c r="A56" s="315" t="s">
        <v>96</v>
      </c>
      <c r="B56" s="221" t="s">
        <v>97</v>
      </c>
    </row>
    <row r="57" spans="1:2" ht="24" customHeight="1">
      <c r="A57" s="418" t="s">
        <v>98</v>
      </c>
      <c r="B57" s="419"/>
    </row>
    <row r="58" spans="1:2" ht="23.45" customHeight="1">
      <c r="A58" s="404" t="s">
        <v>99</v>
      </c>
      <c r="B58" s="405"/>
    </row>
    <row r="59" spans="1:2" ht="27.6">
      <c r="A59" s="315" t="s">
        <v>100</v>
      </c>
      <c r="B59" s="222" t="s">
        <v>101</v>
      </c>
    </row>
    <row r="60" spans="1:2" ht="27.6">
      <c r="A60" s="315" t="s">
        <v>102</v>
      </c>
      <c r="B60" s="222" t="s">
        <v>103</v>
      </c>
    </row>
    <row r="61" spans="1:2" ht="41.45">
      <c r="A61" s="315" t="s">
        <v>13</v>
      </c>
      <c r="B61" s="222" t="s">
        <v>104</v>
      </c>
    </row>
    <row r="62" spans="1:2" ht="55.15">
      <c r="A62" s="315" t="s">
        <v>26</v>
      </c>
      <c r="B62" s="221" t="s">
        <v>105</v>
      </c>
    </row>
    <row r="63" spans="1:2" ht="55.15">
      <c r="A63" s="315" t="s">
        <v>28</v>
      </c>
      <c r="B63" s="221" t="s">
        <v>106</v>
      </c>
    </row>
    <row r="64" spans="1:2" ht="41.45">
      <c r="A64" s="315" t="s">
        <v>107</v>
      </c>
      <c r="B64" s="222" t="s">
        <v>108</v>
      </c>
    </row>
    <row r="65" spans="1:2" ht="25.5" customHeight="1">
      <c r="A65" s="406" t="s">
        <v>109</v>
      </c>
      <c r="B65" s="407"/>
    </row>
    <row r="66" spans="1:2" ht="22.9" customHeight="1">
      <c r="A66" s="414" t="s">
        <v>110</v>
      </c>
      <c r="B66" s="415"/>
    </row>
    <row r="67" spans="1:2" ht="94.15" customHeight="1">
      <c r="A67" s="408" t="s">
        <v>111</v>
      </c>
      <c r="B67" s="409"/>
    </row>
    <row r="68" spans="1:2" ht="39.75" customHeight="1">
      <c r="A68" s="315" t="s">
        <v>112</v>
      </c>
      <c r="B68" s="323" t="s">
        <v>113</v>
      </c>
    </row>
    <row r="69" spans="1:2" ht="27.6">
      <c r="A69" s="315" t="s">
        <v>114</v>
      </c>
      <c r="B69" s="324" t="s">
        <v>115</v>
      </c>
    </row>
    <row r="70" spans="1:2" ht="37.5" customHeight="1">
      <c r="A70" s="321" t="s">
        <v>116</v>
      </c>
      <c r="B70" s="324" t="s">
        <v>117</v>
      </c>
    </row>
    <row r="71" spans="1:2" ht="37.5" customHeight="1">
      <c r="A71" s="315" t="s">
        <v>118</v>
      </c>
      <c r="B71" s="324" t="s">
        <v>119</v>
      </c>
    </row>
    <row r="72" spans="1:2" ht="37.5" customHeight="1">
      <c r="A72" s="321" t="s">
        <v>120</v>
      </c>
      <c r="B72" s="324" t="s">
        <v>121</v>
      </c>
    </row>
    <row r="73" spans="1:2" ht="25.5" customHeight="1">
      <c r="A73" s="406" t="s">
        <v>122</v>
      </c>
      <c r="B73" s="407"/>
    </row>
    <row r="74" spans="1:2" ht="27.6">
      <c r="A74" s="315" t="s">
        <v>123</v>
      </c>
      <c r="B74" s="222" t="s">
        <v>124</v>
      </c>
    </row>
    <row r="75" spans="1:2" ht="27.6">
      <c r="A75" s="315" t="s">
        <v>125</v>
      </c>
      <c r="B75" s="222" t="s">
        <v>126</v>
      </c>
    </row>
    <row r="76" spans="1:2" ht="27.6">
      <c r="A76" s="315" t="s">
        <v>127</v>
      </c>
      <c r="B76" s="222" t="s">
        <v>128</v>
      </c>
    </row>
    <row r="77" spans="1:2" ht="27.6">
      <c r="A77" s="315" t="s">
        <v>129</v>
      </c>
      <c r="B77" s="222" t="s">
        <v>130</v>
      </c>
    </row>
    <row r="78" spans="1:2" ht="27.6">
      <c r="A78" s="315" t="s">
        <v>131</v>
      </c>
      <c r="B78" s="222" t="s">
        <v>132</v>
      </c>
    </row>
    <row r="79" spans="1:2" ht="41.45">
      <c r="A79" s="315" t="s">
        <v>133</v>
      </c>
      <c r="B79" s="222" t="s">
        <v>134</v>
      </c>
    </row>
    <row r="80" spans="1:2" ht="27.6">
      <c r="A80" s="315" t="s">
        <v>135</v>
      </c>
      <c r="B80" s="222" t="s">
        <v>136</v>
      </c>
    </row>
    <row r="81" spans="1:2">
      <c r="A81" s="315" t="s">
        <v>137</v>
      </c>
      <c r="B81" s="222" t="s">
        <v>138</v>
      </c>
    </row>
    <row r="82" spans="1:2" ht="41.45">
      <c r="A82" s="325" t="s">
        <v>139</v>
      </c>
      <c r="B82" s="222" t="s">
        <v>140</v>
      </c>
    </row>
    <row r="83" spans="1:2" ht="41.45">
      <c r="A83" s="321" t="s">
        <v>141</v>
      </c>
      <c r="B83" s="222" t="s">
        <v>142</v>
      </c>
    </row>
    <row r="84" spans="1:2" ht="41.45">
      <c r="A84" s="315" t="s">
        <v>143</v>
      </c>
      <c r="B84" s="222" t="s">
        <v>144</v>
      </c>
    </row>
    <row r="85" spans="1:2" ht="27.6">
      <c r="A85" s="315" t="s">
        <v>45</v>
      </c>
      <c r="B85" s="222" t="s">
        <v>145</v>
      </c>
    </row>
    <row r="86" spans="1:2" ht="27.6">
      <c r="A86" s="315" t="s">
        <v>146</v>
      </c>
      <c r="B86" s="222" t="s">
        <v>147</v>
      </c>
    </row>
    <row r="87" spans="1:2" ht="41.45">
      <c r="A87" s="315" t="s">
        <v>148</v>
      </c>
      <c r="B87" s="222" t="s">
        <v>149</v>
      </c>
    </row>
    <row r="88" spans="1:2" ht="18.600000000000001" customHeight="1">
      <c r="A88" s="406" t="s">
        <v>150</v>
      </c>
      <c r="B88" s="407"/>
    </row>
    <row r="89" spans="1:2">
      <c r="A89" s="326" t="s">
        <v>151</v>
      </c>
      <c r="B89" s="327" t="s">
        <v>152</v>
      </c>
    </row>
    <row r="90" spans="1:2">
      <c r="A90" s="326" t="s">
        <v>153</v>
      </c>
      <c r="B90" s="327" t="s">
        <v>154</v>
      </c>
    </row>
    <row r="91" spans="1:2">
      <c r="A91" s="326" t="s">
        <v>155</v>
      </c>
      <c r="B91" s="327" t="s">
        <v>156</v>
      </c>
    </row>
    <row r="92" spans="1:2">
      <c r="A92" s="326" t="s">
        <v>157</v>
      </c>
      <c r="B92" s="327" t="s">
        <v>158</v>
      </c>
    </row>
    <row r="93" spans="1:2">
      <c r="A93" s="402" t="s">
        <v>159</v>
      </c>
      <c r="B93" s="403"/>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topLeftCell="A103" zoomScale="60" zoomScaleNormal="20" workbookViewId="0">
      <selection activeCell="D114" sqref="D114:E114"/>
    </sheetView>
  </sheetViews>
  <sheetFormatPr defaultColWidth="10.855468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56.71093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9" customFormat="1" ht="22.15" customHeight="1" thickBot="1">
      <c r="A1" s="505"/>
      <c r="B1" s="482" t="s">
        <v>160</v>
      </c>
      <c r="C1" s="483"/>
      <c r="D1" s="483"/>
      <c r="E1" s="483"/>
      <c r="F1" s="483"/>
      <c r="G1" s="483"/>
      <c r="H1" s="483"/>
      <c r="I1" s="483"/>
      <c r="J1" s="483"/>
      <c r="K1" s="483"/>
      <c r="L1" s="484"/>
      <c r="M1" s="479" t="s">
        <v>161</v>
      </c>
      <c r="N1" s="480"/>
      <c r="O1" s="481"/>
    </row>
    <row r="2" spans="1:15" s="79" customFormat="1" ht="18" customHeight="1" thickBot="1">
      <c r="A2" s="506"/>
      <c r="B2" s="485" t="s">
        <v>162</v>
      </c>
      <c r="C2" s="486"/>
      <c r="D2" s="486"/>
      <c r="E2" s="486"/>
      <c r="F2" s="486"/>
      <c r="G2" s="486"/>
      <c r="H2" s="486"/>
      <c r="I2" s="486"/>
      <c r="J2" s="486"/>
      <c r="K2" s="486"/>
      <c r="L2" s="487"/>
      <c r="M2" s="479" t="s">
        <v>163</v>
      </c>
      <c r="N2" s="480"/>
      <c r="O2" s="481"/>
    </row>
    <row r="3" spans="1:15" s="79" customFormat="1" ht="19.899999999999999" customHeight="1" thickBot="1">
      <c r="A3" s="506"/>
      <c r="B3" s="485" t="s">
        <v>0</v>
      </c>
      <c r="C3" s="486"/>
      <c r="D3" s="486"/>
      <c r="E3" s="486"/>
      <c r="F3" s="486"/>
      <c r="G3" s="486"/>
      <c r="H3" s="486"/>
      <c r="I3" s="486"/>
      <c r="J3" s="486"/>
      <c r="K3" s="486"/>
      <c r="L3" s="487"/>
      <c r="M3" s="479" t="s">
        <v>164</v>
      </c>
      <c r="N3" s="480"/>
      <c r="O3" s="481"/>
    </row>
    <row r="4" spans="1:15" s="79" customFormat="1" ht="21.75" customHeight="1" thickBot="1">
      <c r="A4" s="507"/>
      <c r="B4" s="488" t="s">
        <v>165</v>
      </c>
      <c r="C4" s="489"/>
      <c r="D4" s="489"/>
      <c r="E4" s="489"/>
      <c r="F4" s="489"/>
      <c r="G4" s="489"/>
      <c r="H4" s="489"/>
      <c r="I4" s="489"/>
      <c r="J4" s="489"/>
      <c r="K4" s="489"/>
      <c r="L4" s="490"/>
      <c r="M4" s="479" t="s">
        <v>166</v>
      </c>
      <c r="N4" s="480"/>
      <c r="O4" s="481"/>
    </row>
    <row r="5" spans="1:15" s="79" customFormat="1" ht="16.149999999999999" customHeight="1" thickBot="1">
      <c r="A5" s="80"/>
      <c r="B5" s="81"/>
      <c r="C5" s="81"/>
      <c r="D5" s="81"/>
      <c r="E5" s="81"/>
      <c r="F5" s="81"/>
      <c r="G5" s="81"/>
      <c r="H5" s="81"/>
      <c r="I5" s="81"/>
      <c r="J5" s="81"/>
      <c r="K5" s="81"/>
      <c r="L5" s="81"/>
      <c r="M5" s="82"/>
      <c r="N5" s="82"/>
      <c r="O5" s="82"/>
    </row>
    <row r="6" spans="1:15" ht="40.35" customHeight="1" thickBot="1">
      <c r="A6" s="50" t="s">
        <v>167</v>
      </c>
      <c r="B6" s="516" t="s">
        <v>168</v>
      </c>
      <c r="C6" s="517"/>
      <c r="D6" s="517"/>
      <c r="E6" s="517"/>
      <c r="F6" s="517"/>
      <c r="G6" s="517"/>
      <c r="H6" s="517"/>
      <c r="I6" s="517"/>
      <c r="J6" s="517"/>
      <c r="K6" s="518"/>
      <c r="L6" s="158" t="s">
        <v>169</v>
      </c>
      <c r="M6" s="519">
        <v>2024110010299</v>
      </c>
      <c r="N6" s="520"/>
      <c r="O6" s="521"/>
    </row>
    <row r="7" spans="1:15" s="79" customFormat="1" ht="18" customHeight="1" thickBot="1">
      <c r="A7" s="80"/>
      <c r="B7" s="81"/>
      <c r="C7" s="81"/>
      <c r="D7" s="81"/>
      <c r="E7" s="81"/>
      <c r="F7" s="81"/>
      <c r="G7" s="81"/>
      <c r="H7" s="81"/>
      <c r="I7" s="81"/>
      <c r="J7" s="81"/>
      <c r="K7" s="81"/>
      <c r="L7" s="81"/>
      <c r="M7" s="82"/>
      <c r="N7" s="82"/>
      <c r="O7" s="82"/>
    </row>
    <row r="8" spans="1:15" s="79" customFormat="1" ht="21.75" customHeight="1" thickBot="1">
      <c r="A8" s="509" t="s">
        <v>6</v>
      </c>
      <c r="B8" s="158" t="s">
        <v>170</v>
      </c>
      <c r="C8" s="124" t="s">
        <v>171</v>
      </c>
      <c r="D8" s="158" t="s">
        <v>172</v>
      </c>
      <c r="E8" s="124" t="s">
        <v>171</v>
      </c>
      <c r="F8" s="158" t="s">
        <v>173</v>
      </c>
      <c r="G8" s="124" t="s">
        <v>171</v>
      </c>
      <c r="H8" s="158" t="s">
        <v>174</v>
      </c>
      <c r="I8" s="126" t="s">
        <v>171</v>
      </c>
      <c r="J8" s="493" t="s">
        <v>8</v>
      </c>
      <c r="K8" s="508"/>
      <c r="L8" s="157" t="s">
        <v>175</v>
      </c>
      <c r="M8" s="524"/>
      <c r="N8" s="524"/>
      <c r="O8" s="524"/>
    </row>
    <row r="9" spans="1:15" s="79" customFormat="1" ht="21.75" customHeight="1" thickBot="1">
      <c r="A9" s="509"/>
      <c r="B9" s="159" t="s">
        <v>176</v>
      </c>
      <c r="C9" s="127" t="s">
        <v>171</v>
      </c>
      <c r="D9" s="158" t="s">
        <v>177</v>
      </c>
      <c r="E9" s="127" t="s">
        <v>171</v>
      </c>
      <c r="F9" s="158" t="s">
        <v>178</v>
      </c>
      <c r="G9" s="127" t="s">
        <v>171</v>
      </c>
      <c r="H9" s="158" t="s">
        <v>179</v>
      </c>
      <c r="I9" s="126" t="s">
        <v>171</v>
      </c>
      <c r="J9" s="493"/>
      <c r="K9" s="508"/>
      <c r="L9" s="157" t="s">
        <v>180</v>
      </c>
      <c r="M9" s="524"/>
      <c r="N9" s="524"/>
      <c r="O9" s="524"/>
    </row>
    <row r="10" spans="1:15" s="79" customFormat="1" ht="21.75" customHeight="1" thickBot="1">
      <c r="A10" s="509"/>
      <c r="B10" s="158" t="s">
        <v>181</v>
      </c>
      <c r="C10" s="127" t="s">
        <v>171</v>
      </c>
      <c r="D10" s="158" t="s">
        <v>182</v>
      </c>
      <c r="E10" s="127" t="s">
        <v>171</v>
      </c>
      <c r="F10" s="158" t="s">
        <v>183</v>
      </c>
      <c r="G10" s="127" t="s">
        <v>171</v>
      </c>
      <c r="H10" s="158" t="s">
        <v>184</v>
      </c>
      <c r="I10" s="126"/>
      <c r="J10" s="493"/>
      <c r="K10" s="508"/>
      <c r="L10" s="157" t="s">
        <v>185</v>
      </c>
      <c r="M10" s="524" t="s">
        <v>171</v>
      </c>
      <c r="N10" s="524"/>
      <c r="O10" s="524"/>
    </row>
    <row r="11" spans="1:15" ht="15" customHeight="1" thickBot="1">
      <c r="A11" s="6"/>
      <c r="B11" s="7"/>
      <c r="C11" s="7"/>
      <c r="D11" s="9"/>
      <c r="E11" s="8"/>
      <c r="F11" s="8"/>
      <c r="G11" s="211"/>
      <c r="H11" s="211"/>
      <c r="I11" s="10"/>
      <c r="J11" s="10"/>
      <c r="K11" s="7"/>
      <c r="L11" s="7"/>
      <c r="M11" s="7"/>
      <c r="N11" s="7"/>
      <c r="O11" s="7"/>
    </row>
    <row r="12" spans="1:15" ht="15" customHeight="1">
      <c r="A12" s="513" t="s">
        <v>186</v>
      </c>
      <c r="B12" s="494" t="s">
        <v>187</v>
      </c>
      <c r="C12" s="495"/>
      <c r="D12" s="495"/>
      <c r="E12" s="495"/>
      <c r="F12" s="495"/>
      <c r="G12" s="495"/>
      <c r="H12" s="495"/>
      <c r="I12" s="495"/>
      <c r="J12" s="495"/>
      <c r="K12" s="495"/>
      <c r="L12" s="495"/>
      <c r="M12" s="495"/>
      <c r="N12" s="495"/>
      <c r="O12" s="496"/>
    </row>
    <row r="13" spans="1:15" ht="15" customHeight="1">
      <c r="A13" s="514"/>
      <c r="B13" s="497"/>
      <c r="C13" s="498"/>
      <c r="D13" s="498"/>
      <c r="E13" s="498"/>
      <c r="F13" s="498"/>
      <c r="G13" s="498"/>
      <c r="H13" s="498"/>
      <c r="I13" s="498"/>
      <c r="J13" s="498"/>
      <c r="K13" s="498"/>
      <c r="L13" s="498"/>
      <c r="M13" s="498"/>
      <c r="N13" s="498"/>
      <c r="O13" s="499"/>
    </row>
    <row r="14" spans="1:15" ht="15" customHeight="1" thickBot="1">
      <c r="A14" s="515"/>
      <c r="B14" s="500"/>
      <c r="C14" s="501"/>
      <c r="D14" s="501"/>
      <c r="E14" s="501"/>
      <c r="F14" s="501"/>
      <c r="G14" s="501"/>
      <c r="H14" s="501"/>
      <c r="I14" s="501"/>
      <c r="J14" s="501"/>
      <c r="K14" s="501"/>
      <c r="L14" s="501"/>
      <c r="M14" s="501"/>
      <c r="N14" s="501"/>
      <c r="O14" s="502"/>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0" t="s">
        <v>13</v>
      </c>
      <c r="B16" s="503" t="s">
        <v>188</v>
      </c>
      <c r="C16" s="503"/>
      <c r="D16" s="503"/>
      <c r="E16" s="503"/>
      <c r="F16" s="503"/>
      <c r="G16" s="509" t="s">
        <v>15</v>
      </c>
      <c r="H16" s="509"/>
      <c r="I16" s="504" t="s">
        <v>189</v>
      </c>
      <c r="J16" s="504"/>
      <c r="K16" s="504"/>
      <c r="L16" s="504"/>
      <c r="M16" s="504"/>
      <c r="N16" s="504"/>
      <c r="O16" s="504"/>
    </row>
    <row r="17" spans="1:23" ht="9" customHeight="1">
      <c r="A17" s="14"/>
      <c r="B17" s="16"/>
      <c r="C17" s="15"/>
      <c r="D17" s="15"/>
      <c r="E17" s="15"/>
      <c r="F17" s="15"/>
      <c r="G17" s="16"/>
      <c r="H17" s="16"/>
      <c r="I17" s="16"/>
      <c r="J17" s="16"/>
      <c r="K17" s="16"/>
      <c r="L17" s="17"/>
      <c r="M17" s="17"/>
      <c r="N17" s="17"/>
      <c r="O17" s="17"/>
    </row>
    <row r="18" spans="1:23" ht="56.25" customHeight="1">
      <c r="A18" s="312" t="s">
        <v>17</v>
      </c>
      <c r="B18" s="511" t="s">
        <v>190</v>
      </c>
      <c r="C18" s="511"/>
      <c r="D18" s="511"/>
      <c r="E18" s="511"/>
      <c r="F18" s="313" t="s">
        <v>19</v>
      </c>
      <c r="G18" s="510" t="s">
        <v>191</v>
      </c>
      <c r="H18" s="510"/>
      <c r="I18" s="510"/>
      <c r="J18" s="50" t="s">
        <v>21</v>
      </c>
      <c r="K18" s="503" t="s">
        <v>192</v>
      </c>
      <c r="L18" s="503"/>
      <c r="M18" s="503"/>
      <c r="N18" s="503"/>
      <c r="O18" s="503"/>
    </row>
    <row r="19" spans="1:23" ht="9" customHeight="1">
      <c r="A19" s="5"/>
      <c r="B19" s="2"/>
      <c r="C19" s="512"/>
      <c r="D19" s="512"/>
      <c r="E19" s="512"/>
      <c r="F19" s="512"/>
      <c r="G19" s="512"/>
      <c r="H19" s="512"/>
      <c r="I19" s="512"/>
      <c r="J19" s="512"/>
      <c r="K19" s="512"/>
      <c r="L19" s="512"/>
      <c r="M19" s="512"/>
      <c r="N19" s="512"/>
      <c r="O19" s="512"/>
    </row>
    <row r="20" spans="1:23" ht="16.5" customHeight="1" thickBot="1">
      <c r="A20" s="76"/>
      <c r="B20" s="77"/>
      <c r="C20" s="77"/>
      <c r="D20" s="77"/>
      <c r="E20" s="77"/>
      <c r="F20" s="77"/>
      <c r="G20" s="77"/>
      <c r="H20" s="77"/>
      <c r="I20" s="77"/>
      <c r="J20" s="77"/>
      <c r="K20" s="77"/>
      <c r="L20" s="77"/>
      <c r="M20" s="77"/>
      <c r="N20" s="77"/>
      <c r="O20" s="77"/>
    </row>
    <row r="21" spans="1:23" ht="32.1" customHeight="1" thickBot="1">
      <c r="A21" s="491" t="s">
        <v>23</v>
      </c>
      <c r="B21" s="492"/>
      <c r="C21" s="492"/>
      <c r="D21" s="492"/>
      <c r="E21" s="492"/>
      <c r="F21" s="492"/>
      <c r="G21" s="492"/>
      <c r="H21" s="492"/>
      <c r="I21" s="492"/>
      <c r="J21" s="492"/>
      <c r="K21" s="492"/>
      <c r="L21" s="492"/>
      <c r="M21" s="492"/>
      <c r="N21" s="492"/>
      <c r="O21" s="493"/>
    </row>
    <row r="22" spans="1:23" ht="32.1" customHeight="1" thickBot="1">
      <c r="A22" s="491" t="s">
        <v>193</v>
      </c>
      <c r="B22" s="492"/>
      <c r="C22" s="492"/>
      <c r="D22" s="492"/>
      <c r="E22" s="492"/>
      <c r="F22" s="492"/>
      <c r="G22" s="492"/>
      <c r="H22" s="492"/>
      <c r="I22" s="492"/>
      <c r="J22" s="492"/>
      <c r="K22" s="492"/>
      <c r="L22" s="492"/>
      <c r="M22" s="492"/>
      <c r="N22" s="492"/>
      <c r="O22" s="493"/>
    </row>
    <row r="23" spans="1:23"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c r="A24" s="21" t="s">
        <v>24</v>
      </c>
      <c r="B24" s="228">
        <v>631992843</v>
      </c>
      <c r="C24" s="22">
        <v>0</v>
      </c>
      <c r="D24" s="22">
        <v>30000000</v>
      </c>
      <c r="E24" s="22">
        <v>112930000</v>
      </c>
      <c r="F24" s="22">
        <v>105031157</v>
      </c>
      <c r="G24" s="314">
        <v>0</v>
      </c>
      <c r="H24" s="229"/>
      <c r="I24" s="229"/>
      <c r="J24" s="229">
        <v>-14525568</v>
      </c>
      <c r="K24" s="229"/>
      <c r="L24" s="229"/>
      <c r="M24" s="229"/>
      <c r="N24" s="215">
        <f>SUM(B24:M24)</f>
        <v>865428432</v>
      </c>
      <c r="O24" s="208">
        <v>1</v>
      </c>
      <c r="Q24" s="357"/>
      <c r="R24" s="357"/>
      <c r="S24" s="357" t="s">
        <v>196</v>
      </c>
      <c r="T24" s="357"/>
      <c r="U24" s="357" t="s">
        <v>197</v>
      </c>
      <c r="V24" s="357"/>
      <c r="W24" s="357"/>
    </row>
    <row r="25" spans="1:23" ht="32.1" customHeight="1">
      <c r="A25" s="21" t="s">
        <v>26</v>
      </c>
      <c r="B25" s="22">
        <v>543845000</v>
      </c>
      <c r="C25" s="22">
        <v>88147843</v>
      </c>
      <c r="D25" s="22">
        <v>0</v>
      </c>
      <c r="E25" s="228">
        <v>-2455618</v>
      </c>
      <c r="F25" s="22">
        <v>44402298</v>
      </c>
      <c r="G25" s="22">
        <v>0</v>
      </c>
      <c r="H25" s="22">
        <v>0</v>
      </c>
      <c r="I25" s="22">
        <v>160182577</v>
      </c>
      <c r="J25" s="22"/>
      <c r="K25" s="22">
        <v>5497067</v>
      </c>
      <c r="L25" s="22">
        <v>7225000</v>
      </c>
      <c r="M25" s="22"/>
      <c r="N25" s="215">
        <f t="shared" ref="N25:N29" si="0">SUM(B25:M25)</f>
        <v>846844167</v>
      </c>
      <c r="O25" s="209">
        <f>N25/N24</f>
        <v>0.97852593661956322</v>
      </c>
      <c r="Q25" s="358">
        <f>+S25-H26</f>
        <v>-5610000</v>
      </c>
      <c r="R25" s="357"/>
      <c r="S25" s="359">
        <v>97404460</v>
      </c>
      <c r="T25" s="357"/>
      <c r="U25" s="359">
        <v>57770080</v>
      </c>
      <c r="V25" s="357"/>
      <c r="W25" s="358">
        <f>+U25+Q25</f>
        <v>52160080</v>
      </c>
    </row>
    <row r="26" spans="1:23" ht="32.1" customHeight="1">
      <c r="A26" s="21" t="s">
        <v>28</v>
      </c>
      <c r="B26" s="22"/>
      <c r="C26" s="228">
        <v>4199000</v>
      </c>
      <c r="D26" s="333">
        <f>55576000+284</f>
        <v>55576284</v>
      </c>
      <c r="E26" s="228">
        <v>59664281</v>
      </c>
      <c r="F26" s="228">
        <v>59664281</v>
      </c>
      <c r="G26" s="22">
        <v>57250000</v>
      </c>
      <c r="H26" s="22">
        <v>103014460</v>
      </c>
      <c r="I26" s="22">
        <v>52160080</v>
      </c>
      <c r="J26" s="22">
        <v>58971560</v>
      </c>
      <c r="K26" s="22">
        <v>55731664</v>
      </c>
      <c r="L26" s="22">
        <v>62369480</v>
      </c>
      <c r="M26" s="22"/>
      <c r="N26" s="215">
        <f>SUM(B26:M26)</f>
        <v>568601090</v>
      </c>
      <c r="O26" s="209">
        <f>N26/N24</f>
        <v>0.6570168820152652</v>
      </c>
      <c r="Q26" s="360"/>
      <c r="R26" s="357"/>
      <c r="S26" s="357"/>
      <c r="T26" s="357"/>
      <c r="U26" s="357"/>
      <c r="V26" s="357"/>
      <c r="W26" s="357"/>
    </row>
    <row r="27" spans="1:23" ht="32.1" customHeight="1">
      <c r="A27" s="21" t="s">
        <v>198</v>
      </c>
      <c r="B27" s="22"/>
      <c r="C27" s="22">
        <v>8929174</v>
      </c>
      <c r="D27" s="22">
        <v>35000000</v>
      </c>
      <c r="E27" s="228">
        <f>197979587-4680000</f>
        <v>193299587</v>
      </c>
      <c r="F27" s="22"/>
      <c r="G27" s="22">
        <v>0</v>
      </c>
      <c r="H27" s="22"/>
      <c r="I27" s="22"/>
      <c r="J27" s="22"/>
      <c r="K27" s="22"/>
      <c r="L27" s="22"/>
      <c r="M27" s="22"/>
      <c r="N27" s="332">
        <f t="shared" si="0"/>
        <v>237228761</v>
      </c>
      <c r="O27" s="209">
        <v>1</v>
      </c>
    </row>
    <row r="28" spans="1:23" ht="32.1" customHeight="1">
      <c r="A28" s="21" t="s">
        <v>199</v>
      </c>
      <c r="B28" s="22">
        <v>0</v>
      </c>
      <c r="C28" s="22">
        <v>0</v>
      </c>
      <c r="D28" s="22"/>
      <c r="E28" s="228"/>
      <c r="F28" s="22">
        <v>0</v>
      </c>
      <c r="G28" s="22">
        <v>0</v>
      </c>
      <c r="H28" s="22">
        <v>0</v>
      </c>
      <c r="I28" s="22"/>
      <c r="J28" s="22"/>
      <c r="K28" s="22"/>
      <c r="L28" s="22"/>
      <c r="M28" s="22"/>
      <c r="N28" s="215">
        <f t="shared" si="0"/>
        <v>0</v>
      </c>
      <c r="O28" s="209">
        <f>N28/N27</f>
        <v>0</v>
      </c>
      <c r="S28" s="356"/>
    </row>
    <row r="29" spans="1:23" ht="32.1" customHeight="1" thickBot="1">
      <c r="A29" s="24" t="s">
        <v>34</v>
      </c>
      <c r="B29" s="281">
        <v>0</v>
      </c>
      <c r="C29" s="281">
        <v>67564840</v>
      </c>
      <c r="D29" s="25">
        <v>0</v>
      </c>
      <c r="E29" s="281">
        <v>169663921</v>
      </c>
      <c r="F29" s="25">
        <v>0</v>
      </c>
      <c r="G29" s="25">
        <v>0</v>
      </c>
      <c r="H29" s="25">
        <v>0</v>
      </c>
      <c r="I29" s="25"/>
      <c r="J29" s="25"/>
      <c r="K29" s="25"/>
      <c r="L29" s="25"/>
      <c r="M29" s="25"/>
      <c r="N29" s="216">
        <f t="shared" si="0"/>
        <v>237228761</v>
      </c>
      <c r="O29" s="210">
        <f>N29/N27</f>
        <v>1</v>
      </c>
      <c r="Q29" s="356"/>
      <c r="S29" s="354"/>
    </row>
    <row r="30" spans="1:23" s="26" customFormat="1" ht="16.5" customHeight="1"/>
    <row r="31" spans="1:23" s="26" customFormat="1" ht="17.25" customHeight="1"/>
    <row r="32" spans="1:23" ht="5.25" customHeight="1" thickBot="1"/>
    <row r="33" spans="1:13" ht="48" customHeight="1" thickBot="1">
      <c r="A33" s="458" t="s">
        <v>200</v>
      </c>
      <c r="B33" s="459"/>
      <c r="C33" s="459"/>
      <c r="D33" s="459"/>
      <c r="E33" s="459"/>
      <c r="F33" s="459"/>
      <c r="G33" s="459"/>
      <c r="H33" s="459"/>
      <c r="I33" s="460"/>
      <c r="J33" s="30"/>
    </row>
    <row r="34" spans="1:13" ht="50.25" customHeight="1" thickBot="1">
      <c r="A34" s="38" t="s">
        <v>201</v>
      </c>
      <c r="B34" s="461" t="str">
        <f>+B12</f>
        <v>Implementar 1 estrategia de comunicaciones</v>
      </c>
      <c r="C34" s="462"/>
      <c r="D34" s="462"/>
      <c r="E34" s="462"/>
      <c r="F34" s="462"/>
      <c r="G34" s="462"/>
      <c r="H34" s="462"/>
      <c r="I34" s="463"/>
      <c r="J34" s="28"/>
      <c r="M34" s="195"/>
    </row>
    <row r="35" spans="1:13" ht="18.75" customHeight="1" thickBot="1">
      <c r="A35" s="451" t="s">
        <v>39</v>
      </c>
      <c r="B35" s="85">
        <v>2024</v>
      </c>
      <c r="C35" s="85">
        <v>2025</v>
      </c>
      <c r="D35" s="85">
        <v>2026</v>
      </c>
      <c r="E35" s="85">
        <v>2027</v>
      </c>
      <c r="F35" s="85" t="s">
        <v>202</v>
      </c>
      <c r="G35" s="471" t="s">
        <v>41</v>
      </c>
      <c r="H35" s="472" t="s">
        <v>203</v>
      </c>
      <c r="I35" s="473"/>
      <c r="J35" s="28"/>
      <c r="M35" s="195"/>
    </row>
    <row r="36" spans="1:13" ht="50.25" customHeight="1" thickBot="1">
      <c r="A36" s="452"/>
      <c r="B36" s="181">
        <v>1</v>
      </c>
      <c r="C36" s="182">
        <v>1</v>
      </c>
      <c r="D36" s="182">
        <v>1</v>
      </c>
      <c r="E36" s="182">
        <v>1</v>
      </c>
      <c r="F36" s="182">
        <v>1</v>
      </c>
      <c r="G36" s="471"/>
      <c r="H36" s="474"/>
      <c r="I36" s="475"/>
      <c r="J36" s="28"/>
      <c r="M36" s="196"/>
    </row>
    <row r="37" spans="1:13" ht="52.5" customHeight="1" thickBot="1">
      <c r="A37" s="39" t="s">
        <v>43</v>
      </c>
      <c r="B37" s="464">
        <v>0.38</v>
      </c>
      <c r="C37" s="465"/>
      <c r="D37" s="466" t="s">
        <v>204</v>
      </c>
      <c r="E37" s="467"/>
      <c r="F37" s="467"/>
      <c r="G37" s="467"/>
      <c r="H37" s="467"/>
      <c r="I37" s="468"/>
    </row>
    <row r="38" spans="1:13" s="29" customFormat="1" ht="48" customHeight="1" thickBot="1">
      <c r="A38" s="451" t="s">
        <v>205</v>
      </c>
      <c r="B38" s="39" t="s">
        <v>206</v>
      </c>
      <c r="C38" s="38" t="s">
        <v>87</v>
      </c>
      <c r="D38" s="436" t="s">
        <v>89</v>
      </c>
      <c r="E38" s="437"/>
      <c r="F38" s="436" t="s">
        <v>91</v>
      </c>
      <c r="G38" s="437"/>
      <c r="H38" s="40" t="s">
        <v>93</v>
      </c>
      <c r="I38" s="42" t="s">
        <v>94</v>
      </c>
      <c r="M38" s="197"/>
    </row>
    <row r="39" spans="1:13" ht="211.5" customHeight="1" thickBot="1">
      <c r="A39" s="452"/>
      <c r="B39" s="230">
        <v>8.3000000000000004E-2</v>
      </c>
      <c r="C39" s="33">
        <v>8.3000000000000004E-2</v>
      </c>
      <c r="D39" s="454" t="s">
        <v>207</v>
      </c>
      <c r="E39" s="455"/>
      <c r="F39" s="454" t="s">
        <v>208</v>
      </c>
      <c r="G39" s="455"/>
      <c r="H39" s="31" t="s">
        <v>209</v>
      </c>
      <c r="I39" s="32" t="s">
        <v>210</v>
      </c>
      <c r="M39" s="195"/>
    </row>
    <row r="40" spans="1:13" s="29" customFormat="1" ht="54" customHeight="1" thickBot="1">
      <c r="A40" s="451" t="s">
        <v>211</v>
      </c>
      <c r="B40" s="41" t="s">
        <v>206</v>
      </c>
      <c r="C40" s="40" t="s">
        <v>87</v>
      </c>
      <c r="D40" s="436" t="s">
        <v>89</v>
      </c>
      <c r="E40" s="437"/>
      <c r="F40" s="436" t="s">
        <v>91</v>
      </c>
      <c r="G40" s="437"/>
      <c r="H40" s="40" t="s">
        <v>93</v>
      </c>
      <c r="I40" s="42" t="s">
        <v>94</v>
      </c>
    </row>
    <row r="41" spans="1:13" s="368" customFormat="1" ht="153.75" customHeight="1" thickBot="1">
      <c r="A41" s="452"/>
      <c r="B41" s="372">
        <v>8.3000000000000004E-2</v>
      </c>
      <c r="C41" s="373">
        <v>8.3000000000000004E-2</v>
      </c>
      <c r="D41" s="440" t="s">
        <v>212</v>
      </c>
      <c r="E41" s="453"/>
      <c r="F41" s="469" t="s">
        <v>213</v>
      </c>
      <c r="G41" s="470"/>
      <c r="H41" s="366" t="s">
        <v>209</v>
      </c>
      <c r="I41" s="374" t="s">
        <v>214</v>
      </c>
    </row>
    <row r="42" spans="1:13" s="29" customFormat="1" ht="45" customHeight="1" thickBot="1">
      <c r="A42" s="451" t="s">
        <v>215</v>
      </c>
      <c r="B42" s="41" t="s">
        <v>206</v>
      </c>
      <c r="C42" s="40" t="s">
        <v>87</v>
      </c>
      <c r="D42" s="436" t="s">
        <v>89</v>
      </c>
      <c r="E42" s="437"/>
      <c r="F42" s="436" t="s">
        <v>91</v>
      </c>
      <c r="G42" s="437"/>
      <c r="H42" s="40" t="s">
        <v>93</v>
      </c>
      <c r="I42" s="42" t="s">
        <v>94</v>
      </c>
    </row>
    <row r="43" spans="1:13" s="368" customFormat="1" ht="231.75" customHeight="1" thickBot="1">
      <c r="A43" s="452"/>
      <c r="B43" s="372">
        <v>8.3000000000000004E-2</v>
      </c>
      <c r="C43" s="373">
        <v>8.3000000000000004E-2</v>
      </c>
      <c r="D43" s="440" t="s">
        <v>216</v>
      </c>
      <c r="E43" s="453"/>
      <c r="F43" s="440" t="s">
        <v>217</v>
      </c>
      <c r="G43" s="453"/>
      <c r="H43" s="366" t="s">
        <v>209</v>
      </c>
      <c r="I43" s="374" t="s">
        <v>218</v>
      </c>
    </row>
    <row r="44" spans="1:13" s="29" customFormat="1" ht="44.25" customHeight="1" thickBot="1">
      <c r="A44" s="451" t="s">
        <v>219</v>
      </c>
      <c r="B44" s="41" t="s">
        <v>206</v>
      </c>
      <c r="C44" s="41" t="s">
        <v>87</v>
      </c>
      <c r="D44" s="436" t="s">
        <v>89</v>
      </c>
      <c r="E44" s="437"/>
      <c r="F44" s="436" t="s">
        <v>91</v>
      </c>
      <c r="G44" s="437"/>
      <c r="H44" s="40" t="s">
        <v>93</v>
      </c>
      <c r="I44" s="40" t="s">
        <v>94</v>
      </c>
    </row>
    <row r="45" spans="1:13" s="368" customFormat="1" ht="327" customHeight="1" thickBot="1">
      <c r="A45" s="452"/>
      <c r="B45" s="373">
        <v>8.3000000000000004E-2</v>
      </c>
      <c r="C45" s="373">
        <v>8.3000000000000004E-2</v>
      </c>
      <c r="D45" s="440" t="s">
        <v>220</v>
      </c>
      <c r="E45" s="453"/>
      <c r="F45" s="440" t="s">
        <v>221</v>
      </c>
      <c r="G45" s="453"/>
      <c r="H45" s="366" t="s">
        <v>209</v>
      </c>
      <c r="I45" s="374" t="s">
        <v>222</v>
      </c>
    </row>
    <row r="46" spans="1:13" s="29" customFormat="1" ht="47.25" customHeight="1" thickBot="1">
      <c r="A46" s="451" t="s">
        <v>223</v>
      </c>
      <c r="B46" s="41" t="s">
        <v>206</v>
      </c>
      <c r="C46" s="40" t="s">
        <v>87</v>
      </c>
      <c r="D46" s="436" t="s">
        <v>89</v>
      </c>
      <c r="E46" s="437"/>
      <c r="F46" s="436" t="s">
        <v>91</v>
      </c>
      <c r="G46" s="437"/>
      <c r="H46" s="40" t="s">
        <v>93</v>
      </c>
      <c r="I46" s="42" t="s">
        <v>94</v>
      </c>
    </row>
    <row r="47" spans="1:13" ht="350.45" customHeight="1" thickBot="1">
      <c r="A47" s="452"/>
      <c r="B47" s="33">
        <v>8.3000000000000004E-2</v>
      </c>
      <c r="C47" s="33">
        <v>8.3000000000000004E-2</v>
      </c>
      <c r="D47" s="885" t="s">
        <v>224</v>
      </c>
      <c r="E47" s="457"/>
      <c r="F47" s="885" t="s">
        <v>225</v>
      </c>
      <c r="G47" s="457"/>
      <c r="H47" s="31" t="s">
        <v>226</v>
      </c>
      <c r="I47" s="334" t="s">
        <v>227</v>
      </c>
    </row>
    <row r="48" spans="1:13" s="29" customFormat="1" ht="52.5" customHeight="1" thickBot="1">
      <c r="A48" s="451" t="s">
        <v>228</v>
      </c>
      <c r="B48" s="41" t="s">
        <v>206</v>
      </c>
      <c r="C48" s="338" t="s">
        <v>87</v>
      </c>
      <c r="D48" s="436" t="s">
        <v>89</v>
      </c>
      <c r="E48" s="437"/>
      <c r="F48" s="436" t="s">
        <v>91</v>
      </c>
      <c r="G48" s="437"/>
      <c r="H48" s="40" t="s">
        <v>93</v>
      </c>
      <c r="I48" s="42" t="s">
        <v>94</v>
      </c>
    </row>
    <row r="49" spans="1:9" s="368" customFormat="1" ht="291.75" customHeight="1" thickBot="1">
      <c r="A49" s="452"/>
      <c r="B49" s="366">
        <v>8.3000000000000004E-2</v>
      </c>
      <c r="C49" s="367">
        <v>8.3000000000000004E-2</v>
      </c>
      <c r="D49" s="438" t="s">
        <v>229</v>
      </c>
      <c r="E49" s="439"/>
      <c r="F49" s="438" t="s">
        <v>230</v>
      </c>
      <c r="G49" s="439"/>
      <c r="H49" s="366" t="s">
        <v>226</v>
      </c>
      <c r="I49" s="344" t="s">
        <v>231</v>
      </c>
    </row>
    <row r="50" spans="1:9" ht="50.25" customHeight="1">
      <c r="A50" s="451" t="s">
        <v>196</v>
      </c>
      <c r="B50" s="39" t="s">
        <v>206</v>
      </c>
      <c r="C50" s="39" t="s">
        <v>87</v>
      </c>
      <c r="D50" s="436" t="s">
        <v>89</v>
      </c>
      <c r="E50" s="437"/>
      <c r="F50" s="436" t="s">
        <v>91</v>
      </c>
      <c r="G50" s="437"/>
      <c r="H50" s="40" t="s">
        <v>93</v>
      </c>
      <c r="I50" s="42" t="s">
        <v>94</v>
      </c>
    </row>
    <row r="51" spans="1:9" s="368" customFormat="1" ht="333" customHeight="1" thickBot="1">
      <c r="A51" s="452"/>
      <c r="B51" s="366">
        <v>8.3000000000000004E-2</v>
      </c>
      <c r="C51" s="367">
        <v>8.3000000000000004E-2</v>
      </c>
      <c r="D51" s="438" t="s">
        <v>232</v>
      </c>
      <c r="E51" s="439"/>
      <c r="F51" s="532" t="s">
        <v>233</v>
      </c>
      <c r="G51" s="533"/>
      <c r="H51" s="366" t="s">
        <v>226</v>
      </c>
      <c r="I51" s="344" t="s">
        <v>234</v>
      </c>
    </row>
    <row r="52" spans="1:9" ht="35.1" customHeight="1" thickBot="1">
      <c r="A52" s="451" t="s">
        <v>197</v>
      </c>
      <c r="B52" s="39" t="s">
        <v>206</v>
      </c>
      <c r="C52" s="38" t="s">
        <v>87</v>
      </c>
      <c r="D52" s="436" t="s">
        <v>89</v>
      </c>
      <c r="E52" s="437"/>
      <c r="F52" s="436" t="s">
        <v>91</v>
      </c>
      <c r="G52" s="437"/>
      <c r="H52" s="40" t="s">
        <v>93</v>
      </c>
      <c r="I52" s="42" t="s">
        <v>94</v>
      </c>
    </row>
    <row r="53" spans="1:9" s="368" customFormat="1" ht="310.5" customHeight="1" thickBot="1">
      <c r="A53" s="452"/>
      <c r="B53" s="366">
        <v>8.3000000000000004E-2</v>
      </c>
      <c r="C53" s="369">
        <v>8.3000000000000004E-2</v>
      </c>
      <c r="D53" s="440" t="s">
        <v>235</v>
      </c>
      <c r="E53" s="456"/>
      <c r="F53" s="440" t="s">
        <v>236</v>
      </c>
      <c r="G53" s="441"/>
      <c r="H53" s="370" t="s">
        <v>209</v>
      </c>
      <c r="I53" s="371" t="s">
        <v>237</v>
      </c>
    </row>
    <row r="54" spans="1:9" ht="35.1" customHeight="1" thickBot="1">
      <c r="A54" s="451" t="s">
        <v>238</v>
      </c>
      <c r="B54" s="39" t="s">
        <v>206</v>
      </c>
      <c r="C54" s="38" t="s">
        <v>87</v>
      </c>
      <c r="D54" s="436" t="s">
        <v>89</v>
      </c>
      <c r="E54" s="437"/>
      <c r="F54" s="436" t="s">
        <v>91</v>
      </c>
      <c r="G54" s="437"/>
      <c r="H54" s="40" t="s">
        <v>93</v>
      </c>
      <c r="I54" s="393" t="s">
        <v>94</v>
      </c>
    </row>
    <row r="55" spans="1:9" s="368" customFormat="1" ht="341.25" customHeight="1" thickBot="1">
      <c r="A55" s="452"/>
      <c r="B55" s="366">
        <v>8.3000000000000004E-2</v>
      </c>
      <c r="C55" s="369">
        <v>8.3000000000000004E-2</v>
      </c>
      <c r="D55" s="440" t="s">
        <v>239</v>
      </c>
      <c r="E55" s="441"/>
      <c r="F55" s="440" t="s">
        <v>240</v>
      </c>
      <c r="G55" s="441"/>
      <c r="H55" s="366" t="s">
        <v>209</v>
      </c>
      <c r="I55" s="371" t="s">
        <v>241</v>
      </c>
    </row>
    <row r="56" spans="1:9" ht="35.1" customHeight="1" thickBot="1">
      <c r="A56" s="451" t="s">
        <v>242</v>
      </c>
      <c r="B56" s="39" t="s">
        <v>206</v>
      </c>
      <c r="C56" s="38" t="s">
        <v>87</v>
      </c>
      <c r="D56" s="436" t="s">
        <v>89</v>
      </c>
      <c r="E56" s="437"/>
      <c r="F56" s="436" t="s">
        <v>91</v>
      </c>
      <c r="G56" s="437"/>
      <c r="H56" s="40" t="s">
        <v>93</v>
      </c>
      <c r="I56" s="42" t="s">
        <v>94</v>
      </c>
    </row>
    <row r="57" spans="1:9" ht="373.5" customHeight="1" thickBot="1">
      <c r="A57" s="452"/>
      <c r="B57" s="31">
        <v>8.3000000000000004E-2</v>
      </c>
      <c r="C57" s="34">
        <v>8.3000000000000004E-2</v>
      </c>
      <c r="D57" s="440" t="s">
        <v>243</v>
      </c>
      <c r="E57" s="453"/>
      <c r="F57" s="537" t="s">
        <v>244</v>
      </c>
      <c r="G57" s="537"/>
      <c r="H57" s="366" t="s">
        <v>209</v>
      </c>
      <c r="I57" s="371" t="s">
        <v>245</v>
      </c>
    </row>
    <row r="58" spans="1:9" ht="45" customHeight="1" thickBot="1">
      <c r="A58" s="451" t="s">
        <v>246</v>
      </c>
      <c r="B58" s="38" t="s">
        <v>206</v>
      </c>
      <c r="C58" s="38" t="s">
        <v>87</v>
      </c>
      <c r="D58" s="436" t="s">
        <v>89</v>
      </c>
      <c r="E58" s="437"/>
      <c r="F58" s="436" t="s">
        <v>91</v>
      </c>
      <c r="G58" s="437"/>
      <c r="H58" s="40" t="s">
        <v>93</v>
      </c>
      <c r="I58" s="42" t="s">
        <v>94</v>
      </c>
    </row>
    <row r="59" spans="1:9" ht="409.5" customHeight="1" thickBot="1">
      <c r="A59" s="452"/>
      <c r="B59" s="31">
        <v>8.3000000000000004E-2</v>
      </c>
      <c r="C59" s="34">
        <v>8.3000000000000004E-2</v>
      </c>
      <c r="D59" s="454" t="s">
        <v>247</v>
      </c>
      <c r="E59" s="455"/>
      <c r="F59" s="444" t="s">
        <v>248</v>
      </c>
      <c r="G59" s="444"/>
      <c r="H59" s="31" t="s">
        <v>209</v>
      </c>
      <c r="I59" s="392" t="s">
        <v>249</v>
      </c>
    </row>
    <row r="60" spans="1:9" ht="45" customHeight="1" thickBot="1">
      <c r="A60" s="451" t="s">
        <v>250</v>
      </c>
      <c r="B60" s="39" t="s">
        <v>206</v>
      </c>
      <c r="C60" s="38" t="s">
        <v>87</v>
      </c>
      <c r="D60" s="436" t="s">
        <v>89</v>
      </c>
      <c r="E60" s="437"/>
      <c r="F60" s="436" t="s">
        <v>91</v>
      </c>
      <c r="G60" s="437"/>
      <c r="H60" s="40" t="s">
        <v>93</v>
      </c>
      <c r="I60" s="42" t="s">
        <v>94</v>
      </c>
    </row>
    <row r="61" spans="1:9" ht="120.75" customHeight="1" thickBot="1">
      <c r="A61" s="452"/>
      <c r="B61" s="31">
        <v>8.3000000000000004E-2</v>
      </c>
      <c r="C61" s="34"/>
      <c r="D61" s="442"/>
      <c r="E61" s="443"/>
      <c r="F61" s="442"/>
      <c r="G61" s="443"/>
      <c r="H61" s="31"/>
      <c r="I61" s="31"/>
    </row>
    <row r="62" spans="1:9">
      <c r="B62" s="183">
        <f>+B61+B59+B57+B55+B53+B51+B49+B47+B45+B43+B41+B39</f>
        <v>0.99599999999999989</v>
      </c>
      <c r="C62" s="183">
        <f>+C61+C59+C57+C55+C53+C51+C49+C47+C45+C43+C41+C39</f>
        <v>0.91299999999999992</v>
      </c>
    </row>
    <row r="64" spans="1:9" s="28" customFormat="1" ht="30" customHeight="1">
      <c r="A64" s="1"/>
      <c r="B64" s="1"/>
      <c r="C64" s="1"/>
      <c r="D64" s="1"/>
      <c r="E64" s="1"/>
      <c r="F64" s="1"/>
      <c r="G64" s="1"/>
      <c r="H64" s="1"/>
      <c r="I64" s="1"/>
    </row>
    <row r="65" spans="1:9" ht="34.5" customHeight="1">
      <c r="A65" s="525" t="s">
        <v>57</v>
      </c>
      <c r="B65" s="525"/>
      <c r="C65" s="525"/>
      <c r="D65" s="525"/>
      <c r="E65" s="525"/>
      <c r="F65" s="525"/>
      <c r="G65" s="525"/>
      <c r="H65" s="525"/>
      <c r="I65" s="525"/>
    </row>
    <row r="66" spans="1:9" ht="67.5" customHeight="1">
      <c r="A66" s="43" t="s">
        <v>58</v>
      </c>
      <c r="B66" s="449" t="s">
        <v>251</v>
      </c>
      <c r="C66" s="450"/>
      <c r="D66" s="449" t="s">
        <v>252</v>
      </c>
      <c r="E66" s="450"/>
      <c r="F66" s="449" t="s">
        <v>253</v>
      </c>
      <c r="G66" s="450"/>
      <c r="H66" s="526" t="s">
        <v>254</v>
      </c>
      <c r="I66" s="527"/>
    </row>
    <row r="67" spans="1:9" ht="45.75" customHeight="1">
      <c r="A67" s="43" t="s">
        <v>255</v>
      </c>
      <c r="B67" s="530">
        <v>0.14000000000000001</v>
      </c>
      <c r="C67" s="531"/>
      <c r="D67" s="530">
        <v>0.12</v>
      </c>
      <c r="E67" s="531"/>
      <c r="F67" s="530">
        <v>0.12</v>
      </c>
      <c r="G67" s="531"/>
      <c r="H67" s="530"/>
      <c r="I67" s="531"/>
    </row>
    <row r="68" spans="1:9" ht="30" customHeight="1">
      <c r="A68" s="522" t="s">
        <v>170</v>
      </c>
      <c r="B68" s="90" t="s">
        <v>85</v>
      </c>
      <c r="C68" s="90" t="s">
        <v>87</v>
      </c>
      <c r="D68" s="90" t="s">
        <v>85</v>
      </c>
      <c r="E68" s="90" t="s">
        <v>87</v>
      </c>
      <c r="F68" s="90" t="s">
        <v>85</v>
      </c>
      <c r="G68" s="90" t="s">
        <v>87</v>
      </c>
      <c r="H68" s="90" t="s">
        <v>85</v>
      </c>
      <c r="I68" s="90" t="s">
        <v>87</v>
      </c>
    </row>
    <row r="69" spans="1:9" ht="30" customHeight="1">
      <c r="A69" s="523"/>
      <c r="B69" s="231">
        <v>8.3000000000000004E-2</v>
      </c>
      <c r="C69" s="231">
        <v>8.3000000000000004E-2</v>
      </c>
      <c r="D69" s="231">
        <v>8.3000000000000004E-2</v>
      </c>
      <c r="E69" s="231">
        <v>8.3000000000000004E-2</v>
      </c>
      <c r="F69" s="231">
        <v>8.3000000000000004E-2</v>
      </c>
      <c r="G69" s="231">
        <v>8.3000000000000004E-2</v>
      </c>
      <c r="H69" s="48"/>
      <c r="I69" s="45"/>
    </row>
    <row r="70" spans="1:9" ht="125.45" customHeight="1">
      <c r="A70" s="43" t="s">
        <v>256</v>
      </c>
      <c r="B70" s="445" t="s">
        <v>257</v>
      </c>
      <c r="C70" s="446"/>
      <c r="D70" s="445" t="s">
        <v>258</v>
      </c>
      <c r="E70" s="446"/>
      <c r="F70" s="445" t="s">
        <v>259</v>
      </c>
      <c r="G70" s="446"/>
      <c r="H70" s="528"/>
      <c r="I70" s="529"/>
    </row>
    <row r="71" spans="1:9" ht="87.6" customHeight="1">
      <c r="A71" s="43" t="s">
        <v>260</v>
      </c>
      <c r="B71" s="424" t="s">
        <v>261</v>
      </c>
      <c r="C71" s="425"/>
      <c r="D71" s="424" t="s">
        <v>262</v>
      </c>
      <c r="E71" s="425"/>
      <c r="F71" s="424" t="s">
        <v>263</v>
      </c>
      <c r="G71" s="430"/>
      <c r="H71" s="429"/>
      <c r="I71" s="430"/>
    </row>
    <row r="72" spans="1:9" ht="30.75" customHeight="1">
      <c r="A72" s="522" t="s">
        <v>172</v>
      </c>
      <c r="B72" s="90" t="s">
        <v>85</v>
      </c>
      <c r="C72" s="90" t="s">
        <v>87</v>
      </c>
      <c r="D72" s="90" t="s">
        <v>85</v>
      </c>
      <c r="E72" s="90" t="s">
        <v>87</v>
      </c>
      <c r="F72" s="90" t="s">
        <v>85</v>
      </c>
      <c r="G72" s="90" t="s">
        <v>87</v>
      </c>
      <c r="H72" s="90" t="s">
        <v>85</v>
      </c>
      <c r="I72" s="90" t="s">
        <v>87</v>
      </c>
    </row>
    <row r="73" spans="1:9" ht="30.75" customHeight="1">
      <c r="A73" s="523"/>
      <c r="B73" s="231">
        <v>8.3000000000000004E-2</v>
      </c>
      <c r="C73" s="231">
        <v>8.3000000000000004E-2</v>
      </c>
      <c r="D73" s="231">
        <v>8.3000000000000004E-2</v>
      </c>
      <c r="E73" s="232">
        <v>8.3000000000000004E-2</v>
      </c>
      <c r="F73" s="231">
        <v>8.3000000000000004E-2</v>
      </c>
      <c r="G73" s="233">
        <v>8.3000000000000004E-2</v>
      </c>
      <c r="H73" s="48"/>
      <c r="I73" s="46"/>
    </row>
    <row r="74" spans="1:9" ht="111.6" customHeight="1">
      <c r="A74" s="43" t="s">
        <v>256</v>
      </c>
      <c r="B74" s="445" t="s">
        <v>264</v>
      </c>
      <c r="C74" s="446"/>
      <c r="D74" s="445" t="s">
        <v>265</v>
      </c>
      <c r="E74" s="446"/>
      <c r="F74" s="445" t="s">
        <v>266</v>
      </c>
      <c r="G74" s="446"/>
      <c r="H74" s="477"/>
      <c r="I74" s="478"/>
    </row>
    <row r="75" spans="1:9" ht="85.9" customHeight="1">
      <c r="A75" s="43" t="s">
        <v>260</v>
      </c>
      <c r="B75" s="424" t="s">
        <v>261</v>
      </c>
      <c r="C75" s="425"/>
      <c r="D75" s="424" t="s">
        <v>262</v>
      </c>
      <c r="E75" s="425"/>
      <c r="F75" s="424" t="s">
        <v>263</v>
      </c>
      <c r="G75" s="430"/>
      <c r="H75" s="429"/>
      <c r="I75" s="430"/>
    </row>
    <row r="76" spans="1:9" ht="30.75" customHeight="1">
      <c r="A76" s="522" t="s">
        <v>173</v>
      </c>
      <c r="B76" s="90" t="s">
        <v>85</v>
      </c>
      <c r="C76" s="90" t="s">
        <v>87</v>
      </c>
      <c r="D76" s="90" t="s">
        <v>85</v>
      </c>
      <c r="E76" s="90" t="s">
        <v>87</v>
      </c>
      <c r="F76" s="90" t="s">
        <v>85</v>
      </c>
      <c r="G76" s="90" t="s">
        <v>87</v>
      </c>
      <c r="H76" s="90" t="s">
        <v>85</v>
      </c>
      <c r="I76" s="90" t="s">
        <v>87</v>
      </c>
    </row>
    <row r="77" spans="1:9" ht="30.75" customHeight="1">
      <c r="A77" s="523"/>
      <c r="B77" s="231">
        <v>8.3000000000000004E-2</v>
      </c>
      <c r="C77" s="231">
        <v>8.3000000000000004E-2</v>
      </c>
      <c r="D77" s="231">
        <v>8.3000000000000004E-2</v>
      </c>
      <c r="E77" s="231">
        <v>8.3000000000000004E-2</v>
      </c>
      <c r="F77" s="231">
        <v>8.3000000000000004E-2</v>
      </c>
      <c r="G77" s="233">
        <v>8.3000000000000004E-2</v>
      </c>
      <c r="H77" s="48"/>
      <c r="I77" s="46"/>
    </row>
    <row r="78" spans="1:9" ht="81.599999999999994" customHeight="1">
      <c r="A78" s="43" t="s">
        <v>256</v>
      </c>
      <c r="B78" s="445" t="s">
        <v>267</v>
      </c>
      <c r="C78" s="446"/>
      <c r="D78" s="447" t="s">
        <v>268</v>
      </c>
      <c r="E78" s="425"/>
      <c r="F78" s="445" t="s">
        <v>269</v>
      </c>
      <c r="G78" s="446"/>
      <c r="H78" s="429"/>
      <c r="I78" s="430"/>
    </row>
    <row r="79" spans="1:9" ht="95.45" customHeight="1">
      <c r="A79" s="43" t="s">
        <v>260</v>
      </c>
      <c r="B79" s="435" t="s">
        <v>270</v>
      </c>
      <c r="C79" s="425"/>
      <c r="D79" s="435" t="s">
        <v>271</v>
      </c>
      <c r="E79" s="425"/>
      <c r="F79" s="435" t="s">
        <v>272</v>
      </c>
      <c r="G79" s="430"/>
      <c r="H79" s="429"/>
      <c r="I79" s="430"/>
    </row>
    <row r="80" spans="1:9" ht="30.75" customHeight="1">
      <c r="A80" s="522" t="s">
        <v>174</v>
      </c>
      <c r="B80" s="90" t="s">
        <v>85</v>
      </c>
      <c r="C80" s="90" t="s">
        <v>87</v>
      </c>
      <c r="D80" s="90" t="s">
        <v>85</v>
      </c>
      <c r="E80" s="90" t="s">
        <v>87</v>
      </c>
      <c r="F80" s="90" t="s">
        <v>85</v>
      </c>
      <c r="G80" s="90" t="s">
        <v>87</v>
      </c>
      <c r="H80" s="90" t="s">
        <v>85</v>
      </c>
      <c r="I80" s="90" t="s">
        <v>87</v>
      </c>
    </row>
    <row r="81" spans="1:9" ht="30.75" customHeight="1">
      <c r="A81" s="523"/>
      <c r="B81" s="231">
        <v>8.3000000000000004E-2</v>
      </c>
      <c r="C81" s="231">
        <v>8.3000000000000004E-2</v>
      </c>
      <c r="D81" s="231">
        <v>8.3000000000000004E-2</v>
      </c>
      <c r="E81" s="231">
        <v>8.3000000000000004E-2</v>
      </c>
      <c r="F81" s="231">
        <v>8.3000000000000004E-2</v>
      </c>
      <c r="G81" s="231">
        <v>8.3000000000000004E-2</v>
      </c>
      <c r="H81" s="48"/>
      <c r="I81" s="46"/>
    </row>
    <row r="82" spans="1:9" ht="87" customHeight="1">
      <c r="A82" s="43" t="s">
        <v>256</v>
      </c>
      <c r="B82" s="431" t="s">
        <v>273</v>
      </c>
      <c r="C82" s="432"/>
      <c r="D82" s="431" t="s">
        <v>274</v>
      </c>
      <c r="E82" s="432"/>
      <c r="F82" s="431" t="s">
        <v>275</v>
      </c>
      <c r="G82" s="432"/>
      <c r="H82" s="429"/>
      <c r="I82" s="430"/>
    </row>
    <row r="83" spans="1:9" ht="81" customHeight="1">
      <c r="A83" s="43" t="s">
        <v>260</v>
      </c>
      <c r="B83" s="424" t="s">
        <v>276</v>
      </c>
      <c r="C83" s="425"/>
      <c r="D83" s="424" t="s">
        <v>277</v>
      </c>
      <c r="E83" s="425"/>
      <c r="F83" s="424" t="s">
        <v>278</v>
      </c>
      <c r="G83" s="430"/>
      <c r="H83" s="429"/>
      <c r="I83" s="430"/>
    </row>
    <row r="84" spans="1:9" ht="30" customHeight="1">
      <c r="A84" s="522" t="s">
        <v>176</v>
      </c>
      <c r="B84" s="90" t="s">
        <v>85</v>
      </c>
      <c r="C84" s="90" t="s">
        <v>87</v>
      </c>
      <c r="D84" s="90" t="s">
        <v>85</v>
      </c>
      <c r="E84" s="90" t="s">
        <v>87</v>
      </c>
      <c r="F84" s="90" t="s">
        <v>85</v>
      </c>
      <c r="G84" s="90" t="s">
        <v>87</v>
      </c>
      <c r="H84" s="90" t="s">
        <v>85</v>
      </c>
      <c r="I84" s="90" t="s">
        <v>87</v>
      </c>
    </row>
    <row r="85" spans="1:9" ht="30" customHeight="1">
      <c r="A85" s="523"/>
      <c r="B85" s="231">
        <v>8.3000000000000004E-2</v>
      </c>
      <c r="C85" s="231">
        <v>8.3000000000000004E-2</v>
      </c>
      <c r="D85" s="231">
        <v>8.3000000000000004E-2</v>
      </c>
      <c r="E85" s="231">
        <v>8.3000000000000004E-2</v>
      </c>
      <c r="F85" s="231">
        <v>8.3000000000000004E-2</v>
      </c>
      <c r="G85" s="231">
        <v>8.3000000000000004E-2</v>
      </c>
      <c r="H85" s="48"/>
      <c r="I85" s="46"/>
    </row>
    <row r="86" spans="1:9" ht="80.25" customHeight="1">
      <c r="A86" s="43" t="s">
        <v>256</v>
      </c>
      <c r="B86" s="427" t="s">
        <v>279</v>
      </c>
      <c r="C86" s="427"/>
      <c r="D86" s="427" t="s">
        <v>280</v>
      </c>
      <c r="E86" s="427"/>
      <c r="F86" s="448" t="s">
        <v>281</v>
      </c>
      <c r="G86" s="428"/>
      <c r="H86" s="476"/>
      <c r="I86" s="476"/>
    </row>
    <row r="87" spans="1:9" ht="80.25" customHeight="1">
      <c r="A87" s="43" t="s">
        <v>260</v>
      </c>
      <c r="B87" s="424" t="s">
        <v>282</v>
      </c>
      <c r="C87" s="434"/>
      <c r="D87" s="424" t="s">
        <v>283</v>
      </c>
      <c r="E87" s="434"/>
      <c r="F87" s="535" t="s">
        <v>284</v>
      </c>
      <c r="G87" s="536"/>
      <c r="H87" s="534" t="s">
        <v>285</v>
      </c>
      <c r="I87" s="422"/>
    </row>
    <row r="88" spans="1:9" ht="29.25" customHeight="1">
      <c r="A88" s="522" t="s">
        <v>177</v>
      </c>
      <c r="B88" s="90" t="s">
        <v>85</v>
      </c>
      <c r="C88" s="90" t="s">
        <v>87</v>
      </c>
      <c r="D88" s="90" t="s">
        <v>85</v>
      </c>
      <c r="E88" s="90" t="s">
        <v>87</v>
      </c>
      <c r="F88" s="90" t="s">
        <v>85</v>
      </c>
      <c r="G88" s="90" t="s">
        <v>87</v>
      </c>
      <c r="H88" s="90" t="s">
        <v>85</v>
      </c>
      <c r="I88" s="90" t="s">
        <v>87</v>
      </c>
    </row>
    <row r="89" spans="1:9" ht="29.25" customHeight="1">
      <c r="A89" s="523"/>
      <c r="B89" s="231">
        <v>8.3000000000000004E-2</v>
      </c>
      <c r="C89" s="231">
        <v>8.3000000000000004E-2</v>
      </c>
      <c r="D89" s="231">
        <v>8.3000000000000004E-2</v>
      </c>
      <c r="E89" s="231">
        <v>8.3000000000000004E-2</v>
      </c>
      <c r="F89" s="231">
        <v>8.3000000000000004E-2</v>
      </c>
      <c r="G89" s="231">
        <v>8.3000000000000004E-2</v>
      </c>
      <c r="H89" s="48"/>
      <c r="I89" s="46"/>
    </row>
    <row r="90" spans="1:9" ht="80.25" customHeight="1">
      <c r="A90" s="43" t="s">
        <v>256</v>
      </c>
      <c r="B90" s="423" t="s">
        <v>286</v>
      </c>
      <c r="C90" s="423"/>
      <c r="D90" s="427" t="s">
        <v>287</v>
      </c>
      <c r="E90" s="427"/>
      <c r="F90" s="448" t="s">
        <v>288</v>
      </c>
      <c r="G90" s="428"/>
      <c r="H90" s="420"/>
      <c r="I90" s="420"/>
    </row>
    <row r="91" spans="1:9" ht="80.25" customHeight="1">
      <c r="A91" s="43" t="s">
        <v>260</v>
      </c>
      <c r="B91" s="433" t="s">
        <v>289</v>
      </c>
      <c r="C91" s="434"/>
      <c r="D91" s="433" t="s">
        <v>290</v>
      </c>
      <c r="E91" s="434"/>
      <c r="F91" s="534" t="s">
        <v>285</v>
      </c>
      <c r="G91" s="422"/>
      <c r="H91" s="421"/>
      <c r="I91" s="422"/>
    </row>
    <row r="92" spans="1:9" ht="24.95" customHeight="1">
      <c r="A92" s="522" t="s">
        <v>178</v>
      </c>
      <c r="B92" s="90" t="s">
        <v>85</v>
      </c>
      <c r="C92" s="90" t="s">
        <v>87</v>
      </c>
      <c r="D92" s="90" t="s">
        <v>85</v>
      </c>
      <c r="E92" s="90" t="s">
        <v>87</v>
      </c>
      <c r="F92" s="90" t="s">
        <v>85</v>
      </c>
      <c r="G92" s="90" t="s">
        <v>87</v>
      </c>
      <c r="H92" s="90" t="s">
        <v>85</v>
      </c>
      <c r="I92" s="90" t="s">
        <v>87</v>
      </c>
    </row>
    <row r="93" spans="1:9" ht="24.95" customHeight="1">
      <c r="A93" s="523"/>
      <c r="B93" s="231">
        <v>8.3000000000000004E-2</v>
      </c>
      <c r="C93" s="231">
        <v>8.3000000000000004E-2</v>
      </c>
      <c r="D93" s="231">
        <v>8.3000000000000004E-2</v>
      </c>
      <c r="E93" s="231">
        <v>8.3000000000000004E-2</v>
      </c>
      <c r="F93" s="231">
        <v>8.3000000000000004E-2</v>
      </c>
      <c r="G93" s="231">
        <v>8.3000000000000004E-2</v>
      </c>
      <c r="H93" s="48"/>
      <c r="I93" s="46"/>
    </row>
    <row r="94" spans="1:9" ht="80.25" customHeight="1">
      <c r="A94" s="43" t="s">
        <v>256</v>
      </c>
      <c r="B94" s="423" t="s">
        <v>291</v>
      </c>
      <c r="C94" s="423"/>
      <c r="D94" s="427" t="s">
        <v>292</v>
      </c>
      <c r="E94" s="427"/>
      <c r="F94" s="448" t="s">
        <v>293</v>
      </c>
      <c r="G94" s="428"/>
      <c r="H94" s="420"/>
      <c r="I94" s="420"/>
    </row>
    <row r="95" spans="1:9" ht="80.25" customHeight="1">
      <c r="A95" s="43" t="s">
        <v>260</v>
      </c>
      <c r="B95" s="433" t="s">
        <v>294</v>
      </c>
      <c r="C95" s="434"/>
      <c r="D95" s="433" t="s">
        <v>295</v>
      </c>
      <c r="E95" s="434"/>
      <c r="F95" s="433" t="s">
        <v>296</v>
      </c>
      <c r="G95" s="434"/>
      <c r="H95" s="421"/>
      <c r="I95" s="422"/>
    </row>
    <row r="96" spans="1:9" ht="24.95" customHeight="1">
      <c r="A96" s="522" t="s">
        <v>179</v>
      </c>
      <c r="B96" s="90" t="s">
        <v>85</v>
      </c>
      <c r="C96" s="90" t="s">
        <v>87</v>
      </c>
      <c r="D96" s="90" t="s">
        <v>85</v>
      </c>
      <c r="E96" s="90" t="s">
        <v>87</v>
      </c>
      <c r="F96" s="90" t="s">
        <v>85</v>
      </c>
      <c r="G96" s="90" t="s">
        <v>87</v>
      </c>
      <c r="H96" s="90" t="s">
        <v>85</v>
      </c>
      <c r="I96" s="90" t="s">
        <v>87</v>
      </c>
    </row>
    <row r="97" spans="1:9" ht="24.95" customHeight="1">
      <c r="A97" s="523"/>
      <c r="B97" s="231">
        <v>8.3000000000000004E-2</v>
      </c>
      <c r="C97" s="231">
        <v>8.3000000000000004E-2</v>
      </c>
      <c r="D97" s="231">
        <v>8.3000000000000004E-2</v>
      </c>
      <c r="E97" s="231">
        <v>8.3000000000000004E-2</v>
      </c>
      <c r="F97" s="231">
        <v>8.3000000000000004E-2</v>
      </c>
      <c r="G97" s="233">
        <v>8.3000000000000004E-2</v>
      </c>
      <c r="H97" s="48"/>
      <c r="I97" s="46"/>
    </row>
    <row r="98" spans="1:9" ht="80.25" customHeight="1">
      <c r="A98" s="43" t="s">
        <v>256</v>
      </c>
      <c r="B98" s="423" t="s">
        <v>297</v>
      </c>
      <c r="C98" s="423"/>
      <c r="D98" s="427" t="s">
        <v>298</v>
      </c>
      <c r="E98" s="427"/>
      <c r="F98" s="448" t="s">
        <v>299</v>
      </c>
      <c r="G98" s="428"/>
      <c r="H98" s="420"/>
      <c r="I98" s="420"/>
    </row>
    <row r="99" spans="1:9" ht="80.25" customHeight="1">
      <c r="A99" s="43" t="s">
        <v>260</v>
      </c>
      <c r="B99" s="424" t="s">
        <v>300</v>
      </c>
      <c r="C99" s="425"/>
      <c r="D99" s="424" t="s">
        <v>301</v>
      </c>
      <c r="E99" s="425"/>
      <c r="F99" s="435" t="s">
        <v>302</v>
      </c>
      <c r="G99" s="425"/>
      <c r="H99" s="421"/>
      <c r="I99" s="422"/>
    </row>
    <row r="100" spans="1:9" ht="24.95" customHeight="1">
      <c r="A100" s="522" t="s">
        <v>181</v>
      </c>
      <c r="B100" s="90" t="s">
        <v>85</v>
      </c>
      <c r="C100" s="90" t="s">
        <v>87</v>
      </c>
      <c r="D100" s="90" t="s">
        <v>85</v>
      </c>
      <c r="E100" s="90" t="s">
        <v>87</v>
      </c>
      <c r="F100" s="90" t="s">
        <v>85</v>
      </c>
      <c r="G100" s="90" t="s">
        <v>87</v>
      </c>
      <c r="H100" s="90" t="s">
        <v>85</v>
      </c>
      <c r="I100" s="90" t="s">
        <v>87</v>
      </c>
    </row>
    <row r="101" spans="1:9" ht="24.95" customHeight="1">
      <c r="A101" s="523"/>
      <c r="B101" s="231">
        <v>8.3000000000000004E-2</v>
      </c>
      <c r="C101" s="231">
        <v>8.3000000000000004E-2</v>
      </c>
      <c r="D101" s="231">
        <v>8.3000000000000004E-2</v>
      </c>
      <c r="E101" s="231">
        <v>8.3000000000000004E-2</v>
      </c>
      <c r="F101" s="231">
        <v>8.3000000000000004E-2</v>
      </c>
      <c r="G101" s="231">
        <v>8.3000000000000004E-2</v>
      </c>
      <c r="H101" s="48"/>
      <c r="I101" s="46"/>
    </row>
    <row r="102" spans="1:9" ht="80.25" customHeight="1">
      <c r="A102" s="43" t="s">
        <v>256</v>
      </c>
      <c r="B102" s="423" t="s">
        <v>303</v>
      </c>
      <c r="C102" s="423"/>
      <c r="D102" s="423" t="s">
        <v>304</v>
      </c>
      <c r="E102" s="423"/>
      <c r="F102" s="423" t="s">
        <v>305</v>
      </c>
      <c r="G102" s="423"/>
      <c r="H102" s="420"/>
      <c r="I102" s="420"/>
    </row>
    <row r="103" spans="1:9" ht="80.25" customHeight="1">
      <c r="A103" s="43" t="s">
        <v>260</v>
      </c>
      <c r="B103" s="424" t="s">
        <v>306</v>
      </c>
      <c r="C103" s="425"/>
      <c r="D103" s="424" t="s">
        <v>307</v>
      </c>
      <c r="E103" s="425"/>
      <c r="F103" s="424" t="s">
        <v>308</v>
      </c>
      <c r="G103" s="425"/>
      <c r="H103" s="421"/>
      <c r="I103" s="422"/>
    </row>
    <row r="104" spans="1:9" ht="24.95" customHeight="1">
      <c r="A104" s="522" t="s">
        <v>182</v>
      </c>
      <c r="B104" s="90" t="s">
        <v>85</v>
      </c>
      <c r="C104" s="90" t="s">
        <v>87</v>
      </c>
      <c r="D104" s="90" t="s">
        <v>85</v>
      </c>
      <c r="E104" s="90" t="s">
        <v>87</v>
      </c>
      <c r="F104" s="90" t="s">
        <v>85</v>
      </c>
      <c r="G104" s="90" t="s">
        <v>87</v>
      </c>
      <c r="H104" s="90" t="s">
        <v>85</v>
      </c>
      <c r="I104" s="90" t="s">
        <v>87</v>
      </c>
    </row>
    <row r="105" spans="1:9" ht="24.95" customHeight="1">
      <c r="A105" s="523"/>
      <c r="B105" s="231">
        <v>8.3000000000000004E-2</v>
      </c>
      <c r="C105" s="231">
        <v>8.3000000000000004E-2</v>
      </c>
      <c r="D105" s="231">
        <v>8.3000000000000004E-2</v>
      </c>
      <c r="E105" s="231">
        <v>8.3000000000000004E-2</v>
      </c>
      <c r="F105" s="231">
        <v>8.3000000000000004E-2</v>
      </c>
      <c r="G105" s="231">
        <v>8.3000000000000004E-2</v>
      </c>
      <c r="H105" s="48"/>
      <c r="I105" s="46"/>
    </row>
    <row r="106" spans="1:9" ht="80.25" customHeight="1">
      <c r="A106" s="43" t="s">
        <v>256</v>
      </c>
      <c r="B106" s="423" t="s">
        <v>309</v>
      </c>
      <c r="C106" s="423"/>
      <c r="D106" s="423" t="s">
        <v>310</v>
      </c>
      <c r="E106" s="423"/>
      <c r="F106" s="423" t="s">
        <v>311</v>
      </c>
      <c r="G106" s="423"/>
      <c r="H106" s="423"/>
      <c r="I106" s="423"/>
    </row>
    <row r="107" spans="1:9" ht="80.25" customHeight="1">
      <c r="A107" s="43" t="s">
        <v>260</v>
      </c>
      <c r="B107" s="424" t="s">
        <v>312</v>
      </c>
      <c r="C107" s="425"/>
      <c r="D107" s="424" t="s">
        <v>313</v>
      </c>
      <c r="E107" s="425"/>
      <c r="F107" s="424" t="s">
        <v>314</v>
      </c>
      <c r="G107" s="425"/>
      <c r="H107" s="421"/>
      <c r="I107" s="422"/>
    </row>
    <row r="108" spans="1:9" ht="24.95" customHeight="1">
      <c r="A108" s="522" t="s">
        <v>183</v>
      </c>
      <c r="B108" s="90" t="s">
        <v>85</v>
      </c>
      <c r="C108" s="90" t="s">
        <v>87</v>
      </c>
      <c r="D108" s="90" t="s">
        <v>85</v>
      </c>
      <c r="E108" s="90" t="s">
        <v>87</v>
      </c>
      <c r="F108" s="90" t="s">
        <v>85</v>
      </c>
      <c r="G108" s="90" t="s">
        <v>87</v>
      </c>
      <c r="H108" s="90" t="s">
        <v>85</v>
      </c>
      <c r="I108" s="90" t="s">
        <v>87</v>
      </c>
    </row>
    <row r="109" spans="1:9" ht="24.95" customHeight="1">
      <c r="A109" s="523"/>
      <c r="B109" s="231">
        <v>8.3000000000000004E-2</v>
      </c>
      <c r="C109" s="231">
        <v>8.3000000000000004E-2</v>
      </c>
      <c r="D109" s="231">
        <v>8.3000000000000004E-2</v>
      </c>
      <c r="E109" s="231">
        <v>8.3000000000000004E-2</v>
      </c>
      <c r="F109" s="231">
        <v>8.3000000000000004E-2</v>
      </c>
      <c r="G109" s="231">
        <v>8.3000000000000004E-2</v>
      </c>
      <c r="H109" s="48"/>
      <c r="I109" s="46"/>
    </row>
    <row r="110" spans="1:9" ht="80.25" customHeight="1">
      <c r="A110" s="43" t="s">
        <v>256</v>
      </c>
      <c r="B110" s="423" t="s">
        <v>315</v>
      </c>
      <c r="C110" s="423"/>
      <c r="D110" s="423" t="s">
        <v>316</v>
      </c>
      <c r="E110" s="423"/>
      <c r="F110" s="423" t="s">
        <v>317</v>
      </c>
      <c r="G110" s="423"/>
      <c r="H110" s="420"/>
      <c r="I110" s="420"/>
    </row>
    <row r="111" spans="1:9" ht="80.25" customHeight="1">
      <c r="A111" s="43" t="s">
        <v>260</v>
      </c>
      <c r="B111" s="424" t="s">
        <v>318</v>
      </c>
      <c r="C111" s="425"/>
      <c r="D111" s="424" t="s">
        <v>319</v>
      </c>
      <c r="E111" s="425"/>
      <c r="F111" s="424" t="s">
        <v>320</v>
      </c>
      <c r="G111" s="425"/>
      <c r="H111" s="421"/>
      <c r="I111" s="422"/>
    </row>
    <row r="112" spans="1:9" ht="24.95" customHeight="1">
      <c r="A112" s="522" t="s">
        <v>184</v>
      </c>
      <c r="B112" s="90" t="s">
        <v>85</v>
      </c>
      <c r="C112" s="90" t="s">
        <v>87</v>
      </c>
      <c r="D112" s="90" t="s">
        <v>85</v>
      </c>
      <c r="E112" s="90" t="s">
        <v>87</v>
      </c>
      <c r="F112" s="90" t="s">
        <v>85</v>
      </c>
      <c r="G112" s="90" t="s">
        <v>87</v>
      </c>
      <c r="H112" s="90" t="s">
        <v>85</v>
      </c>
      <c r="I112" s="90" t="s">
        <v>87</v>
      </c>
    </row>
    <row r="113" spans="1:9" ht="24.95" customHeight="1">
      <c r="A113" s="523"/>
      <c r="B113" s="231">
        <v>8.3000000000000004E-2</v>
      </c>
      <c r="C113" s="45"/>
      <c r="D113" s="231">
        <v>8.3000000000000004E-2</v>
      </c>
      <c r="E113" s="45"/>
      <c r="F113" s="231">
        <v>8.3000000000000004E-2</v>
      </c>
      <c r="G113" s="171"/>
      <c r="H113" s="170"/>
      <c r="I113" s="171"/>
    </row>
    <row r="114" spans="1:9" ht="80.25" customHeight="1">
      <c r="A114" s="43" t="s">
        <v>256</v>
      </c>
      <c r="B114" s="426"/>
      <c r="C114" s="426"/>
      <c r="D114" s="426"/>
      <c r="E114" s="426"/>
      <c r="F114" s="426"/>
      <c r="G114" s="426"/>
      <c r="H114" s="426"/>
      <c r="I114" s="426"/>
    </row>
    <row r="115" spans="1:9" ht="80.25" customHeight="1">
      <c r="A115" s="43" t="s">
        <v>260</v>
      </c>
      <c r="B115" s="421"/>
      <c r="C115" s="422"/>
      <c r="D115" s="421"/>
      <c r="E115" s="422"/>
      <c r="F115" s="421"/>
      <c r="G115" s="422"/>
      <c r="H115" s="421"/>
      <c r="I115" s="422"/>
    </row>
    <row r="116" spans="1:9" ht="16.899999999999999">
      <c r="A116" s="44" t="s">
        <v>321</v>
      </c>
      <c r="B116" s="47">
        <f t="shared" ref="B116:H116" si="1">(B69+B73+B77+B81+B85+B89+B93+B97+B101+B105+B109+B113)</f>
        <v>0.99599999999999989</v>
      </c>
      <c r="C116" s="47">
        <f t="shared" si="1"/>
        <v>0.91299999999999992</v>
      </c>
      <c r="D116" s="47">
        <f t="shared" si="1"/>
        <v>0.99599999999999989</v>
      </c>
      <c r="E116" s="47">
        <f t="shared" si="1"/>
        <v>0.91299999999999992</v>
      </c>
      <c r="F116" s="47">
        <f t="shared" si="1"/>
        <v>0.99599999999999989</v>
      </c>
      <c r="G116" s="47">
        <f t="shared" si="1"/>
        <v>0.91299999999999992</v>
      </c>
      <c r="H116" s="47">
        <f t="shared" si="1"/>
        <v>0</v>
      </c>
      <c r="I116" s="47">
        <f>(I69+I73+I77+I81+I85+I89+I93+I97+I101+I105+I109+I113)</f>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00000000-0004-0000-0100-00000C000000}"/>
    <hyperlink ref="D87:E87" r:id="rId14" display="https://secretariadistritald-my.sharepoint.com/:x:/g/personal/ecastaneda_sdmujer_gov_co/Efwe0ju6xQVEvMa5YF3fV-QBYEiurnzcBVdO7dg2lu1eYQ?e=1SP0gW" xr:uid="{00000000-0004-0000-0100-00000D000000}"/>
    <hyperlink ref="F87:G87" r:id="rId15" display="https://secretariadistritald-my.sharepoint.com/:x:/g/personal/jdaza_sdmujer_gov_co/EVveWJk96f1FqOj2CxYCQO4BPmTyNWfuOIF0M0PjfMwshA?e=wzPOVz" xr:uid="{00000000-0004-0000-0100-00000E000000}"/>
    <hyperlink ref="B87" r:id="rId16" xr:uid="{00000000-0004-0000-0100-00000F000000}"/>
    <hyperlink ref="D87" r:id="rId17" xr:uid="{00000000-0004-0000-0100-000010000000}"/>
    <hyperlink ref="F87" r:id="rId18" xr:uid="{00000000-0004-0000-0100-000011000000}"/>
    <hyperlink ref="B91:C91" r:id="rId19" display="https://secretariadistritald-my.sharepoint.com/:x:/g/personal/jarocha_sdmujer_gov_co/Edx5k1mrVR9Do-8v49NuLpkBS5T6IdrfpW6FHf3WULovzQ?e=HfuQg5" xr:uid="{00000000-0004-0000-0100-000012000000}"/>
    <hyperlink ref="D91:E91" r:id="rId20" display="https://secretariadistritald-my.sharepoint.com/:f:/g/personal/jarocha_sdmujer_gov_co/Et_Ydz8ecMpBnebLST6pZDcB-CdtwpIRt6NyIcLQLzqxtQ?e=czzKPw" xr:uid="{00000000-0004-0000-0100-000013000000}"/>
    <hyperlink ref="H87" r:id="rId21" xr:uid="{00000000-0004-0000-0100-000014000000}"/>
    <hyperlink ref="F91" r:id="rId22" xr:uid="{00000000-0004-0000-0100-000015000000}"/>
    <hyperlink ref="B95:C95" r:id="rId23" display="https://secretariadistritald-my.sharepoint.com/:x:/g/personal/jarocha_sdmujer_gov_co/Ealawl8pNR9LvsSJpleqaqgBqKY2STD1Edv8fGPmRFEqxA?e=V1EM8F" xr:uid="{00000000-0004-0000-0100-000016000000}"/>
    <hyperlink ref="D95:E95" r:id="rId24" display="https://secretariadistritald-my.sharepoint.com/:f:/g/personal/jarocha_sdmujer_gov_co/El9ifT7pNzFPsgcYx04OaiMBzJSWYgGnPoOyBQLmzfimvw?e=SdYsg4" xr:uid="{00000000-0004-0000-0100-000017000000}"/>
    <hyperlink ref="F95:G95" r:id="rId25" display="https://secretariadistritald-my.sharepoint.com/:x:/g/personal/jdaza_sdmujer_gov_co/EVveWJk96f1FqOj2CxYCQO4BPmTyNWfuOIF0M0PjfMwshA?e=B90p8Z" xr:uid="{00000000-0004-0000-0100-000018000000}"/>
    <hyperlink ref="B99" r:id="rId26" xr:uid="{00000000-0004-0000-0100-000019000000}"/>
    <hyperlink ref="D99" r:id="rId27" xr:uid="{00000000-0004-0000-0100-00001A000000}"/>
    <hyperlink ref="F99" r:id="rId28" xr:uid="{00000000-0004-0000-0100-00001B000000}"/>
    <hyperlink ref="B103" r:id="rId29" xr:uid="{00000000-0004-0000-0100-00001C000000}"/>
    <hyperlink ref="D103" r:id="rId30" xr:uid="{00000000-0004-0000-0100-00001D000000}"/>
    <hyperlink ref="F103" r:id="rId31" xr:uid="{00000000-0004-0000-0100-00001E000000}"/>
    <hyperlink ref="B107" r:id="rId32" xr:uid="{00000000-0004-0000-0100-00001F000000}"/>
    <hyperlink ref="D107" r:id="rId33" xr:uid="{00000000-0004-0000-0100-000020000000}"/>
    <hyperlink ref="F107" r:id="rId34" xr:uid="{00000000-0004-0000-0100-000021000000}"/>
    <hyperlink ref="B111" r:id="rId35" xr:uid="{00000000-0004-0000-0100-000022000000}"/>
    <hyperlink ref="D111" r:id="rId36" xr:uid="{00000000-0004-0000-0100-000023000000}"/>
    <hyperlink ref="F111" r:id="rId37" xr:uid="{00000000-0004-0000-0100-000024000000}"/>
  </hyperlinks>
  <pageMargins left="0.25" right="0.25" top="0.75" bottom="0.75" header="0.3" footer="0.3"/>
  <pageSetup paperSize="5" scale="30" fitToHeight="0" orientation="landscape" r:id="rId38"/>
  <ignoredErrors>
    <ignoredError sqref="N24:N25 N27:N29" emptyCellReference="1"/>
  </ignoredErrors>
  <drawing r:id="rId39"/>
  <legacyDrawing r:id="rId4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A106" zoomScale="80" zoomScaleNormal="10" zoomScaleSheetLayoutView="80" workbookViewId="0">
      <selection activeCell="E113" sqref="E113"/>
    </sheetView>
  </sheetViews>
  <sheetFormatPr defaultColWidth="10.85546875" defaultRowHeight="13.9"/>
  <cols>
    <col min="1" max="1" width="49.7109375" style="236" customWidth="1"/>
    <col min="2" max="5" width="35.7109375" style="236" customWidth="1"/>
    <col min="6" max="6" width="43" style="236" customWidth="1"/>
    <col min="7" max="7" width="41.140625" style="236" customWidth="1"/>
    <col min="8" max="8" width="35.7109375" style="236" customWidth="1"/>
    <col min="9" max="9" width="61.7109375" style="236" customWidth="1"/>
    <col min="10" max="13" width="35.7109375" style="236" customWidth="1"/>
    <col min="14" max="14" width="31" style="236" customWidth="1"/>
    <col min="15" max="15" width="18.140625" style="236" customWidth="1"/>
    <col min="16" max="16" width="8.42578125" style="236" customWidth="1"/>
    <col min="17" max="17" width="18.5703125" style="236" bestFit="1" customWidth="1"/>
    <col min="18" max="18" width="5.7109375" style="236" customWidth="1"/>
    <col min="19" max="19" width="18.5703125" style="236" bestFit="1" customWidth="1"/>
    <col min="20" max="20" width="4.7109375" style="236" customWidth="1"/>
    <col min="21" max="21" width="23.140625" style="236" bestFit="1" customWidth="1"/>
    <col min="22" max="22" width="14.42578125" style="236" bestFit="1" customWidth="1"/>
    <col min="23" max="23" width="18.42578125" style="236" bestFit="1" customWidth="1"/>
    <col min="24" max="24" width="16.140625" style="236" customWidth="1"/>
    <col min="25" max="16384" width="10.85546875" style="236"/>
  </cols>
  <sheetData>
    <row r="1" spans="1:15" s="234" customFormat="1" ht="22.15" customHeight="1" thickBot="1">
      <c r="A1" s="505"/>
      <c r="B1" s="482" t="s">
        <v>160</v>
      </c>
      <c r="C1" s="483"/>
      <c r="D1" s="483"/>
      <c r="E1" s="483"/>
      <c r="F1" s="483"/>
      <c r="G1" s="483"/>
      <c r="H1" s="483"/>
      <c r="I1" s="483"/>
      <c r="J1" s="483"/>
      <c r="K1" s="483"/>
      <c r="L1" s="484"/>
      <c r="M1" s="609" t="s">
        <v>161</v>
      </c>
      <c r="N1" s="610"/>
      <c r="O1" s="611"/>
    </row>
    <row r="2" spans="1:15" s="234" customFormat="1" ht="18" customHeight="1" thickBot="1">
      <c r="A2" s="506"/>
      <c r="B2" s="485" t="s">
        <v>162</v>
      </c>
      <c r="C2" s="486"/>
      <c r="D2" s="486"/>
      <c r="E2" s="486"/>
      <c r="F2" s="486"/>
      <c r="G2" s="486"/>
      <c r="H2" s="486"/>
      <c r="I2" s="486"/>
      <c r="J2" s="486"/>
      <c r="K2" s="486"/>
      <c r="L2" s="487"/>
      <c r="M2" s="609" t="s">
        <v>163</v>
      </c>
      <c r="N2" s="610"/>
      <c r="O2" s="611"/>
    </row>
    <row r="3" spans="1:15" s="234" customFormat="1" ht="19.899999999999999" customHeight="1" thickBot="1">
      <c r="A3" s="506"/>
      <c r="B3" s="485" t="s">
        <v>0</v>
      </c>
      <c r="C3" s="486"/>
      <c r="D3" s="486"/>
      <c r="E3" s="486"/>
      <c r="F3" s="486"/>
      <c r="G3" s="486"/>
      <c r="H3" s="486"/>
      <c r="I3" s="486"/>
      <c r="J3" s="486"/>
      <c r="K3" s="486"/>
      <c r="L3" s="487"/>
      <c r="M3" s="609" t="s">
        <v>164</v>
      </c>
      <c r="N3" s="610"/>
      <c r="O3" s="611"/>
    </row>
    <row r="4" spans="1:15" s="234" customFormat="1" ht="21.75" customHeight="1" thickBot="1">
      <c r="A4" s="507"/>
      <c r="B4" s="488" t="s">
        <v>165</v>
      </c>
      <c r="C4" s="489"/>
      <c r="D4" s="489"/>
      <c r="E4" s="489"/>
      <c r="F4" s="489"/>
      <c r="G4" s="489"/>
      <c r="H4" s="489"/>
      <c r="I4" s="489"/>
      <c r="J4" s="489"/>
      <c r="K4" s="489"/>
      <c r="L4" s="490"/>
      <c r="M4" s="609" t="s">
        <v>166</v>
      </c>
      <c r="N4" s="610"/>
      <c r="O4" s="611"/>
    </row>
    <row r="5" spans="1:15" s="234" customFormat="1" ht="16.149999999999999" customHeight="1" thickBot="1">
      <c r="A5" s="80"/>
      <c r="B5" s="81"/>
      <c r="C5" s="81"/>
      <c r="D5" s="81"/>
      <c r="E5" s="81"/>
      <c r="F5" s="81"/>
      <c r="G5" s="81"/>
      <c r="H5" s="81"/>
      <c r="I5" s="81"/>
      <c r="J5" s="81"/>
      <c r="K5" s="81"/>
      <c r="L5" s="81"/>
      <c r="M5" s="235"/>
      <c r="N5" s="235"/>
      <c r="O5" s="235"/>
    </row>
    <row r="6" spans="1:15" ht="40.35" customHeight="1" thickBot="1">
      <c r="A6" s="50" t="s">
        <v>167</v>
      </c>
      <c r="B6" s="516" t="s">
        <v>168</v>
      </c>
      <c r="C6" s="517"/>
      <c r="D6" s="517"/>
      <c r="E6" s="517"/>
      <c r="F6" s="517"/>
      <c r="G6" s="517"/>
      <c r="H6" s="517"/>
      <c r="I6" s="517"/>
      <c r="J6" s="517"/>
      <c r="K6" s="518"/>
      <c r="L6" s="158" t="s">
        <v>169</v>
      </c>
      <c r="M6" s="605">
        <v>2024110010299</v>
      </c>
      <c r="N6" s="606"/>
      <c r="O6" s="607"/>
    </row>
    <row r="7" spans="1:15" s="234" customFormat="1" ht="18" customHeight="1" thickBot="1">
      <c r="A7" s="80"/>
      <c r="B7" s="81"/>
      <c r="C7" s="81"/>
      <c r="D7" s="81"/>
      <c r="E7" s="81"/>
      <c r="F7" s="81"/>
      <c r="G7" s="81"/>
      <c r="H7" s="81"/>
      <c r="I7" s="81"/>
      <c r="J7" s="81"/>
      <c r="K7" s="81"/>
      <c r="L7" s="81"/>
      <c r="M7" s="235"/>
      <c r="N7" s="235"/>
      <c r="O7" s="235"/>
    </row>
    <row r="8" spans="1:15" s="234" customFormat="1" ht="21.75" customHeight="1" thickBot="1">
      <c r="A8" s="509" t="s">
        <v>6</v>
      </c>
      <c r="B8" s="158" t="s">
        <v>170</v>
      </c>
      <c r="C8" s="237" t="s">
        <v>171</v>
      </c>
      <c r="D8" s="158" t="s">
        <v>172</v>
      </c>
      <c r="E8" s="237" t="s">
        <v>171</v>
      </c>
      <c r="F8" s="158" t="s">
        <v>173</v>
      </c>
      <c r="G8" s="237" t="s">
        <v>171</v>
      </c>
      <c r="H8" s="158" t="s">
        <v>174</v>
      </c>
      <c r="I8" s="126" t="s">
        <v>171</v>
      </c>
      <c r="J8" s="493" t="s">
        <v>8</v>
      </c>
      <c r="K8" s="508"/>
      <c r="L8" s="238" t="s">
        <v>175</v>
      </c>
      <c r="M8" s="608"/>
      <c r="N8" s="608"/>
      <c r="O8" s="608"/>
    </row>
    <row r="9" spans="1:15" s="234" customFormat="1" ht="21.75" customHeight="1" thickBot="1">
      <c r="A9" s="509"/>
      <c r="B9" s="239" t="s">
        <v>176</v>
      </c>
      <c r="C9" s="127" t="s">
        <v>171</v>
      </c>
      <c r="D9" s="158" t="s">
        <v>177</v>
      </c>
      <c r="E9" s="127" t="s">
        <v>171</v>
      </c>
      <c r="F9" s="158" t="s">
        <v>178</v>
      </c>
      <c r="G9" s="127" t="s">
        <v>171</v>
      </c>
      <c r="H9" s="158" t="s">
        <v>179</v>
      </c>
      <c r="I9" s="126" t="s">
        <v>171</v>
      </c>
      <c r="J9" s="493"/>
      <c r="K9" s="508"/>
      <c r="L9" s="238" t="s">
        <v>180</v>
      </c>
      <c r="M9" s="608"/>
      <c r="N9" s="608"/>
      <c r="O9" s="608"/>
    </row>
    <row r="10" spans="1:15" s="234" customFormat="1" ht="21.75" customHeight="1" thickBot="1">
      <c r="A10" s="509"/>
      <c r="B10" s="158" t="s">
        <v>181</v>
      </c>
      <c r="C10" s="127" t="s">
        <v>171</v>
      </c>
      <c r="D10" s="158" t="s">
        <v>182</v>
      </c>
      <c r="E10" s="127" t="s">
        <v>171</v>
      </c>
      <c r="F10" s="158" t="s">
        <v>183</v>
      </c>
      <c r="G10" s="127" t="s">
        <v>171</v>
      </c>
      <c r="H10" s="158" t="s">
        <v>184</v>
      </c>
      <c r="I10" s="126"/>
      <c r="J10" s="493"/>
      <c r="K10" s="508"/>
      <c r="L10" s="238" t="s">
        <v>185</v>
      </c>
      <c r="M10" s="608" t="s">
        <v>171</v>
      </c>
      <c r="N10" s="608"/>
      <c r="O10" s="608"/>
    </row>
    <row r="11" spans="1:15" ht="15" customHeight="1" thickBot="1">
      <c r="A11" s="6"/>
      <c r="B11" s="7"/>
      <c r="C11" s="7"/>
      <c r="D11" s="240"/>
      <c r="E11" s="8"/>
      <c r="F11" s="8"/>
      <c r="G11" s="241"/>
      <c r="H11" s="241"/>
      <c r="I11" s="242"/>
      <c r="J11" s="242"/>
      <c r="K11" s="7"/>
      <c r="L11" s="7"/>
      <c r="M11" s="7"/>
      <c r="N11" s="7"/>
      <c r="O11" s="7"/>
    </row>
    <row r="12" spans="1:15" ht="15" customHeight="1">
      <c r="A12" s="513" t="s">
        <v>186</v>
      </c>
      <c r="B12" s="494" t="s">
        <v>322</v>
      </c>
      <c r="C12" s="495"/>
      <c r="D12" s="495"/>
      <c r="E12" s="495"/>
      <c r="F12" s="495"/>
      <c r="G12" s="495"/>
      <c r="H12" s="495"/>
      <c r="I12" s="495"/>
      <c r="J12" s="495"/>
      <c r="K12" s="495"/>
      <c r="L12" s="495"/>
      <c r="M12" s="495"/>
      <c r="N12" s="495"/>
      <c r="O12" s="496"/>
    </row>
    <row r="13" spans="1:15" ht="15" customHeight="1">
      <c r="A13" s="514"/>
      <c r="B13" s="497"/>
      <c r="C13" s="498"/>
      <c r="D13" s="498"/>
      <c r="E13" s="498"/>
      <c r="F13" s="498"/>
      <c r="G13" s="498"/>
      <c r="H13" s="498"/>
      <c r="I13" s="498"/>
      <c r="J13" s="498"/>
      <c r="K13" s="498"/>
      <c r="L13" s="498"/>
      <c r="M13" s="498"/>
      <c r="N13" s="498"/>
      <c r="O13" s="499"/>
    </row>
    <row r="14" spans="1:15" ht="15" customHeight="1" thickBot="1">
      <c r="A14" s="515"/>
      <c r="B14" s="500"/>
      <c r="C14" s="501"/>
      <c r="D14" s="501"/>
      <c r="E14" s="501"/>
      <c r="F14" s="501"/>
      <c r="G14" s="501"/>
      <c r="H14" s="501"/>
      <c r="I14" s="501"/>
      <c r="J14" s="501"/>
      <c r="K14" s="501"/>
      <c r="L14" s="501"/>
      <c r="M14" s="501"/>
      <c r="N14" s="501"/>
      <c r="O14" s="502"/>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0" t="s">
        <v>13</v>
      </c>
      <c r="B16" s="503" t="s">
        <v>323</v>
      </c>
      <c r="C16" s="503"/>
      <c r="D16" s="503"/>
      <c r="E16" s="503"/>
      <c r="F16" s="503"/>
      <c r="G16" s="509" t="s">
        <v>15</v>
      </c>
      <c r="H16" s="509"/>
      <c r="I16" s="504" t="s">
        <v>324</v>
      </c>
      <c r="J16" s="504"/>
      <c r="K16" s="504"/>
      <c r="L16" s="504"/>
      <c r="M16" s="504"/>
      <c r="N16" s="504"/>
      <c r="O16" s="504"/>
    </row>
    <row r="17" spans="1:22" ht="9" customHeight="1" thickBot="1">
      <c r="A17" s="14"/>
      <c r="B17" s="16"/>
      <c r="C17" s="15"/>
      <c r="D17" s="15"/>
      <c r="E17" s="15"/>
      <c r="F17" s="15"/>
      <c r="G17" s="16"/>
      <c r="H17" s="16"/>
      <c r="I17" s="16"/>
      <c r="J17" s="16"/>
      <c r="K17" s="16"/>
      <c r="L17" s="17"/>
      <c r="M17" s="17"/>
      <c r="N17" s="17"/>
      <c r="O17" s="17"/>
    </row>
    <row r="18" spans="1:22" ht="56.25" customHeight="1" thickBot="1">
      <c r="A18" s="50" t="s">
        <v>17</v>
      </c>
      <c r="B18" s="603" t="s">
        <v>190</v>
      </c>
      <c r="C18" s="603"/>
      <c r="D18" s="603"/>
      <c r="E18" s="603"/>
      <c r="F18" s="50" t="s">
        <v>19</v>
      </c>
      <c r="G18" s="604" t="s">
        <v>191</v>
      </c>
      <c r="H18" s="604"/>
      <c r="I18" s="604"/>
      <c r="J18" s="50" t="s">
        <v>21</v>
      </c>
      <c r="K18" s="503" t="s">
        <v>192</v>
      </c>
      <c r="L18" s="503"/>
      <c r="M18" s="503"/>
      <c r="N18" s="503"/>
      <c r="O18" s="503"/>
    </row>
    <row r="19" spans="1:22" ht="9" customHeight="1">
      <c r="A19" s="5"/>
      <c r="B19" s="2"/>
      <c r="C19" s="512"/>
      <c r="D19" s="512"/>
      <c r="E19" s="512"/>
      <c r="F19" s="512"/>
      <c r="G19" s="512"/>
      <c r="H19" s="512"/>
      <c r="I19" s="512"/>
      <c r="J19" s="512"/>
      <c r="K19" s="512"/>
      <c r="L19" s="512"/>
      <c r="M19" s="512"/>
      <c r="N19" s="512"/>
      <c r="O19" s="512"/>
    </row>
    <row r="20" spans="1:22" ht="16.5" customHeight="1" thickBot="1">
      <c r="A20" s="243"/>
      <c r="B20" s="244"/>
      <c r="C20" s="244"/>
      <c r="D20" s="244"/>
      <c r="E20" s="244"/>
      <c r="F20" s="244"/>
      <c r="G20" s="244"/>
      <c r="H20" s="244"/>
      <c r="I20" s="244"/>
      <c r="J20" s="244"/>
      <c r="K20" s="244"/>
      <c r="L20" s="244"/>
      <c r="M20" s="244"/>
      <c r="N20" s="244"/>
      <c r="O20" s="244"/>
    </row>
    <row r="21" spans="1:22" ht="32.1" customHeight="1" thickBot="1">
      <c r="A21" s="491" t="s">
        <v>23</v>
      </c>
      <c r="B21" s="492"/>
      <c r="C21" s="492"/>
      <c r="D21" s="492"/>
      <c r="E21" s="492"/>
      <c r="F21" s="492"/>
      <c r="G21" s="492"/>
      <c r="H21" s="492"/>
      <c r="I21" s="492"/>
      <c r="J21" s="492"/>
      <c r="K21" s="492"/>
      <c r="L21" s="492"/>
      <c r="M21" s="492"/>
      <c r="N21" s="492"/>
      <c r="O21" s="493"/>
    </row>
    <row r="22" spans="1:22" ht="32.1" customHeight="1" thickBot="1">
      <c r="A22" s="491" t="s">
        <v>193</v>
      </c>
      <c r="B22" s="492"/>
      <c r="C22" s="492"/>
      <c r="D22" s="492"/>
      <c r="E22" s="492"/>
      <c r="F22" s="492"/>
      <c r="G22" s="492"/>
      <c r="H22" s="492"/>
      <c r="I22" s="492"/>
      <c r="J22" s="492"/>
      <c r="K22" s="492"/>
      <c r="L22" s="492"/>
      <c r="M22" s="492"/>
      <c r="N22" s="492"/>
      <c r="O22" s="493"/>
    </row>
    <row r="23" spans="1:22"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c r="A24" s="21" t="s">
        <v>24</v>
      </c>
      <c r="B24" s="228">
        <v>252962000</v>
      </c>
      <c r="C24" s="22">
        <v>0</v>
      </c>
      <c r="D24" s="22"/>
      <c r="E24" s="22"/>
      <c r="F24" s="22">
        <v>53378000</v>
      </c>
      <c r="G24" s="22">
        <v>0</v>
      </c>
      <c r="H24" s="229"/>
      <c r="I24" s="229"/>
      <c r="J24" s="229">
        <v>-28697097</v>
      </c>
      <c r="K24" s="229"/>
      <c r="L24" s="229"/>
      <c r="M24" s="229">
        <v>-3574000</v>
      </c>
      <c r="N24" s="400">
        <f>SUM(B24:M24)</f>
        <v>274068903</v>
      </c>
      <c r="O24" s="245">
        <v>1</v>
      </c>
    </row>
    <row r="25" spans="1:22" ht="32.1" customHeight="1">
      <c r="A25" s="21" t="s">
        <v>26</v>
      </c>
      <c r="B25" s="22">
        <v>157256000</v>
      </c>
      <c r="C25" s="22">
        <v>95706000</v>
      </c>
      <c r="D25" s="22">
        <v>0</v>
      </c>
      <c r="E25" s="228">
        <v>-3637333</v>
      </c>
      <c r="F25" s="22">
        <v>0</v>
      </c>
      <c r="G25" s="22">
        <v>0</v>
      </c>
      <c r="H25" s="22">
        <v>20000000</v>
      </c>
      <c r="I25" s="22">
        <v>0</v>
      </c>
      <c r="J25" s="22">
        <v>0</v>
      </c>
      <c r="K25" s="22">
        <v>0</v>
      </c>
      <c r="L25" s="22"/>
      <c r="M25" s="22"/>
      <c r="N25" s="310">
        <f t="shared" ref="N25:N29" si="0">SUM(B25:M25)</f>
        <v>269324667</v>
      </c>
      <c r="O25" s="246">
        <f>N25/N24</f>
        <v>0.98268962312736374</v>
      </c>
    </row>
    <row r="26" spans="1:22" ht="32.1" customHeight="1">
      <c r="A26" s="21" t="s">
        <v>28</v>
      </c>
      <c r="B26" s="22">
        <v>0</v>
      </c>
      <c r="C26" s="22">
        <v>0</v>
      </c>
      <c r="D26" s="22">
        <v>17644667</v>
      </c>
      <c r="E26" s="22">
        <v>23168000</v>
      </c>
      <c r="F26" s="22">
        <v>23168000</v>
      </c>
      <c r="G26" s="22">
        <v>23168000</v>
      </c>
      <c r="H26" s="22">
        <v>26940000</v>
      </c>
      <c r="I26" s="22">
        <v>19396000</v>
      </c>
      <c r="J26" s="22">
        <v>27168000</v>
      </c>
      <c r="K26" s="22">
        <v>27168000</v>
      </c>
      <c r="L26" s="22">
        <v>27168000</v>
      </c>
      <c r="M26" s="22"/>
      <c r="N26" s="304">
        <f t="shared" si="0"/>
        <v>214988667</v>
      </c>
      <c r="O26" s="246">
        <f>N26/N24</f>
        <v>0.78443290955924316</v>
      </c>
      <c r="Q26" s="361">
        <v>23168000</v>
      </c>
      <c r="R26" s="362"/>
      <c r="S26" s="361">
        <v>23168000</v>
      </c>
      <c r="T26" s="363"/>
      <c r="U26" s="364">
        <f>+Q26-H26</f>
        <v>-3772000</v>
      </c>
      <c r="V26" s="364">
        <f>+S26+U26</f>
        <v>19396000</v>
      </c>
    </row>
    <row r="27" spans="1:22" ht="32.1" customHeight="1">
      <c r="A27" s="21" t="s">
        <v>198</v>
      </c>
      <c r="B27" s="22"/>
      <c r="C27" s="22">
        <v>5353040</v>
      </c>
      <c r="D27" s="22">
        <v>0</v>
      </c>
      <c r="E27" s="22">
        <v>0</v>
      </c>
      <c r="F27" s="22">
        <v>0</v>
      </c>
      <c r="G27" s="22">
        <v>0</v>
      </c>
      <c r="H27" s="22"/>
      <c r="I27" s="22"/>
      <c r="J27" s="22"/>
      <c r="K27" s="22"/>
      <c r="L27" s="22"/>
      <c r="M27" s="22"/>
      <c r="N27" s="311">
        <f t="shared" si="0"/>
        <v>5353040</v>
      </c>
      <c r="O27" s="246">
        <v>1</v>
      </c>
    </row>
    <row r="28" spans="1:22" ht="32.1" customHeight="1">
      <c r="A28" s="21" t="s">
        <v>199</v>
      </c>
      <c r="B28" s="22">
        <v>0</v>
      </c>
      <c r="C28" s="22">
        <v>0</v>
      </c>
      <c r="D28" s="22">
        <v>0</v>
      </c>
      <c r="E28" s="22">
        <v>0</v>
      </c>
      <c r="F28" s="22">
        <v>0</v>
      </c>
      <c r="G28" s="22">
        <v>0</v>
      </c>
      <c r="H28" s="22"/>
      <c r="I28" s="22"/>
      <c r="J28" s="22"/>
      <c r="K28" s="22"/>
      <c r="L28" s="22"/>
      <c r="M28" s="22"/>
      <c r="N28" s="311">
        <f t="shared" si="0"/>
        <v>0</v>
      </c>
      <c r="O28" s="246">
        <f>N28/N27</f>
        <v>0</v>
      </c>
      <c r="Q28" s="355"/>
    </row>
    <row r="29" spans="1:22" ht="32.1" customHeight="1">
      <c r="A29" s="24" t="s">
        <v>34</v>
      </c>
      <c r="B29" s="25">
        <v>0</v>
      </c>
      <c r="C29" s="25">
        <v>5353040</v>
      </c>
      <c r="D29" s="25">
        <v>0</v>
      </c>
      <c r="E29" s="25">
        <v>0</v>
      </c>
      <c r="F29" s="25">
        <v>0</v>
      </c>
      <c r="G29" s="25">
        <v>0</v>
      </c>
      <c r="H29" s="25">
        <v>0</v>
      </c>
      <c r="I29" s="25"/>
      <c r="J29" s="25"/>
      <c r="K29" s="25"/>
      <c r="L29" s="25"/>
      <c r="M29" s="25"/>
      <c r="N29" s="305">
        <f t="shared" si="0"/>
        <v>5353040</v>
      </c>
      <c r="O29" s="247">
        <f>N29/N27</f>
        <v>1</v>
      </c>
    </row>
    <row r="30" spans="1:22" s="248" customFormat="1" ht="16.5" customHeight="1"/>
    <row r="31" spans="1:22" s="248" customFormat="1" ht="17.25" customHeight="1"/>
    <row r="32" spans="1:22" ht="5.25" customHeight="1" thickBot="1"/>
    <row r="33" spans="1:13" ht="48" customHeight="1" thickBot="1">
      <c r="A33" s="596" t="s">
        <v>200</v>
      </c>
      <c r="B33" s="597"/>
      <c r="C33" s="597"/>
      <c r="D33" s="597"/>
      <c r="E33" s="597"/>
      <c r="F33" s="597"/>
      <c r="G33" s="597"/>
      <c r="H33" s="597"/>
      <c r="I33" s="598"/>
      <c r="J33" s="249"/>
    </row>
    <row r="34" spans="1:13" ht="50.25" customHeight="1" thickBot="1">
      <c r="A34" s="250" t="s">
        <v>201</v>
      </c>
      <c r="B34" s="599" t="str">
        <f>+B12</f>
        <v>Realizar el 100% de de las acciones diseñadas para aumentar el crecimiento de usuarios que consultan las redes sociales y páginas web</v>
      </c>
      <c r="C34" s="600"/>
      <c r="D34" s="600"/>
      <c r="E34" s="600"/>
      <c r="F34" s="600"/>
      <c r="G34" s="600"/>
      <c r="H34" s="600"/>
      <c r="I34" s="601"/>
      <c r="J34" s="251"/>
      <c r="M34" s="252"/>
    </row>
    <row r="35" spans="1:13" ht="18.75" customHeight="1" thickBot="1">
      <c r="A35" s="572" t="s">
        <v>39</v>
      </c>
      <c r="B35" s="253">
        <v>2024</v>
      </c>
      <c r="C35" s="253">
        <v>2025</v>
      </c>
      <c r="D35" s="253">
        <v>2026</v>
      </c>
      <c r="E35" s="253">
        <v>2027</v>
      </c>
      <c r="F35" s="253" t="s">
        <v>202</v>
      </c>
      <c r="G35" s="602" t="s">
        <v>41</v>
      </c>
      <c r="H35" s="472" t="s">
        <v>203</v>
      </c>
      <c r="I35" s="473"/>
      <c r="J35" s="251"/>
      <c r="M35" s="252"/>
    </row>
    <row r="36" spans="1:13" ht="50.25" customHeight="1" thickBot="1">
      <c r="A36" s="573"/>
      <c r="B36" s="303">
        <v>1</v>
      </c>
      <c r="C36" s="303">
        <v>1</v>
      </c>
      <c r="D36" s="303">
        <v>1</v>
      </c>
      <c r="E36" s="303">
        <v>1</v>
      </c>
      <c r="F36" s="303">
        <v>1</v>
      </c>
      <c r="G36" s="602"/>
      <c r="H36" s="474"/>
      <c r="I36" s="475"/>
      <c r="J36" s="251"/>
      <c r="M36" s="254"/>
    </row>
    <row r="37" spans="1:13" ht="52.5" customHeight="1" thickBot="1">
      <c r="A37" s="255" t="s">
        <v>43</v>
      </c>
      <c r="B37" s="591">
        <v>0.13</v>
      </c>
      <c r="C37" s="592"/>
      <c r="D37" s="593" t="s">
        <v>204</v>
      </c>
      <c r="E37" s="594"/>
      <c r="F37" s="594"/>
      <c r="G37" s="594"/>
      <c r="H37" s="594"/>
      <c r="I37" s="595"/>
    </row>
    <row r="38" spans="1:13" s="259" customFormat="1" ht="48" customHeight="1" thickBot="1">
      <c r="A38" s="572" t="s">
        <v>205</v>
      </c>
      <c r="B38" s="255" t="s">
        <v>206</v>
      </c>
      <c r="C38" s="250" t="s">
        <v>87</v>
      </c>
      <c r="D38" s="574" t="s">
        <v>89</v>
      </c>
      <c r="E38" s="575"/>
      <c r="F38" s="574" t="s">
        <v>91</v>
      </c>
      <c r="G38" s="575"/>
      <c r="H38" s="258" t="s">
        <v>93</v>
      </c>
      <c r="I38" s="257" t="s">
        <v>94</v>
      </c>
      <c r="M38" s="260"/>
    </row>
    <row r="39" spans="1:13" s="378" customFormat="1" ht="177.75" customHeight="1" thickBot="1">
      <c r="A39" s="573"/>
      <c r="B39" s="375">
        <v>8.3000000000000007</v>
      </c>
      <c r="C39" s="375">
        <v>8.3000000000000007</v>
      </c>
      <c r="D39" s="578" t="s">
        <v>325</v>
      </c>
      <c r="E39" s="579"/>
      <c r="F39" s="578" t="s">
        <v>326</v>
      </c>
      <c r="G39" s="579"/>
      <c r="H39" s="376" t="s">
        <v>209</v>
      </c>
      <c r="I39" s="377" t="s">
        <v>209</v>
      </c>
      <c r="M39" s="379"/>
    </row>
    <row r="40" spans="1:13" s="259" customFormat="1" ht="54" customHeight="1" thickBot="1">
      <c r="A40" s="572" t="s">
        <v>211</v>
      </c>
      <c r="B40" s="256" t="s">
        <v>206</v>
      </c>
      <c r="C40" s="258" t="s">
        <v>87</v>
      </c>
      <c r="D40" s="574" t="s">
        <v>89</v>
      </c>
      <c r="E40" s="575"/>
      <c r="F40" s="574" t="s">
        <v>91</v>
      </c>
      <c r="G40" s="575"/>
      <c r="H40" s="258" t="s">
        <v>93</v>
      </c>
      <c r="I40" s="257" t="s">
        <v>94</v>
      </c>
    </row>
    <row r="41" spans="1:13" s="378" customFormat="1" ht="171" customHeight="1" thickBot="1">
      <c r="A41" s="573"/>
      <c r="B41" s="375">
        <v>8.3000000000000007</v>
      </c>
      <c r="C41" s="375">
        <v>8.3000000000000007</v>
      </c>
      <c r="D41" s="578" t="s">
        <v>327</v>
      </c>
      <c r="E41" s="579"/>
      <c r="F41" s="578" t="s">
        <v>328</v>
      </c>
      <c r="G41" s="579"/>
      <c r="H41" s="376" t="s">
        <v>209</v>
      </c>
      <c r="I41" s="380" t="s">
        <v>329</v>
      </c>
    </row>
    <row r="42" spans="1:13" s="259" customFormat="1" ht="45" customHeight="1" thickBot="1">
      <c r="A42" s="572" t="s">
        <v>215</v>
      </c>
      <c r="B42" s="256" t="s">
        <v>206</v>
      </c>
      <c r="C42" s="258" t="s">
        <v>87</v>
      </c>
      <c r="D42" s="574" t="s">
        <v>89</v>
      </c>
      <c r="E42" s="575"/>
      <c r="F42" s="574" t="s">
        <v>91</v>
      </c>
      <c r="G42" s="575"/>
      <c r="H42" s="258" t="s">
        <v>93</v>
      </c>
      <c r="I42" s="257" t="s">
        <v>94</v>
      </c>
    </row>
    <row r="43" spans="1:13" ht="205.5" customHeight="1" thickBot="1">
      <c r="A43" s="573"/>
      <c r="B43" s="276">
        <v>8.3000000000000007</v>
      </c>
      <c r="C43" s="276">
        <v>8.3000000000000007</v>
      </c>
      <c r="D43" s="581" t="s">
        <v>330</v>
      </c>
      <c r="E43" s="582"/>
      <c r="F43" s="589" t="s">
        <v>331</v>
      </c>
      <c r="G43" s="590"/>
      <c r="H43" s="265" t="s">
        <v>209</v>
      </c>
      <c r="I43" s="278" t="s">
        <v>332</v>
      </c>
    </row>
    <row r="44" spans="1:13" s="259" customFormat="1" ht="44.25" customHeight="1" thickBot="1">
      <c r="A44" s="572" t="s">
        <v>219</v>
      </c>
      <c r="B44" s="256" t="s">
        <v>206</v>
      </c>
      <c r="C44" s="256" t="s">
        <v>87</v>
      </c>
      <c r="D44" s="574" t="s">
        <v>89</v>
      </c>
      <c r="E44" s="575"/>
      <c r="F44" s="574" t="s">
        <v>91</v>
      </c>
      <c r="G44" s="575"/>
      <c r="H44" s="258" t="s">
        <v>93</v>
      </c>
      <c r="I44" s="258" t="s">
        <v>94</v>
      </c>
    </row>
    <row r="45" spans="1:13" s="378" customFormat="1" ht="249.75" customHeight="1" thickBot="1">
      <c r="A45" s="573"/>
      <c r="B45" s="375">
        <v>8.3000000000000007</v>
      </c>
      <c r="C45" s="375">
        <v>8.3000000000000007</v>
      </c>
      <c r="D45" s="578" t="s">
        <v>333</v>
      </c>
      <c r="E45" s="579"/>
      <c r="F45" s="585" t="s">
        <v>334</v>
      </c>
      <c r="G45" s="586"/>
      <c r="H45" s="376" t="s">
        <v>209</v>
      </c>
      <c r="I45" s="377" t="s">
        <v>335</v>
      </c>
    </row>
    <row r="46" spans="1:13" s="259" customFormat="1" ht="47.25" customHeight="1" thickBot="1">
      <c r="A46" s="572" t="s">
        <v>223</v>
      </c>
      <c r="B46" s="256" t="s">
        <v>206</v>
      </c>
      <c r="C46" s="258" t="s">
        <v>87</v>
      </c>
      <c r="D46" s="574" t="s">
        <v>89</v>
      </c>
      <c r="E46" s="575"/>
      <c r="F46" s="574" t="s">
        <v>91</v>
      </c>
      <c r="G46" s="575"/>
      <c r="H46" s="258" t="s">
        <v>93</v>
      </c>
      <c r="I46" s="257" t="s">
        <v>94</v>
      </c>
    </row>
    <row r="47" spans="1:13" s="378" customFormat="1" ht="199.5" customHeight="1">
      <c r="A47" s="573"/>
      <c r="B47" s="375">
        <v>8.3000000000000007</v>
      </c>
      <c r="C47" s="381">
        <v>8.3000000000000007</v>
      </c>
      <c r="D47" s="585" t="s">
        <v>336</v>
      </c>
      <c r="E47" s="586"/>
      <c r="F47" s="587" t="s">
        <v>337</v>
      </c>
      <c r="G47" s="588"/>
      <c r="H47" s="376" t="s">
        <v>209</v>
      </c>
      <c r="I47" s="382" t="s">
        <v>338</v>
      </c>
    </row>
    <row r="48" spans="1:13" s="259" customFormat="1" ht="52.5" customHeight="1">
      <c r="A48" s="572" t="s">
        <v>228</v>
      </c>
      <c r="B48" s="256" t="s">
        <v>206</v>
      </c>
      <c r="C48" s="258" t="s">
        <v>87</v>
      </c>
      <c r="D48" s="574" t="s">
        <v>89</v>
      </c>
      <c r="E48" s="575"/>
      <c r="F48" s="574" t="s">
        <v>91</v>
      </c>
      <c r="G48" s="575"/>
      <c r="H48" s="258" t="s">
        <v>93</v>
      </c>
      <c r="I48" s="257" t="s">
        <v>94</v>
      </c>
    </row>
    <row r="49" spans="1:9" s="378" customFormat="1" ht="300.75" customHeight="1">
      <c r="A49" s="573"/>
      <c r="B49" s="383">
        <v>8.3000000000000007</v>
      </c>
      <c r="C49" s="383">
        <v>8.3000000000000007</v>
      </c>
      <c r="D49" s="585" t="s">
        <v>339</v>
      </c>
      <c r="E49" s="586"/>
      <c r="F49" s="587" t="s">
        <v>340</v>
      </c>
      <c r="G49" s="588"/>
      <c r="H49" s="376" t="s">
        <v>209</v>
      </c>
      <c r="I49" s="345" t="s">
        <v>341</v>
      </c>
    </row>
    <row r="50" spans="1:9" ht="35.1" customHeight="1">
      <c r="A50" s="572" t="s">
        <v>196</v>
      </c>
      <c r="B50" s="255" t="s">
        <v>206</v>
      </c>
      <c r="C50" s="250" t="s">
        <v>87</v>
      </c>
      <c r="D50" s="574" t="s">
        <v>89</v>
      </c>
      <c r="E50" s="575"/>
      <c r="F50" s="574" t="s">
        <v>91</v>
      </c>
      <c r="G50" s="575"/>
      <c r="H50" s="258" t="s">
        <v>93</v>
      </c>
      <c r="I50" s="257" t="s">
        <v>94</v>
      </c>
    </row>
    <row r="51" spans="1:9" s="378" customFormat="1" ht="297.75" customHeight="1">
      <c r="A51" s="573"/>
      <c r="B51" s="383">
        <v>8.3000000000000007</v>
      </c>
      <c r="C51" s="383">
        <v>8.3000000000000007</v>
      </c>
      <c r="D51" s="585" t="s">
        <v>342</v>
      </c>
      <c r="E51" s="586"/>
      <c r="F51" s="587" t="s">
        <v>343</v>
      </c>
      <c r="G51" s="588"/>
      <c r="H51" s="376" t="s">
        <v>209</v>
      </c>
      <c r="I51" s="345" t="s">
        <v>344</v>
      </c>
    </row>
    <row r="52" spans="1:9" ht="35.1" customHeight="1" thickBot="1">
      <c r="A52" s="572" t="s">
        <v>197</v>
      </c>
      <c r="B52" s="255" t="s">
        <v>206</v>
      </c>
      <c r="C52" s="250" t="s">
        <v>87</v>
      </c>
      <c r="D52" s="574" t="s">
        <v>89</v>
      </c>
      <c r="E52" s="575"/>
      <c r="F52" s="574" t="s">
        <v>91</v>
      </c>
      <c r="G52" s="575"/>
      <c r="H52" s="258" t="s">
        <v>93</v>
      </c>
      <c r="I52" s="257" t="s">
        <v>94</v>
      </c>
    </row>
    <row r="53" spans="1:9" s="378" customFormat="1" ht="310.5" customHeight="1" thickBot="1">
      <c r="A53" s="573"/>
      <c r="B53" s="375">
        <v>8.3000000000000007</v>
      </c>
      <c r="C53" s="384">
        <v>8.3000000000000007</v>
      </c>
      <c r="D53" s="578" t="s">
        <v>345</v>
      </c>
      <c r="E53" s="584"/>
      <c r="F53" s="578" t="s">
        <v>346</v>
      </c>
      <c r="G53" s="579"/>
      <c r="H53" s="376" t="s">
        <v>209</v>
      </c>
      <c r="I53" s="345" t="s">
        <v>347</v>
      </c>
    </row>
    <row r="54" spans="1:9" ht="35.1" customHeight="1" thickBot="1">
      <c r="A54" s="572" t="s">
        <v>238</v>
      </c>
      <c r="B54" s="258" t="s">
        <v>206</v>
      </c>
      <c r="C54" s="250" t="s">
        <v>87</v>
      </c>
      <c r="D54" s="574" t="s">
        <v>89</v>
      </c>
      <c r="E54" s="575"/>
      <c r="F54" s="574" t="s">
        <v>91</v>
      </c>
      <c r="G54" s="575"/>
      <c r="H54" s="258" t="s">
        <v>93</v>
      </c>
      <c r="I54" s="257" t="s">
        <v>94</v>
      </c>
    </row>
    <row r="55" spans="1:9" s="378" customFormat="1" ht="328.5" customHeight="1" thickBot="1">
      <c r="A55" s="573"/>
      <c r="B55" s="383">
        <v>8.3000000000000007</v>
      </c>
      <c r="C55" s="384">
        <v>8.3000000000000007</v>
      </c>
      <c r="D55" s="578" t="s">
        <v>348</v>
      </c>
      <c r="E55" s="584"/>
      <c r="F55" s="578" t="s">
        <v>349</v>
      </c>
      <c r="G55" s="584"/>
      <c r="H55" s="376" t="s">
        <v>209</v>
      </c>
      <c r="I55" s="387" t="s">
        <v>350</v>
      </c>
    </row>
    <row r="56" spans="1:9" ht="35.1" customHeight="1" thickBot="1">
      <c r="A56" s="572" t="s">
        <v>242</v>
      </c>
      <c r="B56" s="255" t="s">
        <v>206</v>
      </c>
      <c r="C56" s="258" t="s">
        <v>87</v>
      </c>
      <c r="D56" s="574" t="s">
        <v>89</v>
      </c>
      <c r="E56" s="575"/>
      <c r="F56" s="574" t="s">
        <v>91</v>
      </c>
      <c r="G56" s="575"/>
      <c r="H56" s="258" t="s">
        <v>93</v>
      </c>
      <c r="I56" s="257" t="s">
        <v>94</v>
      </c>
    </row>
    <row r="57" spans="1:9" ht="357" customHeight="1" thickBot="1">
      <c r="A57" s="573"/>
      <c r="B57" s="383">
        <v>8.3000000000000007</v>
      </c>
      <c r="C57" s="384">
        <v>8.3000000000000007</v>
      </c>
      <c r="D57" s="578" t="s">
        <v>351</v>
      </c>
      <c r="E57" s="579"/>
      <c r="F57" s="578" t="s">
        <v>352</v>
      </c>
      <c r="G57" s="580"/>
      <c r="H57" s="376" t="s">
        <v>209</v>
      </c>
      <c r="I57" s="345" t="s">
        <v>353</v>
      </c>
    </row>
    <row r="58" spans="1:9" ht="35.1" customHeight="1" thickBot="1">
      <c r="A58" s="572" t="s">
        <v>246</v>
      </c>
      <c r="B58" s="255" t="s">
        <v>206</v>
      </c>
      <c r="C58" s="250" t="s">
        <v>87</v>
      </c>
      <c r="D58" s="574" t="s">
        <v>89</v>
      </c>
      <c r="E58" s="575"/>
      <c r="F58" s="574" t="s">
        <v>91</v>
      </c>
      <c r="G58" s="575"/>
      <c r="H58" s="258" t="s">
        <v>93</v>
      </c>
      <c r="I58" s="257" t="s">
        <v>94</v>
      </c>
    </row>
    <row r="59" spans="1:9" ht="408.75" customHeight="1" thickBot="1">
      <c r="A59" s="573"/>
      <c r="B59" s="276">
        <v>8.3000000000000007</v>
      </c>
      <c r="C59" s="399">
        <v>8.3000000000000007</v>
      </c>
      <c r="D59" s="581" t="s">
        <v>354</v>
      </c>
      <c r="E59" s="582"/>
      <c r="F59" s="583" t="s">
        <v>355</v>
      </c>
      <c r="G59" s="583"/>
      <c r="H59" s="265" t="s">
        <v>209</v>
      </c>
      <c r="I59" s="395" t="s">
        <v>356</v>
      </c>
    </row>
    <row r="60" spans="1:9" ht="46.5" customHeight="1" thickBot="1">
      <c r="A60" s="572" t="s">
        <v>250</v>
      </c>
      <c r="B60" s="258" t="s">
        <v>206</v>
      </c>
      <c r="C60" s="250" t="s">
        <v>87</v>
      </c>
      <c r="D60" s="574" t="s">
        <v>89</v>
      </c>
      <c r="E60" s="575"/>
      <c r="F60" s="574" t="s">
        <v>91</v>
      </c>
      <c r="G60" s="575"/>
      <c r="H60" s="258" t="s">
        <v>93</v>
      </c>
      <c r="I60" s="257" t="s">
        <v>94</v>
      </c>
    </row>
    <row r="61" spans="1:9" ht="120.75" customHeight="1" thickBot="1">
      <c r="A61" s="573"/>
      <c r="B61" s="280">
        <v>8.6999999999999993</v>
      </c>
      <c r="C61" s="266"/>
      <c r="D61" s="576"/>
      <c r="E61" s="577"/>
      <c r="F61" s="576"/>
      <c r="G61" s="577"/>
      <c r="H61" s="265"/>
      <c r="I61" s="265"/>
    </row>
    <row r="62" spans="1:9">
      <c r="B62" s="267">
        <f>+B47+B43+B41+B45+B49+B51+B53+B55+B57+B59+B61+B39</f>
        <v>99.999999999999986</v>
      </c>
    </row>
    <row r="64" spans="1:9" s="251" customFormat="1" ht="30" customHeight="1">
      <c r="A64" s="236"/>
      <c r="B64" s="236"/>
      <c r="C64" s="236"/>
      <c r="D64" s="236"/>
      <c r="E64" s="236"/>
      <c r="F64" s="236"/>
      <c r="G64" s="236"/>
      <c r="H64" s="236"/>
      <c r="I64" s="236"/>
    </row>
    <row r="65" spans="1:9" ht="34.5" customHeight="1">
      <c r="A65" s="525" t="s">
        <v>57</v>
      </c>
      <c r="B65" s="525"/>
      <c r="C65" s="525"/>
      <c r="D65" s="525"/>
      <c r="E65" s="525"/>
      <c r="F65" s="525"/>
      <c r="G65" s="525"/>
      <c r="H65" s="525"/>
      <c r="I65" s="525"/>
    </row>
    <row r="66" spans="1:9" ht="67.5" customHeight="1">
      <c r="A66" s="43" t="s">
        <v>58</v>
      </c>
      <c r="B66" s="562" t="s">
        <v>357</v>
      </c>
      <c r="C66" s="563"/>
      <c r="D66" s="562" t="s">
        <v>358</v>
      </c>
      <c r="E66" s="563"/>
      <c r="F66" s="562" t="s">
        <v>359</v>
      </c>
      <c r="G66" s="563"/>
      <c r="H66" s="564" t="s">
        <v>360</v>
      </c>
      <c r="I66" s="565"/>
    </row>
    <row r="67" spans="1:9" ht="45.75" customHeight="1">
      <c r="A67" s="43" t="s">
        <v>255</v>
      </c>
      <c r="B67" s="566">
        <v>0.08</v>
      </c>
      <c r="C67" s="567"/>
      <c r="D67" s="568">
        <v>2.5000000000000001E-2</v>
      </c>
      <c r="E67" s="569"/>
      <c r="F67" s="568">
        <v>2.5000000000000001E-2</v>
      </c>
      <c r="G67" s="569"/>
      <c r="H67" s="570"/>
      <c r="I67" s="571"/>
    </row>
    <row r="68" spans="1:9" ht="30" customHeight="1">
      <c r="A68" s="522" t="s">
        <v>170</v>
      </c>
      <c r="B68" s="268" t="s">
        <v>85</v>
      </c>
      <c r="C68" s="268" t="s">
        <v>87</v>
      </c>
      <c r="D68" s="268" t="s">
        <v>85</v>
      </c>
      <c r="E68" s="268" t="s">
        <v>87</v>
      </c>
      <c r="F68" s="268" t="s">
        <v>85</v>
      </c>
      <c r="G68" s="268" t="s">
        <v>87</v>
      </c>
      <c r="H68" s="268" t="s">
        <v>85</v>
      </c>
      <c r="I68" s="268" t="s">
        <v>87</v>
      </c>
    </row>
    <row r="69" spans="1:9" ht="30" customHeight="1">
      <c r="A69" s="523"/>
      <c r="B69" s="279">
        <v>8.3000000000000004E-2</v>
      </c>
      <c r="C69" s="279">
        <v>8.3000000000000004E-2</v>
      </c>
      <c r="D69" s="279">
        <v>8.3000000000000004E-2</v>
      </c>
      <c r="E69" s="279">
        <v>8.3000000000000004E-2</v>
      </c>
      <c r="F69" s="279">
        <v>8.3000000000000004E-2</v>
      </c>
      <c r="G69" s="279">
        <v>8.3000000000000004E-2</v>
      </c>
      <c r="H69" s="270"/>
      <c r="I69" s="269"/>
    </row>
    <row r="70" spans="1:9" ht="127.9" customHeight="1">
      <c r="A70" s="43" t="s">
        <v>256</v>
      </c>
      <c r="B70" s="554" t="s">
        <v>361</v>
      </c>
      <c r="C70" s="555"/>
      <c r="D70" s="554" t="s">
        <v>362</v>
      </c>
      <c r="E70" s="555"/>
      <c r="F70" s="554" t="s">
        <v>363</v>
      </c>
      <c r="G70" s="555"/>
      <c r="H70" s="560"/>
      <c r="I70" s="561"/>
    </row>
    <row r="71" spans="1:9" ht="78.599999999999994" customHeight="1">
      <c r="A71" s="43" t="s">
        <v>260</v>
      </c>
      <c r="B71" s="424" t="s">
        <v>364</v>
      </c>
      <c r="C71" s="544"/>
      <c r="D71" s="424" t="s">
        <v>365</v>
      </c>
      <c r="E71" s="557"/>
      <c r="F71" s="424" t="s">
        <v>366</v>
      </c>
      <c r="G71" s="557"/>
      <c r="H71" s="556"/>
      <c r="I71" s="557"/>
    </row>
    <row r="72" spans="1:9" ht="30.75" customHeight="1">
      <c r="A72" s="522" t="s">
        <v>172</v>
      </c>
      <c r="B72" s="268" t="s">
        <v>85</v>
      </c>
      <c r="C72" s="268" t="s">
        <v>87</v>
      </c>
      <c r="D72" s="268" t="s">
        <v>85</v>
      </c>
      <c r="E72" s="268" t="s">
        <v>87</v>
      </c>
      <c r="F72" s="268" t="s">
        <v>85</v>
      </c>
      <c r="G72" s="268" t="s">
        <v>87</v>
      </c>
      <c r="H72" s="268" t="s">
        <v>85</v>
      </c>
      <c r="I72" s="268" t="s">
        <v>87</v>
      </c>
    </row>
    <row r="73" spans="1:9" ht="30.75" customHeight="1">
      <c r="A73" s="523"/>
      <c r="B73" s="279">
        <v>8.3000000000000004E-2</v>
      </c>
      <c r="C73" s="279">
        <v>8.3000000000000004E-2</v>
      </c>
      <c r="D73" s="279">
        <v>8.3000000000000004E-2</v>
      </c>
      <c r="E73" s="279">
        <v>8.3000000000000004E-2</v>
      </c>
      <c r="F73" s="279">
        <v>8.3000000000000004E-2</v>
      </c>
      <c r="G73" s="233">
        <v>8.3000000000000004E-2</v>
      </c>
      <c r="H73" s="270"/>
      <c r="I73" s="271"/>
    </row>
    <row r="74" spans="1:9" ht="104.45" customHeight="1">
      <c r="A74" s="43" t="s">
        <v>256</v>
      </c>
      <c r="B74" s="554" t="s">
        <v>367</v>
      </c>
      <c r="C74" s="555"/>
      <c r="D74" s="554" t="s">
        <v>368</v>
      </c>
      <c r="E74" s="555"/>
      <c r="F74" s="554" t="s">
        <v>369</v>
      </c>
      <c r="G74" s="555"/>
      <c r="H74" s="558"/>
      <c r="I74" s="559"/>
    </row>
    <row r="75" spans="1:9" ht="78" customHeight="1">
      <c r="A75" s="43" t="s">
        <v>260</v>
      </c>
      <c r="B75" s="424" t="s">
        <v>364</v>
      </c>
      <c r="C75" s="544"/>
      <c r="D75" s="424" t="s">
        <v>365</v>
      </c>
      <c r="E75" s="557"/>
      <c r="F75" s="424" t="s">
        <v>366</v>
      </c>
      <c r="G75" s="544"/>
      <c r="H75" s="556"/>
      <c r="I75" s="557"/>
    </row>
    <row r="76" spans="1:9" ht="30.75" customHeight="1">
      <c r="A76" s="522" t="s">
        <v>173</v>
      </c>
      <c r="B76" s="268" t="s">
        <v>85</v>
      </c>
      <c r="C76" s="268" t="s">
        <v>87</v>
      </c>
      <c r="D76" s="268" t="s">
        <v>85</v>
      </c>
      <c r="E76" s="268" t="s">
        <v>87</v>
      </c>
      <c r="F76" s="268" t="s">
        <v>85</v>
      </c>
      <c r="G76" s="268" t="s">
        <v>87</v>
      </c>
      <c r="H76" s="268" t="s">
        <v>85</v>
      </c>
      <c r="I76" s="268" t="s">
        <v>87</v>
      </c>
    </row>
    <row r="77" spans="1:9" ht="30.75" customHeight="1">
      <c r="A77" s="523"/>
      <c r="B77" s="279">
        <v>8.3000000000000004E-2</v>
      </c>
      <c r="C77" s="279">
        <v>8.3000000000000004E-2</v>
      </c>
      <c r="D77" s="279">
        <v>8.3000000000000004E-2</v>
      </c>
      <c r="E77" s="279">
        <v>8.3000000000000004E-2</v>
      </c>
      <c r="F77" s="279">
        <v>8.3000000000000004E-2</v>
      </c>
      <c r="G77" s="233">
        <v>8.3000000000000004E-2</v>
      </c>
      <c r="H77" s="270"/>
      <c r="I77" s="271"/>
    </row>
    <row r="78" spans="1:9" ht="111.6" customHeight="1">
      <c r="A78" s="43" t="s">
        <v>256</v>
      </c>
      <c r="B78" s="554" t="s">
        <v>370</v>
      </c>
      <c r="C78" s="555"/>
      <c r="D78" s="554" t="s">
        <v>371</v>
      </c>
      <c r="E78" s="555"/>
      <c r="F78" s="554" t="s">
        <v>372</v>
      </c>
      <c r="G78" s="555"/>
      <c r="H78" s="556"/>
      <c r="I78" s="557"/>
    </row>
    <row r="79" spans="1:9" ht="91.9" customHeight="1">
      <c r="A79" s="43" t="s">
        <v>260</v>
      </c>
      <c r="B79" s="424" t="s">
        <v>373</v>
      </c>
      <c r="C79" s="544"/>
      <c r="D79" s="424" t="s">
        <v>374</v>
      </c>
      <c r="E79" s="557"/>
      <c r="F79" s="424" t="s">
        <v>375</v>
      </c>
      <c r="G79" s="544"/>
      <c r="H79" s="556"/>
      <c r="I79" s="557"/>
    </row>
    <row r="80" spans="1:9" ht="30.75" customHeight="1">
      <c r="A80" s="522" t="s">
        <v>174</v>
      </c>
      <c r="B80" s="268" t="s">
        <v>85</v>
      </c>
      <c r="C80" s="268" t="s">
        <v>87</v>
      </c>
      <c r="D80" s="268" t="s">
        <v>85</v>
      </c>
      <c r="E80" s="268" t="s">
        <v>87</v>
      </c>
      <c r="F80" s="268" t="s">
        <v>85</v>
      </c>
      <c r="G80" s="268" t="s">
        <v>87</v>
      </c>
      <c r="H80" s="268" t="s">
        <v>85</v>
      </c>
      <c r="I80" s="268" t="s">
        <v>87</v>
      </c>
    </row>
    <row r="81" spans="1:9" ht="30.75" customHeight="1">
      <c r="A81" s="523"/>
      <c r="B81" s="279">
        <v>8.3000000000000004E-2</v>
      </c>
      <c r="C81" s="279">
        <v>8.3000000000000004E-2</v>
      </c>
      <c r="D81" s="279">
        <v>8.3000000000000004E-2</v>
      </c>
      <c r="E81" s="279">
        <v>8.3000000000000004E-2</v>
      </c>
      <c r="F81" s="279">
        <v>8.3000000000000004E-2</v>
      </c>
      <c r="G81" s="233">
        <v>8.3000000000000004E-2</v>
      </c>
      <c r="H81" s="270"/>
      <c r="I81" s="271"/>
    </row>
    <row r="82" spans="1:9" ht="87" customHeight="1">
      <c r="A82" s="43" t="s">
        <v>256</v>
      </c>
      <c r="B82" s="545" t="s">
        <v>376</v>
      </c>
      <c r="C82" s="546"/>
      <c r="D82" s="545" t="s">
        <v>377</v>
      </c>
      <c r="E82" s="546"/>
      <c r="F82" s="554" t="s">
        <v>378</v>
      </c>
      <c r="G82" s="555"/>
      <c r="H82" s="556"/>
      <c r="I82" s="557"/>
    </row>
    <row r="83" spans="1:9" ht="81" customHeight="1">
      <c r="A83" s="43" t="s">
        <v>260</v>
      </c>
      <c r="B83" s="424" t="s">
        <v>379</v>
      </c>
      <c r="C83" s="544"/>
      <c r="D83" s="424" t="s">
        <v>380</v>
      </c>
      <c r="E83" s="544"/>
      <c r="F83" s="424" t="s">
        <v>381</v>
      </c>
      <c r="G83" s="557"/>
      <c r="H83" s="556"/>
      <c r="I83" s="557"/>
    </row>
    <row r="84" spans="1:9" ht="30" customHeight="1">
      <c r="A84" s="522" t="s">
        <v>176</v>
      </c>
      <c r="B84" s="268" t="s">
        <v>85</v>
      </c>
      <c r="C84" s="268" t="s">
        <v>87</v>
      </c>
      <c r="D84" s="268" t="s">
        <v>85</v>
      </c>
      <c r="E84" s="268" t="s">
        <v>87</v>
      </c>
      <c r="F84" s="268" t="s">
        <v>85</v>
      </c>
      <c r="G84" s="268" t="s">
        <v>87</v>
      </c>
      <c r="H84" s="268" t="s">
        <v>85</v>
      </c>
      <c r="I84" s="268" t="s">
        <v>87</v>
      </c>
    </row>
    <row r="85" spans="1:9" ht="30" customHeight="1">
      <c r="A85" s="523"/>
      <c r="B85" s="279">
        <v>8.3000000000000004E-2</v>
      </c>
      <c r="C85" s="279">
        <v>8.3000000000000004E-2</v>
      </c>
      <c r="D85" s="279">
        <v>8.3000000000000004E-2</v>
      </c>
      <c r="E85" s="279">
        <v>8.3000000000000004E-2</v>
      </c>
      <c r="F85" s="279">
        <v>8.3000000000000004E-2</v>
      </c>
      <c r="G85" s="233">
        <v>8.3000000000000004E-2</v>
      </c>
      <c r="H85" s="270"/>
      <c r="I85" s="271"/>
    </row>
    <row r="86" spans="1:9" ht="80.25" customHeight="1">
      <c r="A86" s="43" t="s">
        <v>256</v>
      </c>
      <c r="B86" s="545" t="s">
        <v>382</v>
      </c>
      <c r="C86" s="546"/>
      <c r="D86" s="552" t="s">
        <v>383</v>
      </c>
      <c r="E86" s="552"/>
      <c r="F86" s="549" t="s">
        <v>384</v>
      </c>
      <c r="G86" s="550"/>
      <c r="H86" s="553"/>
      <c r="I86" s="553"/>
    </row>
    <row r="87" spans="1:9" ht="80.25" customHeight="1">
      <c r="A87" s="43" t="s">
        <v>260</v>
      </c>
      <c r="B87" s="424" t="s">
        <v>379</v>
      </c>
      <c r="C87" s="544"/>
      <c r="D87" s="535" t="s">
        <v>385</v>
      </c>
      <c r="E87" s="536"/>
      <c r="F87" s="535" t="s">
        <v>386</v>
      </c>
      <c r="G87" s="536"/>
      <c r="H87" s="539"/>
      <c r="I87" s="540"/>
    </row>
    <row r="88" spans="1:9" ht="29.25" customHeight="1">
      <c r="A88" s="522" t="s">
        <v>177</v>
      </c>
      <c r="B88" s="268" t="s">
        <v>85</v>
      </c>
      <c r="C88" s="268" t="s">
        <v>87</v>
      </c>
      <c r="D88" s="268" t="s">
        <v>85</v>
      </c>
      <c r="E88" s="268" t="s">
        <v>87</v>
      </c>
      <c r="F88" s="268" t="s">
        <v>85</v>
      </c>
      <c r="G88" s="268" t="s">
        <v>87</v>
      </c>
      <c r="H88" s="268" t="s">
        <v>85</v>
      </c>
      <c r="I88" s="268" t="s">
        <v>87</v>
      </c>
    </row>
    <row r="89" spans="1:9" ht="29.25" customHeight="1">
      <c r="A89" s="523"/>
      <c r="B89" s="279">
        <v>8.3000000000000004E-2</v>
      </c>
      <c r="C89" s="279">
        <v>8.3000000000000004E-2</v>
      </c>
      <c r="D89" s="279">
        <v>8.3000000000000004E-2</v>
      </c>
      <c r="E89" s="279">
        <v>8.3000000000000004E-2</v>
      </c>
      <c r="F89" s="279">
        <v>8.3000000000000004E-2</v>
      </c>
      <c r="G89" s="279">
        <v>8.3000000000000004E-2</v>
      </c>
      <c r="H89" s="270"/>
      <c r="I89" s="271"/>
    </row>
    <row r="90" spans="1:9" ht="80.25" customHeight="1">
      <c r="A90" s="43" t="s">
        <v>256</v>
      </c>
      <c r="B90" s="545" t="s">
        <v>387</v>
      </c>
      <c r="C90" s="546"/>
      <c r="D90" s="551" t="s">
        <v>388</v>
      </c>
      <c r="E90" s="551"/>
      <c r="F90" s="549" t="s">
        <v>389</v>
      </c>
      <c r="G90" s="550"/>
      <c r="H90" s="543"/>
      <c r="I90" s="543"/>
    </row>
    <row r="91" spans="1:9" ht="80.25" customHeight="1">
      <c r="A91" s="43" t="s">
        <v>260</v>
      </c>
      <c r="B91" s="433" t="s">
        <v>390</v>
      </c>
      <c r="C91" s="434"/>
      <c r="D91" s="433" t="s">
        <v>391</v>
      </c>
      <c r="E91" s="434"/>
      <c r="F91" s="433" t="s">
        <v>392</v>
      </c>
      <c r="G91" s="434"/>
      <c r="H91" s="539"/>
      <c r="I91" s="540"/>
    </row>
    <row r="92" spans="1:9" ht="24.95" customHeight="1">
      <c r="A92" s="522" t="s">
        <v>178</v>
      </c>
      <c r="B92" s="268" t="s">
        <v>85</v>
      </c>
      <c r="C92" s="268" t="s">
        <v>87</v>
      </c>
      <c r="D92" s="268" t="s">
        <v>85</v>
      </c>
      <c r="E92" s="268" t="s">
        <v>87</v>
      </c>
      <c r="F92" s="268" t="s">
        <v>85</v>
      </c>
      <c r="G92" s="268" t="s">
        <v>87</v>
      </c>
      <c r="H92" s="268" t="s">
        <v>85</v>
      </c>
      <c r="I92" s="268" t="s">
        <v>87</v>
      </c>
    </row>
    <row r="93" spans="1:9" ht="24.95" customHeight="1">
      <c r="A93" s="523"/>
      <c r="B93" s="279">
        <v>8.3000000000000004E-2</v>
      </c>
      <c r="C93" s="279">
        <v>8.3000000000000004E-2</v>
      </c>
      <c r="D93" s="279">
        <v>8.3000000000000004E-2</v>
      </c>
      <c r="E93" s="279">
        <v>8.3000000000000004E-2</v>
      </c>
      <c r="F93" s="279">
        <v>8.3000000000000004E-2</v>
      </c>
      <c r="G93" s="279">
        <v>8.3000000000000004E-2</v>
      </c>
      <c r="H93" s="270"/>
      <c r="I93" s="271"/>
    </row>
    <row r="94" spans="1:9" ht="80.25" customHeight="1">
      <c r="A94" s="43" t="s">
        <v>256</v>
      </c>
      <c r="B94" s="545" t="s">
        <v>393</v>
      </c>
      <c r="C94" s="546"/>
      <c r="D94" s="551" t="s">
        <v>394</v>
      </c>
      <c r="E94" s="551"/>
      <c r="F94" s="549" t="s">
        <v>395</v>
      </c>
      <c r="G94" s="550"/>
      <c r="H94" s="543"/>
      <c r="I94" s="543"/>
    </row>
    <row r="95" spans="1:9" ht="80.25" customHeight="1">
      <c r="A95" s="43" t="s">
        <v>260</v>
      </c>
      <c r="B95" s="433" t="s">
        <v>396</v>
      </c>
      <c r="C95" s="434"/>
      <c r="D95" s="433" t="s">
        <v>397</v>
      </c>
      <c r="E95" s="434"/>
      <c r="F95" s="433" t="s">
        <v>398</v>
      </c>
      <c r="G95" s="434"/>
      <c r="H95" s="539"/>
      <c r="I95" s="540"/>
    </row>
    <row r="96" spans="1:9" ht="24.95" customHeight="1">
      <c r="A96" s="522" t="s">
        <v>179</v>
      </c>
      <c r="B96" s="268" t="s">
        <v>85</v>
      </c>
      <c r="C96" s="268" t="s">
        <v>87</v>
      </c>
      <c r="D96" s="268" t="s">
        <v>85</v>
      </c>
      <c r="E96" s="268" t="s">
        <v>87</v>
      </c>
      <c r="F96" s="268" t="s">
        <v>85</v>
      </c>
      <c r="G96" s="268" t="s">
        <v>87</v>
      </c>
      <c r="H96" s="268" t="s">
        <v>85</v>
      </c>
      <c r="I96" s="268" t="s">
        <v>87</v>
      </c>
    </row>
    <row r="97" spans="1:9" ht="24.95" customHeight="1">
      <c r="A97" s="523"/>
      <c r="B97" s="279">
        <v>8.3000000000000004E-2</v>
      </c>
      <c r="C97" s="351">
        <v>8.3000000000000004E-2</v>
      </c>
      <c r="D97" s="279">
        <v>8.3000000000000004E-2</v>
      </c>
      <c r="E97" s="279">
        <v>8.3000000000000004E-2</v>
      </c>
      <c r="F97" s="279">
        <v>8.3000000000000004E-2</v>
      </c>
      <c r="G97" s="352">
        <v>8.3000000000000004E-2</v>
      </c>
      <c r="H97" s="270"/>
      <c r="I97" s="271"/>
    </row>
    <row r="98" spans="1:9" ht="80.25" customHeight="1">
      <c r="A98" s="43" t="s">
        <v>256</v>
      </c>
      <c r="B98" s="545" t="s">
        <v>399</v>
      </c>
      <c r="C98" s="546"/>
      <c r="D98" s="547" t="s">
        <v>400</v>
      </c>
      <c r="E98" s="547"/>
      <c r="F98" s="549" t="s">
        <v>401</v>
      </c>
      <c r="G98" s="550"/>
      <c r="H98" s="543"/>
      <c r="I98" s="543"/>
    </row>
    <row r="99" spans="1:9" ht="80.25" customHeight="1">
      <c r="A99" s="43" t="s">
        <v>260</v>
      </c>
      <c r="B99" s="424" t="s">
        <v>402</v>
      </c>
      <c r="C99" s="544"/>
      <c r="D99" s="424" t="s">
        <v>403</v>
      </c>
      <c r="E99" s="544"/>
      <c r="F99" s="424" t="s">
        <v>404</v>
      </c>
      <c r="G99" s="544"/>
      <c r="H99" s="539"/>
      <c r="I99" s="540"/>
    </row>
    <row r="100" spans="1:9" ht="24.95" customHeight="1">
      <c r="A100" s="522" t="s">
        <v>181</v>
      </c>
      <c r="B100" s="268" t="s">
        <v>85</v>
      </c>
      <c r="C100" s="268" t="s">
        <v>87</v>
      </c>
      <c r="D100" s="268" t="s">
        <v>85</v>
      </c>
      <c r="E100" s="268" t="s">
        <v>87</v>
      </c>
      <c r="F100" s="268" t="s">
        <v>85</v>
      </c>
      <c r="G100" s="268" t="s">
        <v>87</v>
      </c>
      <c r="H100" s="268" t="s">
        <v>85</v>
      </c>
      <c r="I100" s="268" t="s">
        <v>87</v>
      </c>
    </row>
    <row r="101" spans="1:9" ht="24.95" customHeight="1">
      <c r="A101" s="523"/>
      <c r="B101" s="279">
        <v>8.3000000000000004E-2</v>
      </c>
      <c r="C101" s="351">
        <v>8.3000000000000004E-2</v>
      </c>
      <c r="D101" s="279">
        <v>8.3000000000000004E-2</v>
      </c>
      <c r="E101" s="279">
        <v>8.3000000000000004E-2</v>
      </c>
      <c r="F101" s="279">
        <v>8.3000000000000004E-2</v>
      </c>
      <c r="G101" s="352">
        <v>8.3000000000000004E-2</v>
      </c>
      <c r="H101" s="270"/>
      <c r="I101" s="271"/>
    </row>
    <row r="102" spans="1:9" ht="80.25" customHeight="1">
      <c r="A102" s="43" t="s">
        <v>256</v>
      </c>
      <c r="B102" s="545" t="s">
        <v>405</v>
      </c>
      <c r="C102" s="546"/>
      <c r="D102" s="547" t="s">
        <v>406</v>
      </c>
      <c r="E102" s="547"/>
      <c r="F102" s="548" t="s">
        <v>407</v>
      </c>
      <c r="G102" s="544"/>
      <c r="H102" s="543"/>
      <c r="I102" s="543"/>
    </row>
    <row r="103" spans="1:9" ht="80.25" customHeight="1">
      <c r="A103" s="43" t="s">
        <v>260</v>
      </c>
      <c r="B103" s="435" t="s">
        <v>408</v>
      </c>
      <c r="C103" s="544"/>
      <c r="D103" s="424" t="s">
        <v>409</v>
      </c>
      <c r="E103" s="544"/>
      <c r="F103" s="424" t="s">
        <v>410</v>
      </c>
      <c r="G103" s="544"/>
      <c r="H103" s="539"/>
      <c r="I103" s="540"/>
    </row>
    <row r="104" spans="1:9" ht="24.95" customHeight="1">
      <c r="A104" s="522" t="s">
        <v>182</v>
      </c>
      <c r="B104" s="268" t="s">
        <v>85</v>
      </c>
      <c r="C104" s="268" t="s">
        <v>87</v>
      </c>
      <c r="D104" s="268" t="s">
        <v>85</v>
      </c>
      <c r="E104" s="268" t="s">
        <v>87</v>
      </c>
      <c r="F104" s="268" t="s">
        <v>85</v>
      </c>
      <c r="G104" s="268" t="s">
        <v>87</v>
      </c>
      <c r="H104" s="268" t="s">
        <v>85</v>
      </c>
      <c r="I104" s="268" t="s">
        <v>87</v>
      </c>
    </row>
    <row r="105" spans="1:9" ht="24.95" customHeight="1">
      <c r="A105" s="523"/>
      <c r="B105" s="279">
        <v>8.3000000000000004E-2</v>
      </c>
      <c r="C105" s="279">
        <v>8.3000000000000004E-2</v>
      </c>
      <c r="D105" s="279">
        <v>8.3000000000000004E-2</v>
      </c>
      <c r="E105" s="279">
        <v>8.3000000000000004E-2</v>
      </c>
      <c r="F105" s="279">
        <v>8.3000000000000004E-2</v>
      </c>
      <c r="G105" s="279">
        <v>8.3000000000000004E-2</v>
      </c>
      <c r="H105" s="270"/>
      <c r="I105" s="271"/>
    </row>
    <row r="106" spans="1:9" ht="80.25" customHeight="1">
      <c r="A106" s="43" t="s">
        <v>256</v>
      </c>
      <c r="B106" s="542" t="s">
        <v>411</v>
      </c>
      <c r="C106" s="542"/>
      <c r="D106" s="542" t="s">
        <v>412</v>
      </c>
      <c r="E106" s="542"/>
      <c r="F106" s="542" t="s">
        <v>413</v>
      </c>
      <c r="G106" s="542"/>
      <c r="H106" s="543"/>
      <c r="I106" s="543"/>
    </row>
    <row r="107" spans="1:9" ht="80.25" customHeight="1">
      <c r="A107" s="43" t="s">
        <v>260</v>
      </c>
      <c r="B107" s="424" t="s">
        <v>414</v>
      </c>
      <c r="C107" s="544"/>
      <c r="D107" s="424" t="s">
        <v>415</v>
      </c>
      <c r="E107" s="544"/>
      <c r="F107" s="424" t="s">
        <v>416</v>
      </c>
      <c r="G107" s="544"/>
      <c r="H107" s="539"/>
      <c r="I107" s="540"/>
    </row>
    <row r="108" spans="1:9" ht="24.95" customHeight="1">
      <c r="A108" s="522" t="s">
        <v>183</v>
      </c>
      <c r="B108" s="268" t="s">
        <v>85</v>
      </c>
      <c r="C108" s="268" t="s">
        <v>87</v>
      </c>
      <c r="D108" s="268" t="s">
        <v>85</v>
      </c>
      <c r="E108" s="268" t="s">
        <v>87</v>
      </c>
      <c r="F108" s="268" t="s">
        <v>85</v>
      </c>
      <c r="G108" s="268" t="s">
        <v>87</v>
      </c>
      <c r="H108" s="268" t="s">
        <v>85</v>
      </c>
      <c r="I108" s="268" t="s">
        <v>87</v>
      </c>
    </row>
    <row r="109" spans="1:9" ht="24.95" customHeight="1">
      <c r="A109" s="523"/>
      <c r="B109" s="279">
        <v>8.3000000000000004E-2</v>
      </c>
      <c r="C109" s="279">
        <v>8.3000000000000004E-2</v>
      </c>
      <c r="D109" s="279">
        <v>8.3000000000000004E-2</v>
      </c>
      <c r="E109" s="279">
        <v>8.3000000000000004E-2</v>
      </c>
      <c r="F109" s="279">
        <v>8.3000000000000004E-2</v>
      </c>
      <c r="G109" s="279">
        <v>8.3000000000000004E-2</v>
      </c>
      <c r="H109" s="270"/>
      <c r="I109" s="271"/>
    </row>
    <row r="110" spans="1:9" ht="80.25" customHeight="1">
      <c r="A110" s="43" t="s">
        <v>256</v>
      </c>
      <c r="B110" s="541" t="s">
        <v>417</v>
      </c>
      <c r="C110" s="541"/>
      <c r="D110" s="542" t="s">
        <v>418</v>
      </c>
      <c r="E110" s="542"/>
      <c r="F110" s="541" t="s">
        <v>419</v>
      </c>
      <c r="G110" s="541"/>
      <c r="H110" s="543"/>
      <c r="I110" s="543"/>
    </row>
    <row r="111" spans="1:9" ht="80.25" customHeight="1">
      <c r="A111" s="43" t="s">
        <v>260</v>
      </c>
      <c r="B111" s="424" t="s">
        <v>420</v>
      </c>
      <c r="C111" s="544"/>
      <c r="D111" s="424" t="s">
        <v>421</v>
      </c>
      <c r="E111" s="544"/>
      <c r="F111" s="424" t="s">
        <v>422</v>
      </c>
      <c r="G111" s="544"/>
      <c r="H111" s="539"/>
      <c r="I111" s="540"/>
    </row>
    <row r="112" spans="1:9" ht="24.95" customHeight="1">
      <c r="A112" s="522" t="s">
        <v>184</v>
      </c>
      <c r="B112" s="268" t="s">
        <v>85</v>
      </c>
      <c r="C112" s="268" t="s">
        <v>87</v>
      </c>
      <c r="D112" s="268" t="s">
        <v>85</v>
      </c>
      <c r="E112" s="268" t="s">
        <v>87</v>
      </c>
      <c r="F112" s="268" t="s">
        <v>85</v>
      </c>
      <c r="G112" s="268" t="s">
        <v>87</v>
      </c>
      <c r="H112" s="268" t="s">
        <v>85</v>
      </c>
      <c r="I112" s="268" t="s">
        <v>87</v>
      </c>
    </row>
    <row r="113" spans="1:9" ht="24.95" customHeight="1">
      <c r="A113" s="523"/>
      <c r="B113" s="269"/>
      <c r="C113" s="272"/>
      <c r="D113" s="269"/>
      <c r="E113" s="272"/>
      <c r="F113" s="269"/>
      <c r="G113" s="273"/>
      <c r="H113" s="272"/>
      <c r="I113" s="273"/>
    </row>
    <row r="114" spans="1:9" ht="80.25" customHeight="1">
      <c r="A114" s="43" t="s">
        <v>256</v>
      </c>
      <c r="B114" s="538"/>
      <c r="C114" s="538"/>
      <c r="D114" s="538"/>
      <c r="E114" s="538"/>
      <c r="F114" s="538"/>
      <c r="G114" s="538"/>
      <c r="H114" s="538"/>
      <c r="I114" s="538"/>
    </row>
    <row r="115" spans="1:9" ht="80.25" customHeight="1">
      <c r="A115" s="43" t="s">
        <v>260</v>
      </c>
      <c r="B115" s="539"/>
      <c r="C115" s="540"/>
      <c r="D115" s="539"/>
      <c r="E115" s="540"/>
      <c r="F115" s="539"/>
      <c r="G115" s="540"/>
      <c r="H115" s="539"/>
      <c r="I115" s="540"/>
    </row>
    <row r="116" spans="1:9" ht="16.899999999999999">
      <c r="A116" s="274" t="s">
        <v>321</v>
      </c>
      <c r="B116" s="275">
        <f t="shared" ref="B116:I116" si="1">(B69+B73+B77+B81+B85+B89+B93+B97+B101+B105+B109+B113)</f>
        <v>0.91299999999999992</v>
      </c>
      <c r="C116" s="275">
        <f t="shared" si="1"/>
        <v>0.91299999999999992</v>
      </c>
      <c r="D116" s="275">
        <f t="shared" si="1"/>
        <v>0.91299999999999992</v>
      </c>
      <c r="E116" s="275">
        <f t="shared" si="1"/>
        <v>0.91299999999999992</v>
      </c>
      <c r="F116" s="275">
        <f t="shared" si="1"/>
        <v>0.91299999999999992</v>
      </c>
      <c r="G116" s="275">
        <f t="shared" si="1"/>
        <v>0.91299999999999992</v>
      </c>
      <c r="H116" s="275">
        <f t="shared" si="1"/>
        <v>0</v>
      </c>
      <c r="I116" s="275">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00000000-0004-0000-0200-00000C000000}"/>
    <hyperlink ref="D87:E87" r:id="rId14" display="https://secretariadistritald-my.sharepoint.com/:f:/g/personal/ecastaneda_sdmujer_gov_co/Eirpnn6klPRHsEZESw_TmbgBYpaqAOWgcLZ0SLja-fOXaw?e=ZkdbWI" xr:uid="{00000000-0004-0000-0200-00000D000000}"/>
    <hyperlink ref="F87:G87" r:id="rId15" display="https://secretariadistritald-my.sharepoint.com/:x:/g/personal/comunicaciones_sdmujer_gov_co/EdNeceCQLg9Nk_beBP9RsgQBBYPaHoD6pHwJuBHShhDNXQ?e=A06icN" xr:uid="{00000000-0004-0000-0200-00000E000000}"/>
    <hyperlink ref="D87" r:id="rId16" xr:uid="{00000000-0004-0000-0200-00000F000000}"/>
    <hyperlink ref="F87" r:id="rId17" xr:uid="{00000000-0004-0000-0200-000010000000}"/>
    <hyperlink ref="B91:C91" r:id="rId18" display="https://secretariadistritald-my.sharepoint.com/:x:/g/personal/comunicaciones_sdmujer_gov_co/EUPUBxAuszlGi4zgGc_VIrAB3npbPvJDMXixCdVnwU2fYw?e=OWvkcW" xr:uid="{00000000-0004-0000-0200-000011000000}"/>
    <hyperlink ref="D91:E91" r:id="rId19" display="https://secretariadistritald-my.sharepoint.com/:x:/g/personal/jarocha_sdmujer_gov_co/EVoxVGBE-WlCk6REWE7801cB2FDnKNoM3kMaSkeOe116ug?e=iOoDQn" xr:uid="{00000000-0004-0000-0200-000012000000}"/>
    <hyperlink ref="F91:G91" r:id="rId20" display="https://secretariadistritald-my.sharepoint.com/:x:/g/personal/comunicaciones_sdmujer_gov_co/EdNeceCQLg9Nk_beBP9RsgQBBYPaHoD6pHwJuBHShhDNXQ?e=P2lfZT" xr:uid="{00000000-0004-0000-0200-000013000000}"/>
    <hyperlink ref="B95:C95" r:id="rId21" display="https://secretariadistritald-my.sharepoint.com/:x:/g/personal/comunicaciones_sdmujer_gov_co/EUPUBxAuszlGi4zgGc_VIrAB3npbPvJDMXixCdVnwU2fYw?e=pJgb46" xr:uid="{00000000-0004-0000-0200-000014000000}"/>
    <hyperlink ref="D95:E95" r:id="rId22" display="https://secretariadistritald-my.sharepoint.com/:x:/g/personal/jarocha_sdmujer_gov_co/EcqZj0KkwWRMktkAQZssKL0Bt0z6EAL7Z-mKWRMzIDGxLA?e=6Br2VB" xr:uid="{00000000-0004-0000-0200-000015000000}"/>
    <hyperlink ref="F95:G95" r:id="rId23" display="https://secretariadistritald-my.sharepoint.com/:x:/g/personal/comunicaciones_sdmujer_gov_co/EdNeceCQLg9Nk_beBP9RsgQBBYPaHoD6pHwJuBHShhDNXQ?e=OvJng7" xr:uid="{00000000-0004-0000-0200-000016000000}"/>
    <hyperlink ref="B99" r:id="rId24" xr:uid="{00000000-0004-0000-0200-000017000000}"/>
    <hyperlink ref="F99" r:id="rId25" xr:uid="{00000000-0004-0000-0200-000018000000}"/>
    <hyperlink ref="D99" r:id="rId26" xr:uid="{00000000-0004-0000-0200-000019000000}"/>
    <hyperlink ref="B103" r:id="rId27" xr:uid="{00000000-0004-0000-0200-00001A000000}"/>
    <hyperlink ref="D103" r:id="rId28" xr:uid="{00000000-0004-0000-0200-00001B000000}"/>
    <hyperlink ref="F103" r:id="rId29" xr:uid="{00000000-0004-0000-0200-00001C000000}"/>
    <hyperlink ref="B107" r:id="rId30" xr:uid="{00000000-0004-0000-0200-00001D000000}"/>
    <hyperlink ref="D107" r:id="rId31" xr:uid="{00000000-0004-0000-0200-00001E000000}"/>
    <hyperlink ref="F107" r:id="rId32" xr:uid="{00000000-0004-0000-0200-00001F000000}"/>
    <hyperlink ref="B111" r:id="rId33" xr:uid="{00000000-0004-0000-0200-000020000000}"/>
    <hyperlink ref="D111" r:id="rId34" xr:uid="{00000000-0004-0000-0200-000021000000}"/>
    <hyperlink ref="F111" r:id="rId35" xr:uid="{00000000-0004-0000-0200-000022000000}"/>
  </hyperlinks>
  <pageMargins left="0.25" right="0.25" top="0.75" bottom="0.75" header="0.3" footer="0.3"/>
  <pageSetup scale="23" fitToHeight="0" orientation="landscape" r:id="rId36"/>
  <ignoredErrors>
    <ignoredError sqref="N24:N29" emptyCellReference="1"/>
  </ignoredErrors>
  <drawing r:id="rId37"/>
  <legacyDrawing r:id="rId3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A114" zoomScale="90" zoomScaleNormal="30" zoomScaleSheetLayoutView="90" workbookViewId="0">
      <selection activeCell="Q22" sqref="Q22"/>
    </sheetView>
  </sheetViews>
  <sheetFormatPr defaultColWidth="10.85546875" defaultRowHeight="13.9"/>
  <cols>
    <col min="1" max="1" width="49.7109375" style="236" customWidth="1"/>
    <col min="2" max="5" width="35.7109375" style="236" customWidth="1"/>
    <col min="6" max="7" width="37.42578125" style="236" customWidth="1"/>
    <col min="8" max="8" width="35.7109375" style="236" customWidth="1"/>
    <col min="9" max="9" width="63" style="236" customWidth="1"/>
    <col min="10" max="13" width="35.7109375" style="236" customWidth="1"/>
    <col min="14" max="14" width="31" style="236" customWidth="1"/>
    <col min="15" max="15" width="18.140625" style="236" customWidth="1"/>
    <col min="16" max="16" width="8.42578125" style="236" customWidth="1"/>
    <col min="17" max="17" width="18.42578125" style="236" bestFit="1" customWidth="1"/>
    <col min="18" max="18" width="5.7109375" style="236" customWidth="1"/>
    <col min="19" max="19" width="18.42578125" style="236" bestFit="1" customWidth="1"/>
    <col min="20" max="20" width="4.7109375" style="236" customWidth="1"/>
    <col min="21" max="21" width="23" style="236" bestFit="1" customWidth="1"/>
    <col min="22" max="22" width="14.42578125" style="236" bestFit="1" customWidth="1"/>
    <col min="23" max="23" width="18.42578125" style="236" bestFit="1" customWidth="1"/>
    <col min="24" max="24" width="16.140625" style="236" customWidth="1"/>
    <col min="25" max="16384" width="10.85546875" style="236"/>
  </cols>
  <sheetData>
    <row r="1" spans="1:15" s="234" customFormat="1" ht="22.15" customHeight="1" thickBot="1">
      <c r="A1" s="505"/>
      <c r="B1" s="482" t="s">
        <v>160</v>
      </c>
      <c r="C1" s="483"/>
      <c r="D1" s="483"/>
      <c r="E1" s="483"/>
      <c r="F1" s="483"/>
      <c r="G1" s="483"/>
      <c r="H1" s="483"/>
      <c r="I1" s="483"/>
      <c r="J1" s="483"/>
      <c r="K1" s="483"/>
      <c r="L1" s="484"/>
      <c r="M1" s="609" t="s">
        <v>161</v>
      </c>
      <c r="N1" s="610"/>
      <c r="O1" s="611"/>
    </row>
    <row r="2" spans="1:15" s="234" customFormat="1" ht="18" customHeight="1" thickBot="1">
      <c r="A2" s="506"/>
      <c r="B2" s="485" t="s">
        <v>162</v>
      </c>
      <c r="C2" s="486"/>
      <c r="D2" s="486"/>
      <c r="E2" s="486"/>
      <c r="F2" s="486"/>
      <c r="G2" s="486"/>
      <c r="H2" s="486"/>
      <c r="I2" s="486"/>
      <c r="J2" s="486"/>
      <c r="K2" s="486"/>
      <c r="L2" s="487"/>
      <c r="M2" s="609" t="s">
        <v>163</v>
      </c>
      <c r="N2" s="610"/>
      <c r="O2" s="611"/>
    </row>
    <row r="3" spans="1:15" s="234" customFormat="1" ht="19.899999999999999" customHeight="1" thickBot="1">
      <c r="A3" s="506"/>
      <c r="B3" s="485" t="s">
        <v>0</v>
      </c>
      <c r="C3" s="486"/>
      <c r="D3" s="486"/>
      <c r="E3" s="486"/>
      <c r="F3" s="486"/>
      <c r="G3" s="486"/>
      <c r="H3" s="486"/>
      <c r="I3" s="486"/>
      <c r="J3" s="486"/>
      <c r="K3" s="486"/>
      <c r="L3" s="487"/>
      <c r="M3" s="609" t="s">
        <v>164</v>
      </c>
      <c r="N3" s="610"/>
      <c r="O3" s="611"/>
    </row>
    <row r="4" spans="1:15" s="234" customFormat="1" ht="21.75" customHeight="1" thickBot="1">
      <c r="A4" s="507"/>
      <c r="B4" s="488" t="s">
        <v>165</v>
      </c>
      <c r="C4" s="489"/>
      <c r="D4" s="489"/>
      <c r="E4" s="489"/>
      <c r="F4" s="489"/>
      <c r="G4" s="489"/>
      <c r="H4" s="489"/>
      <c r="I4" s="489"/>
      <c r="J4" s="489"/>
      <c r="K4" s="489"/>
      <c r="L4" s="490"/>
      <c r="M4" s="609" t="s">
        <v>166</v>
      </c>
      <c r="N4" s="610"/>
      <c r="O4" s="611"/>
    </row>
    <row r="5" spans="1:15" s="234" customFormat="1" ht="16.149999999999999" customHeight="1" thickBot="1">
      <c r="A5" s="80"/>
      <c r="B5" s="81"/>
      <c r="C5" s="81"/>
      <c r="D5" s="81"/>
      <c r="E5" s="81"/>
      <c r="F5" s="81"/>
      <c r="G5" s="81"/>
      <c r="H5" s="81"/>
      <c r="I5" s="81"/>
      <c r="J5" s="81"/>
      <c r="K5" s="81"/>
      <c r="L5" s="81"/>
      <c r="M5" s="235"/>
      <c r="N5" s="235"/>
      <c r="O5" s="235"/>
    </row>
    <row r="6" spans="1:15" ht="40.35" customHeight="1" thickBot="1">
      <c r="A6" s="50" t="s">
        <v>167</v>
      </c>
      <c r="B6" s="516"/>
      <c r="C6" s="517"/>
      <c r="D6" s="517"/>
      <c r="E6" s="517"/>
      <c r="F6" s="517"/>
      <c r="G6" s="517"/>
      <c r="H6" s="517"/>
      <c r="I6" s="517"/>
      <c r="J6" s="517"/>
      <c r="K6" s="518"/>
      <c r="L6" s="158" t="s">
        <v>169</v>
      </c>
      <c r="M6" s="605">
        <v>2024110010299</v>
      </c>
      <c r="N6" s="606"/>
      <c r="O6" s="607"/>
    </row>
    <row r="7" spans="1:15" s="234" customFormat="1" ht="18" customHeight="1" thickBot="1">
      <c r="A7" s="80"/>
      <c r="B7" s="81"/>
      <c r="C7" s="81"/>
      <c r="D7" s="81"/>
      <c r="E7" s="81"/>
      <c r="F7" s="81"/>
      <c r="G7" s="81"/>
      <c r="H7" s="81"/>
      <c r="I7" s="81"/>
      <c r="J7" s="81"/>
      <c r="K7" s="81"/>
      <c r="L7" s="81"/>
      <c r="M7" s="235"/>
      <c r="N7" s="235"/>
      <c r="O7" s="235"/>
    </row>
    <row r="8" spans="1:15" s="234" customFormat="1" ht="21.75" customHeight="1" thickBot="1">
      <c r="A8" s="509" t="s">
        <v>6</v>
      </c>
      <c r="B8" s="158" t="s">
        <v>170</v>
      </c>
      <c r="C8" s="237" t="s">
        <v>171</v>
      </c>
      <c r="D8" s="158" t="s">
        <v>172</v>
      </c>
      <c r="E8" s="237" t="s">
        <v>171</v>
      </c>
      <c r="F8" s="158" t="s">
        <v>173</v>
      </c>
      <c r="G8" s="237" t="s">
        <v>171</v>
      </c>
      <c r="H8" s="158" t="s">
        <v>174</v>
      </c>
      <c r="I8" s="126" t="s">
        <v>171</v>
      </c>
      <c r="J8" s="493" t="s">
        <v>8</v>
      </c>
      <c r="K8" s="508"/>
      <c r="L8" s="238" t="s">
        <v>175</v>
      </c>
      <c r="M8" s="608"/>
      <c r="N8" s="608"/>
      <c r="O8" s="608"/>
    </row>
    <row r="9" spans="1:15" s="234" customFormat="1" ht="21.75" customHeight="1" thickBot="1">
      <c r="A9" s="509"/>
      <c r="B9" s="239" t="s">
        <v>176</v>
      </c>
      <c r="C9" s="127" t="s">
        <v>171</v>
      </c>
      <c r="D9" s="158" t="s">
        <v>177</v>
      </c>
      <c r="E9" s="127" t="s">
        <v>171</v>
      </c>
      <c r="F9" s="158" t="s">
        <v>178</v>
      </c>
      <c r="G9" s="237" t="s">
        <v>171</v>
      </c>
      <c r="H9" s="158" t="s">
        <v>179</v>
      </c>
      <c r="I9" s="126" t="s">
        <v>171</v>
      </c>
      <c r="J9" s="493"/>
      <c r="K9" s="508"/>
      <c r="L9" s="238" t="s">
        <v>180</v>
      </c>
      <c r="M9" s="608"/>
      <c r="N9" s="608"/>
      <c r="O9" s="608"/>
    </row>
    <row r="10" spans="1:15" s="234" customFormat="1" ht="21.75" customHeight="1" thickBot="1">
      <c r="A10" s="509"/>
      <c r="B10" s="158" t="s">
        <v>181</v>
      </c>
      <c r="C10" s="237" t="s">
        <v>171</v>
      </c>
      <c r="D10" s="158" t="s">
        <v>182</v>
      </c>
      <c r="E10" s="127" t="s">
        <v>171</v>
      </c>
      <c r="F10" s="158" t="s">
        <v>183</v>
      </c>
      <c r="G10" s="127" t="s">
        <v>171</v>
      </c>
      <c r="H10" s="158" t="s">
        <v>184</v>
      </c>
      <c r="I10" s="126"/>
      <c r="J10" s="493"/>
      <c r="K10" s="508"/>
      <c r="L10" s="238" t="s">
        <v>185</v>
      </c>
      <c r="M10" s="608" t="s">
        <v>171</v>
      </c>
      <c r="N10" s="608"/>
      <c r="O10" s="608"/>
    </row>
    <row r="11" spans="1:15" ht="15" customHeight="1" thickBot="1">
      <c r="A11" s="6"/>
      <c r="B11" s="7"/>
      <c r="C11" s="7"/>
      <c r="D11" s="240"/>
      <c r="E11" s="8"/>
      <c r="F11" s="8"/>
      <c r="G11" s="241"/>
      <c r="H11" s="241"/>
      <c r="I11" s="242"/>
      <c r="J11" s="242"/>
      <c r="K11" s="7"/>
      <c r="L11" s="7"/>
      <c r="M11" s="7"/>
      <c r="N11" s="7"/>
      <c r="O11" s="7"/>
    </row>
    <row r="12" spans="1:15" ht="15" customHeight="1">
      <c r="A12" s="513" t="s">
        <v>186</v>
      </c>
      <c r="B12" s="648" t="s">
        <v>423</v>
      </c>
      <c r="C12" s="649"/>
      <c r="D12" s="649"/>
      <c r="E12" s="649"/>
      <c r="F12" s="649"/>
      <c r="G12" s="649"/>
      <c r="H12" s="649"/>
      <c r="I12" s="649"/>
      <c r="J12" s="649"/>
      <c r="K12" s="649"/>
      <c r="L12" s="649"/>
      <c r="M12" s="649"/>
      <c r="N12" s="649"/>
      <c r="O12" s="650"/>
    </row>
    <row r="13" spans="1:15" ht="15" customHeight="1">
      <c r="A13" s="514"/>
      <c r="B13" s="651"/>
      <c r="C13" s="652"/>
      <c r="D13" s="652"/>
      <c r="E13" s="652"/>
      <c r="F13" s="652"/>
      <c r="G13" s="652"/>
      <c r="H13" s="652"/>
      <c r="I13" s="652"/>
      <c r="J13" s="652"/>
      <c r="K13" s="652"/>
      <c r="L13" s="652"/>
      <c r="M13" s="652"/>
      <c r="N13" s="652"/>
      <c r="O13" s="653"/>
    </row>
    <row r="14" spans="1:15" ht="15" customHeight="1" thickBot="1">
      <c r="A14" s="515"/>
      <c r="B14" s="654"/>
      <c r="C14" s="655"/>
      <c r="D14" s="655"/>
      <c r="E14" s="655"/>
      <c r="F14" s="655"/>
      <c r="G14" s="655"/>
      <c r="H14" s="655"/>
      <c r="I14" s="655"/>
      <c r="J14" s="655"/>
      <c r="K14" s="655"/>
      <c r="L14" s="655"/>
      <c r="M14" s="655"/>
      <c r="N14" s="655"/>
      <c r="O14" s="656"/>
    </row>
    <row r="15" spans="1:15" ht="9" customHeight="1" thickBot="1">
      <c r="A15" s="14"/>
      <c r="B15" s="78"/>
      <c r="C15" s="15"/>
      <c r="D15" s="15"/>
      <c r="E15" s="15"/>
      <c r="F15" s="15"/>
      <c r="G15" s="16"/>
      <c r="H15" s="16"/>
      <c r="I15" s="16"/>
      <c r="J15" s="16"/>
      <c r="K15" s="16"/>
      <c r="L15" s="17"/>
      <c r="M15" s="17"/>
      <c r="N15" s="17"/>
      <c r="O15" s="17"/>
    </row>
    <row r="16" spans="1:15" s="18" customFormat="1" ht="37.5" customHeight="1" thickBot="1">
      <c r="A16" s="50" t="s">
        <v>13</v>
      </c>
      <c r="B16" s="503" t="s">
        <v>323</v>
      </c>
      <c r="C16" s="503"/>
      <c r="D16" s="503"/>
      <c r="E16" s="503"/>
      <c r="F16" s="503"/>
      <c r="G16" s="509" t="s">
        <v>15</v>
      </c>
      <c r="H16" s="509"/>
      <c r="I16" s="504" t="s">
        <v>424</v>
      </c>
      <c r="J16" s="504"/>
      <c r="K16" s="504"/>
      <c r="L16" s="504"/>
      <c r="M16" s="504"/>
      <c r="N16" s="504"/>
      <c r="O16" s="504"/>
    </row>
    <row r="17" spans="1:24" ht="9" customHeight="1" thickBot="1">
      <c r="A17" s="14"/>
      <c r="B17" s="16"/>
      <c r="C17" s="15"/>
      <c r="D17" s="15"/>
      <c r="E17" s="15"/>
      <c r="F17" s="15"/>
      <c r="G17" s="16"/>
      <c r="H17" s="16"/>
      <c r="I17" s="16"/>
      <c r="J17" s="16"/>
      <c r="K17" s="16"/>
      <c r="L17" s="17"/>
      <c r="M17" s="17"/>
      <c r="N17" s="17"/>
      <c r="O17" s="17"/>
    </row>
    <row r="18" spans="1:24" ht="56.25" customHeight="1" thickBot="1">
      <c r="A18" s="50" t="s">
        <v>17</v>
      </c>
      <c r="B18" s="603" t="s">
        <v>190</v>
      </c>
      <c r="C18" s="603"/>
      <c r="D18" s="603"/>
      <c r="E18" s="603"/>
      <c r="F18" s="50" t="s">
        <v>19</v>
      </c>
      <c r="G18" s="604" t="s">
        <v>191</v>
      </c>
      <c r="H18" s="604"/>
      <c r="I18" s="604"/>
      <c r="J18" s="50" t="s">
        <v>21</v>
      </c>
      <c r="K18" s="503" t="s">
        <v>192</v>
      </c>
      <c r="L18" s="503"/>
      <c r="M18" s="503"/>
      <c r="N18" s="503"/>
      <c r="O18" s="503"/>
    </row>
    <row r="19" spans="1:24" ht="9" customHeight="1">
      <c r="A19" s="5"/>
      <c r="B19" s="2"/>
      <c r="C19" s="512"/>
      <c r="D19" s="512"/>
      <c r="E19" s="512"/>
      <c r="F19" s="512"/>
      <c r="G19" s="512"/>
      <c r="H19" s="512"/>
      <c r="I19" s="512"/>
      <c r="J19" s="512"/>
      <c r="K19" s="512"/>
      <c r="L19" s="512"/>
      <c r="M19" s="512"/>
      <c r="N19" s="512"/>
      <c r="O19" s="512"/>
    </row>
    <row r="20" spans="1:24" ht="16.5" customHeight="1" thickBot="1">
      <c r="A20" s="243"/>
      <c r="B20" s="244"/>
      <c r="C20" s="244"/>
      <c r="D20" s="244"/>
      <c r="E20" s="244"/>
      <c r="F20" s="244"/>
      <c r="G20" s="244"/>
      <c r="H20" s="244"/>
      <c r="I20" s="244"/>
      <c r="J20" s="244"/>
      <c r="K20" s="244"/>
      <c r="L20" s="244"/>
      <c r="M20" s="244"/>
      <c r="N20" s="244"/>
      <c r="O20" s="244"/>
    </row>
    <row r="21" spans="1:24" ht="32.1" customHeight="1" thickBot="1">
      <c r="A21" s="491" t="s">
        <v>23</v>
      </c>
      <c r="B21" s="492"/>
      <c r="C21" s="492"/>
      <c r="D21" s="492"/>
      <c r="E21" s="492"/>
      <c r="F21" s="492"/>
      <c r="G21" s="492"/>
      <c r="H21" s="492"/>
      <c r="I21" s="492"/>
      <c r="J21" s="492"/>
      <c r="K21" s="492"/>
      <c r="L21" s="492"/>
      <c r="M21" s="492"/>
      <c r="N21" s="492"/>
      <c r="O21" s="493"/>
    </row>
    <row r="22" spans="1:24" ht="32.1" customHeight="1" thickBot="1">
      <c r="A22" s="491" t="s">
        <v>193</v>
      </c>
      <c r="B22" s="492"/>
      <c r="C22" s="492"/>
      <c r="D22" s="492"/>
      <c r="E22" s="492"/>
      <c r="F22" s="492"/>
      <c r="G22" s="492"/>
      <c r="H22" s="492"/>
      <c r="I22" s="492"/>
      <c r="J22" s="492"/>
      <c r="K22" s="492"/>
      <c r="L22" s="492"/>
      <c r="M22" s="492"/>
      <c r="N22" s="492"/>
      <c r="O22" s="493"/>
    </row>
    <row r="23" spans="1:24"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c r="A24" s="21" t="s">
        <v>24</v>
      </c>
      <c r="B24" s="228">
        <v>350253333</v>
      </c>
      <c r="C24" s="22">
        <v>478896000</v>
      </c>
      <c r="D24" s="22"/>
      <c r="E24" s="22"/>
      <c r="F24" s="22">
        <v>280000000</v>
      </c>
      <c r="G24" s="22">
        <v>37850000</v>
      </c>
      <c r="H24" s="229"/>
      <c r="I24" s="229"/>
      <c r="J24" s="229"/>
      <c r="K24" s="229"/>
      <c r="L24" s="229">
        <v>2406667</v>
      </c>
      <c r="M24" s="229">
        <f>51522665+3574000</f>
        <v>55096665</v>
      </c>
      <c r="N24" s="401">
        <f>SUM(B24:M24)</f>
        <v>1204502665</v>
      </c>
      <c r="O24" s="245">
        <v>1</v>
      </c>
    </row>
    <row r="25" spans="1:24" ht="32.1" customHeight="1">
      <c r="A25" s="21" t="s">
        <v>26</v>
      </c>
      <c r="B25" s="22">
        <v>350253333</v>
      </c>
      <c r="C25" s="22">
        <v>478896000</v>
      </c>
      <c r="D25" s="22">
        <v>0</v>
      </c>
      <c r="E25" s="228">
        <v>-14070668</v>
      </c>
      <c r="F25" s="22">
        <v>0</v>
      </c>
      <c r="G25" s="22">
        <v>0</v>
      </c>
      <c r="H25" s="22">
        <v>280000000</v>
      </c>
      <c r="I25" s="22">
        <v>0</v>
      </c>
      <c r="J25" s="22">
        <v>0</v>
      </c>
      <c r="K25" s="22">
        <v>0</v>
      </c>
      <c r="L25" s="22">
        <v>47069937</v>
      </c>
      <c r="M25" s="22"/>
      <c r="N25" s="304">
        <f t="shared" ref="N25:N29" si="0">SUM(B25:M25)</f>
        <v>1142148602</v>
      </c>
      <c r="O25" s="246">
        <f>N25/N24</f>
        <v>0.94823252383588541</v>
      </c>
    </row>
    <row r="26" spans="1:24" ht="32.1" customHeight="1">
      <c r="A26" s="21" t="s">
        <v>28</v>
      </c>
      <c r="B26" s="22">
        <v>0</v>
      </c>
      <c r="C26" s="22">
        <v>4913333</v>
      </c>
      <c r="D26" s="228">
        <v>61211999</v>
      </c>
      <c r="E26" s="22">
        <v>76416000</v>
      </c>
      <c r="F26" s="22">
        <v>76416000</v>
      </c>
      <c r="G26" s="22">
        <v>76416000</v>
      </c>
      <c r="H26" s="343">
        <v>89364000</v>
      </c>
      <c r="I26" s="22">
        <v>63468000</v>
      </c>
      <c r="J26" s="22">
        <v>76416000</v>
      </c>
      <c r="K26" s="22">
        <v>76416000</v>
      </c>
      <c r="L26" s="22">
        <v>192321076</v>
      </c>
      <c r="M26" s="22"/>
      <c r="N26" s="304">
        <f t="shared" si="0"/>
        <v>793358408</v>
      </c>
      <c r="O26" s="246">
        <f>N26/N24</f>
        <v>0.6586605667659523</v>
      </c>
      <c r="Q26" s="361">
        <v>76416000</v>
      </c>
      <c r="R26" s="362"/>
      <c r="S26" s="361">
        <v>76416000</v>
      </c>
      <c r="T26" s="363"/>
      <c r="U26" s="364">
        <f>+Q26-H26</f>
        <v>-12948000</v>
      </c>
      <c r="V26" s="364">
        <f>+S26+U26</f>
        <v>63468000</v>
      </c>
      <c r="W26" s="363"/>
      <c r="X26" s="363"/>
    </row>
    <row r="27" spans="1:24" ht="32.1" customHeight="1">
      <c r="A27" s="21" t="s">
        <v>198</v>
      </c>
      <c r="B27" s="22"/>
      <c r="C27" s="22"/>
      <c r="D27" s="22">
        <v>20000000</v>
      </c>
      <c r="E27" s="22">
        <v>0</v>
      </c>
      <c r="F27" s="228">
        <f>43996594+780000</f>
        <v>44776594</v>
      </c>
      <c r="G27" s="22">
        <v>3900000</v>
      </c>
      <c r="H27" s="22"/>
      <c r="I27" s="22"/>
      <c r="J27" s="22"/>
      <c r="K27" s="22"/>
      <c r="L27" s="22"/>
      <c r="M27" s="22"/>
      <c r="N27" s="336">
        <f t="shared" si="0"/>
        <v>68676594</v>
      </c>
      <c r="O27" s="246">
        <v>1</v>
      </c>
      <c r="Q27" s="343"/>
      <c r="S27" s="335"/>
    </row>
    <row r="28" spans="1:24" ht="32.1" customHeight="1">
      <c r="A28" s="21" t="s">
        <v>199</v>
      </c>
      <c r="B28" s="22">
        <v>0</v>
      </c>
      <c r="C28" s="22">
        <v>0</v>
      </c>
      <c r="D28" s="22"/>
      <c r="E28" s="22"/>
      <c r="F28" s="22"/>
      <c r="G28" s="22">
        <v>0</v>
      </c>
      <c r="H28" s="22"/>
      <c r="I28" s="22"/>
      <c r="J28" s="22"/>
      <c r="K28" s="22">
        <v>780000</v>
      </c>
      <c r="L28" s="22"/>
      <c r="M28" s="22"/>
      <c r="N28" s="304">
        <f t="shared" si="0"/>
        <v>780000</v>
      </c>
      <c r="O28" s="246">
        <f>N28/N27</f>
        <v>1.1357581303464176E-2</v>
      </c>
      <c r="Q28" s="355"/>
    </row>
    <row r="29" spans="1:24" ht="32.1" customHeight="1" thickBot="1">
      <c r="A29" s="24" t="s">
        <v>34</v>
      </c>
      <c r="B29" s="25">
        <v>0</v>
      </c>
      <c r="C29" s="25">
        <v>0</v>
      </c>
      <c r="D29" s="281">
        <v>3900000</v>
      </c>
      <c r="E29" s="25">
        <v>0</v>
      </c>
      <c r="F29" s="25">
        <v>0</v>
      </c>
      <c r="G29" s="25">
        <v>12238667</v>
      </c>
      <c r="H29" s="25">
        <v>36372899</v>
      </c>
      <c r="I29" s="281">
        <v>7101366</v>
      </c>
      <c r="J29" s="281">
        <v>8283634</v>
      </c>
      <c r="K29" s="25">
        <v>0</v>
      </c>
      <c r="L29" s="25"/>
      <c r="M29" s="25"/>
      <c r="N29" s="305">
        <f t="shared" si="0"/>
        <v>67896566</v>
      </c>
      <c r="O29" s="247">
        <f>N29/N27</f>
        <v>0.98864201098848903</v>
      </c>
    </row>
    <row r="30" spans="1:24" s="248" customFormat="1" ht="16.5" customHeight="1"/>
    <row r="31" spans="1:24" s="248" customFormat="1" ht="17.25" customHeight="1"/>
    <row r="32" spans="1:24" ht="5.25" customHeight="1" thickBot="1"/>
    <row r="33" spans="1:14" ht="48" customHeight="1" thickBot="1">
      <c r="A33" s="596" t="s">
        <v>200</v>
      </c>
      <c r="B33" s="597"/>
      <c r="C33" s="597"/>
      <c r="D33" s="597"/>
      <c r="E33" s="597"/>
      <c r="F33" s="597"/>
      <c r="G33" s="597"/>
      <c r="H33" s="597"/>
      <c r="I33" s="598"/>
      <c r="J33" s="249"/>
      <c r="N33" s="355"/>
    </row>
    <row r="34" spans="1:14" ht="50.25" customHeight="1" thickBot="1">
      <c r="A34" s="250" t="s">
        <v>201</v>
      </c>
      <c r="B34" s="599" t="str">
        <f>+B12</f>
        <v xml:space="preserve"> Implementar el 100 Porciento de las herramientas que permitan el posicionamiento de la SDMujer en medios de comunicación</v>
      </c>
      <c r="C34" s="600"/>
      <c r="D34" s="600"/>
      <c r="E34" s="600"/>
      <c r="F34" s="600"/>
      <c r="G34" s="600"/>
      <c r="H34" s="600"/>
      <c r="I34" s="601"/>
      <c r="J34" s="251"/>
      <c r="M34" s="252"/>
    </row>
    <row r="35" spans="1:14" ht="18.75" customHeight="1" thickBot="1">
      <c r="A35" s="572" t="s">
        <v>39</v>
      </c>
      <c r="B35" s="253">
        <v>2024</v>
      </c>
      <c r="C35" s="253">
        <v>2025</v>
      </c>
      <c r="D35" s="253">
        <v>2026</v>
      </c>
      <c r="E35" s="253">
        <v>2027</v>
      </c>
      <c r="F35" s="253" t="s">
        <v>202</v>
      </c>
      <c r="G35" s="602" t="s">
        <v>41</v>
      </c>
      <c r="H35" s="472" t="s">
        <v>203</v>
      </c>
      <c r="I35" s="473"/>
      <c r="J35" s="251"/>
      <c r="M35" s="252"/>
    </row>
    <row r="36" spans="1:14" ht="50.25" customHeight="1" thickBot="1">
      <c r="A36" s="573"/>
      <c r="B36" s="282">
        <v>1</v>
      </c>
      <c r="C36" s="282">
        <v>1</v>
      </c>
      <c r="D36" s="282">
        <v>1</v>
      </c>
      <c r="E36" s="282">
        <v>1</v>
      </c>
      <c r="F36" s="282">
        <v>1</v>
      </c>
      <c r="G36" s="602"/>
      <c r="H36" s="474"/>
      <c r="I36" s="475"/>
      <c r="J36" s="251"/>
      <c r="M36" s="254"/>
    </row>
    <row r="37" spans="1:14" ht="52.5" customHeight="1" thickBot="1">
      <c r="A37" s="255" t="s">
        <v>43</v>
      </c>
      <c r="B37" s="591">
        <v>0.49</v>
      </c>
      <c r="C37" s="592"/>
      <c r="D37" s="593" t="s">
        <v>204</v>
      </c>
      <c r="E37" s="594"/>
      <c r="F37" s="594"/>
      <c r="G37" s="594"/>
      <c r="H37" s="594"/>
      <c r="I37" s="595"/>
    </row>
    <row r="38" spans="1:14" s="259" customFormat="1" ht="48" customHeight="1" thickBot="1">
      <c r="A38" s="572" t="s">
        <v>205</v>
      </c>
      <c r="B38" s="255" t="s">
        <v>206</v>
      </c>
      <c r="C38" s="250" t="s">
        <v>87</v>
      </c>
      <c r="D38" s="574" t="s">
        <v>89</v>
      </c>
      <c r="E38" s="575"/>
      <c r="F38" s="574" t="s">
        <v>91</v>
      </c>
      <c r="G38" s="575"/>
      <c r="H38" s="258" t="s">
        <v>93</v>
      </c>
      <c r="I38" s="257" t="s">
        <v>94</v>
      </c>
      <c r="M38" s="260"/>
    </row>
    <row r="39" spans="1:14" ht="261" customHeight="1" thickBot="1">
      <c r="A39" s="573"/>
      <c r="B39" s="286">
        <v>8.3000000000000007</v>
      </c>
      <c r="C39" s="287">
        <v>8.3000000000000007</v>
      </c>
      <c r="D39" s="633" t="s">
        <v>425</v>
      </c>
      <c r="E39" s="634"/>
      <c r="F39" s="633" t="s">
        <v>426</v>
      </c>
      <c r="G39" s="634"/>
      <c r="H39" s="288" t="s">
        <v>209</v>
      </c>
      <c r="I39" s="388" t="s">
        <v>427</v>
      </c>
      <c r="M39" s="252"/>
    </row>
    <row r="40" spans="1:14" s="259" customFormat="1" ht="54" customHeight="1" thickBot="1">
      <c r="A40" s="572" t="s">
        <v>211</v>
      </c>
      <c r="B40" s="256" t="s">
        <v>206</v>
      </c>
      <c r="C40" s="258" t="s">
        <v>87</v>
      </c>
      <c r="D40" s="574" t="s">
        <v>89</v>
      </c>
      <c r="E40" s="575"/>
      <c r="F40" s="574" t="s">
        <v>91</v>
      </c>
      <c r="G40" s="575"/>
      <c r="H40" s="258" t="s">
        <v>93</v>
      </c>
      <c r="I40" s="257" t="s">
        <v>94</v>
      </c>
    </row>
    <row r="41" spans="1:14" s="378" customFormat="1" ht="223.5" customHeight="1" thickBot="1">
      <c r="A41" s="573"/>
      <c r="B41" s="286">
        <v>8.3000000000000007</v>
      </c>
      <c r="C41" s="287">
        <v>8.3000000000000007</v>
      </c>
      <c r="D41" s="633" t="s">
        <v>428</v>
      </c>
      <c r="E41" s="634"/>
      <c r="F41" s="633" t="s">
        <v>429</v>
      </c>
      <c r="G41" s="634"/>
      <c r="H41" s="288" t="s">
        <v>209</v>
      </c>
      <c r="I41" s="388" t="s">
        <v>430</v>
      </c>
    </row>
    <row r="42" spans="1:14" s="259" customFormat="1" ht="45" customHeight="1" thickBot="1">
      <c r="A42" s="572" t="s">
        <v>215</v>
      </c>
      <c r="B42" s="256" t="s">
        <v>206</v>
      </c>
      <c r="C42" s="258" t="s">
        <v>87</v>
      </c>
      <c r="D42" s="574" t="s">
        <v>89</v>
      </c>
      <c r="E42" s="575"/>
      <c r="F42" s="574" t="s">
        <v>91</v>
      </c>
      <c r="G42" s="575"/>
      <c r="H42" s="258" t="s">
        <v>93</v>
      </c>
      <c r="I42" s="257" t="s">
        <v>94</v>
      </c>
    </row>
    <row r="43" spans="1:14" ht="290.45" customHeight="1" thickBot="1">
      <c r="A43" s="573"/>
      <c r="B43" s="286">
        <v>8.3000000000000007</v>
      </c>
      <c r="C43" s="287">
        <v>8.3000000000000007</v>
      </c>
      <c r="D43" s="633" t="s">
        <v>431</v>
      </c>
      <c r="E43" s="634"/>
      <c r="F43" s="646" t="s">
        <v>432</v>
      </c>
      <c r="G43" s="647"/>
      <c r="H43" s="288" t="s">
        <v>433</v>
      </c>
      <c r="I43" s="283" t="s">
        <v>434</v>
      </c>
    </row>
    <row r="44" spans="1:14" s="259" customFormat="1" ht="44.25" customHeight="1" thickBot="1">
      <c r="A44" s="572" t="s">
        <v>219</v>
      </c>
      <c r="B44" s="256" t="s">
        <v>206</v>
      </c>
      <c r="C44" s="256" t="s">
        <v>87</v>
      </c>
      <c r="D44" s="574" t="s">
        <v>89</v>
      </c>
      <c r="E44" s="575"/>
      <c r="F44" s="574" t="s">
        <v>91</v>
      </c>
      <c r="G44" s="575"/>
      <c r="H44" s="258" t="s">
        <v>93</v>
      </c>
      <c r="I44" s="258" t="s">
        <v>94</v>
      </c>
    </row>
    <row r="45" spans="1:14" ht="408.6" customHeight="1" thickBot="1">
      <c r="A45" s="573"/>
      <c r="B45" s="277">
        <v>8.3000000000000007</v>
      </c>
      <c r="C45" s="261">
        <v>8.3000000000000007</v>
      </c>
      <c r="D45" s="640" t="s">
        <v>435</v>
      </c>
      <c r="E45" s="641"/>
      <c r="F45" s="633" t="s">
        <v>436</v>
      </c>
      <c r="G45" s="634"/>
      <c r="H45" s="265" t="s">
        <v>209</v>
      </c>
      <c r="I45" s="262" t="s">
        <v>437</v>
      </c>
    </row>
    <row r="46" spans="1:14" s="259" customFormat="1" ht="47.25" customHeight="1" thickBot="1">
      <c r="A46" s="572" t="s">
        <v>223</v>
      </c>
      <c r="B46" s="256" t="s">
        <v>206</v>
      </c>
      <c r="C46" s="258" t="s">
        <v>87</v>
      </c>
      <c r="D46" s="574" t="s">
        <v>89</v>
      </c>
      <c r="E46" s="575"/>
      <c r="F46" s="574" t="s">
        <v>91</v>
      </c>
      <c r="G46" s="575"/>
      <c r="H46" s="258" t="s">
        <v>93</v>
      </c>
      <c r="I46" s="257" t="s">
        <v>94</v>
      </c>
    </row>
    <row r="47" spans="1:14" ht="409.15" customHeight="1">
      <c r="A47" s="573"/>
      <c r="B47" s="286">
        <v>8.3000000000000007</v>
      </c>
      <c r="C47" s="287">
        <v>8.3000000000000007</v>
      </c>
      <c r="D47" s="642" t="s">
        <v>438</v>
      </c>
      <c r="E47" s="643"/>
      <c r="F47" s="644" t="s">
        <v>439</v>
      </c>
      <c r="G47" s="645"/>
      <c r="H47" s="288" t="s">
        <v>209</v>
      </c>
      <c r="I47" s="365" t="s">
        <v>440</v>
      </c>
    </row>
    <row r="48" spans="1:14" s="259" customFormat="1" ht="52.5" customHeight="1">
      <c r="A48" s="572" t="s">
        <v>228</v>
      </c>
      <c r="B48" s="256" t="s">
        <v>206</v>
      </c>
      <c r="C48" s="258" t="s">
        <v>87</v>
      </c>
      <c r="D48" s="574" t="s">
        <v>89</v>
      </c>
      <c r="E48" s="575"/>
      <c r="F48" s="574" t="s">
        <v>91</v>
      </c>
      <c r="G48" s="575"/>
      <c r="H48" s="258" t="s">
        <v>93</v>
      </c>
      <c r="I48" s="257" t="s">
        <v>94</v>
      </c>
    </row>
    <row r="49" spans="1:9" ht="408" customHeight="1">
      <c r="A49" s="573"/>
      <c r="B49" s="264">
        <v>8.3000000000000007</v>
      </c>
      <c r="C49" s="264">
        <v>8.3000000000000007</v>
      </c>
      <c r="D49" s="636" t="s">
        <v>441</v>
      </c>
      <c r="E49" s="637"/>
      <c r="F49" s="638" t="s">
        <v>442</v>
      </c>
      <c r="G49" s="639"/>
      <c r="H49" s="265" t="s">
        <v>209</v>
      </c>
      <c r="I49" s="340" t="s">
        <v>443</v>
      </c>
    </row>
    <row r="50" spans="1:9" ht="35.1" customHeight="1" thickBot="1">
      <c r="A50" s="572" t="s">
        <v>196</v>
      </c>
      <c r="B50" s="255" t="s">
        <v>206</v>
      </c>
      <c r="C50" s="250" t="s">
        <v>87</v>
      </c>
      <c r="D50" s="574" t="s">
        <v>89</v>
      </c>
      <c r="E50" s="575"/>
      <c r="F50" s="574" t="s">
        <v>91</v>
      </c>
      <c r="G50" s="575"/>
      <c r="H50" s="258" t="s">
        <v>93</v>
      </c>
      <c r="I50" s="257" t="s">
        <v>94</v>
      </c>
    </row>
    <row r="51" spans="1:9" ht="335.25" customHeight="1" thickBot="1">
      <c r="A51" s="573"/>
      <c r="B51" s="389">
        <v>8.3000000000000007</v>
      </c>
      <c r="C51" s="389">
        <v>8.3000000000000007</v>
      </c>
      <c r="D51" s="633" t="s">
        <v>444</v>
      </c>
      <c r="E51" s="635"/>
      <c r="F51" s="633" t="s">
        <v>445</v>
      </c>
      <c r="G51" s="635"/>
      <c r="H51" s="288" t="s">
        <v>209</v>
      </c>
      <c r="I51" s="365" t="s">
        <v>446</v>
      </c>
    </row>
    <row r="52" spans="1:9" ht="35.1" customHeight="1" thickBot="1">
      <c r="A52" s="572" t="s">
        <v>197</v>
      </c>
      <c r="B52" s="255" t="s">
        <v>206</v>
      </c>
      <c r="C52" s="250" t="s">
        <v>87</v>
      </c>
      <c r="D52" s="574" t="s">
        <v>89</v>
      </c>
      <c r="E52" s="575"/>
      <c r="F52" s="574" t="s">
        <v>91</v>
      </c>
      <c r="G52" s="575"/>
      <c r="H52" s="258" t="s">
        <v>93</v>
      </c>
      <c r="I52" s="257" t="s">
        <v>94</v>
      </c>
    </row>
    <row r="53" spans="1:9" ht="408.75" customHeight="1" thickBot="1">
      <c r="A53" s="573"/>
      <c r="B53" s="389">
        <v>8.3000000000000007</v>
      </c>
      <c r="C53" s="385">
        <v>8.3000000000000007</v>
      </c>
      <c r="D53" s="633" t="s">
        <v>447</v>
      </c>
      <c r="E53" s="635"/>
      <c r="F53" s="633" t="s">
        <v>448</v>
      </c>
      <c r="G53" s="634"/>
      <c r="H53" s="288" t="s">
        <v>209</v>
      </c>
      <c r="I53" s="365" t="s">
        <v>449</v>
      </c>
    </row>
    <row r="54" spans="1:9" ht="35.1" customHeight="1" thickBot="1">
      <c r="A54" s="572" t="s">
        <v>238</v>
      </c>
      <c r="B54" s="255" t="s">
        <v>206</v>
      </c>
      <c r="C54" s="250" t="s">
        <v>87</v>
      </c>
      <c r="D54" s="574" t="s">
        <v>89</v>
      </c>
      <c r="E54" s="575"/>
      <c r="F54" s="574" t="s">
        <v>91</v>
      </c>
      <c r="G54" s="575"/>
      <c r="H54" s="258" t="s">
        <v>93</v>
      </c>
      <c r="I54" s="257" t="s">
        <v>94</v>
      </c>
    </row>
    <row r="55" spans="1:9" ht="345.75" customHeight="1" thickBot="1">
      <c r="A55" s="573"/>
      <c r="B55" s="389">
        <v>8.3000000000000007</v>
      </c>
      <c r="C55" s="385">
        <v>8.3000000000000007</v>
      </c>
      <c r="D55" s="633" t="s">
        <v>450</v>
      </c>
      <c r="E55" s="634"/>
      <c r="F55" s="633" t="s">
        <v>451</v>
      </c>
      <c r="G55" s="634"/>
      <c r="H55" s="265" t="s">
        <v>209</v>
      </c>
      <c r="I55" s="386" t="s">
        <v>452</v>
      </c>
    </row>
    <row r="56" spans="1:9" ht="35.1" customHeight="1" thickBot="1">
      <c r="A56" s="572" t="s">
        <v>242</v>
      </c>
      <c r="B56" s="255" t="s">
        <v>206</v>
      </c>
      <c r="C56" s="250" t="s">
        <v>87</v>
      </c>
      <c r="D56" s="574" t="s">
        <v>89</v>
      </c>
      <c r="E56" s="575"/>
      <c r="F56" s="574" t="s">
        <v>91</v>
      </c>
      <c r="G56" s="575"/>
      <c r="H56" s="258" t="s">
        <v>93</v>
      </c>
      <c r="I56" s="257" t="s">
        <v>94</v>
      </c>
    </row>
    <row r="57" spans="1:9" ht="408.75" customHeight="1" thickBot="1">
      <c r="A57" s="573"/>
      <c r="B57" s="389">
        <v>8.3000000000000007</v>
      </c>
      <c r="C57" s="385">
        <v>8.3000000000000007</v>
      </c>
      <c r="D57" s="633" t="s">
        <v>453</v>
      </c>
      <c r="E57" s="634"/>
      <c r="F57" s="633" t="s">
        <v>454</v>
      </c>
      <c r="G57" s="634"/>
      <c r="H57" s="265" t="s">
        <v>209</v>
      </c>
      <c r="I57" s="365" t="s">
        <v>455</v>
      </c>
    </row>
    <row r="58" spans="1:9" ht="35.1" customHeight="1" thickBot="1">
      <c r="A58" s="572" t="s">
        <v>246</v>
      </c>
      <c r="B58" s="255" t="s">
        <v>206</v>
      </c>
      <c r="C58" s="250" t="s">
        <v>87</v>
      </c>
      <c r="D58" s="574" t="s">
        <v>89</v>
      </c>
      <c r="E58" s="575"/>
      <c r="F58" s="574" t="s">
        <v>91</v>
      </c>
      <c r="G58" s="575"/>
      <c r="H58" s="258" t="s">
        <v>93</v>
      </c>
      <c r="I58" s="257" t="s">
        <v>94</v>
      </c>
    </row>
    <row r="59" spans="1:9" ht="375" customHeight="1" thickBot="1">
      <c r="A59" s="573"/>
      <c r="B59" s="264">
        <v>8.3000000000000007</v>
      </c>
      <c r="C59" s="266">
        <v>8.3000000000000007</v>
      </c>
      <c r="D59" s="581" t="s">
        <v>456</v>
      </c>
      <c r="E59" s="582"/>
      <c r="F59" s="583" t="s">
        <v>457</v>
      </c>
      <c r="G59" s="583"/>
      <c r="H59" s="265" t="s">
        <v>209</v>
      </c>
      <c r="I59" s="387" t="s">
        <v>458</v>
      </c>
    </row>
    <row r="60" spans="1:9" ht="35.1" customHeight="1" thickBot="1">
      <c r="A60" s="572" t="s">
        <v>250</v>
      </c>
      <c r="B60" s="255" t="s">
        <v>206</v>
      </c>
      <c r="C60" s="250" t="s">
        <v>87</v>
      </c>
      <c r="D60" s="574" t="s">
        <v>89</v>
      </c>
      <c r="E60" s="575"/>
      <c r="F60" s="574" t="s">
        <v>91</v>
      </c>
      <c r="G60" s="575"/>
      <c r="H60" s="258" t="s">
        <v>93</v>
      </c>
      <c r="I60" s="257" t="s">
        <v>94</v>
      </c>
    </row>
    <row r="61" spans="1:9" ht="120.75" customHeight="1" thickBot="1">
      <c r="A61" s="573"/>
      <c r="B61" s="263">
        <v>8.6999999999999993</v>
      </c>
      <c r="C61" s="266"/>
      <c r="D61" s="576"/>
      <c r="E61" s="577"/>
      <c r="F61" s="576"/>
      <c r="G61" s="577"/>
      <c r="H61" s="265"/>
      <c r="I61" s="265"/>
    </row>
    <row r="62" spans="1:9">
      <c r="B62" s="267">
        <f>+B47+B43+B41+B45+B49+B51+B53+B55+B57+B59+B61+B39</f>
        <v>99.999999999999986</v>
      </c>
    </row>
    <row r="64" spans="1:9" s="251" customFormat="1" ht="30" customHeight="1">
      <c r="A64" s="236"/>
      <c r="B64" s="236"/>
      <c r="C64" s="236"/>
      <c r="D64" s="236"/>
      <c r="E64" s="236"/>
      <c r="F64" s="236"/>
      <c r="G64" s="236"/>
      <c r="H64" s="236"/>
      <c r="I64" s="236"/>
    </row>
    <row r="65" spans="1:9" ht="34.5" customHeight="1">
      <c r="A65" s="525" t="s">
        <v>57</v>
      </c>
      <c r="B65" s="525"/>
      <c r="C65" s="525"/>
      <c r="D65" s="525"/>
      <c r="E65" s="525"/>
      <c r="F65" s="525"/>
      <c r="G65" s="525"/>
      <c r="H65" s="525"/>
      <c r="I65" s="525"/>
    </row>
    <row r="66" spans="1:9" ht="67.5" customHeight="1">
      <c r="A66" s="43" t="s">
        <v>58</v>
      </c>
      <c r="B66" s="562" t="s">
        <v>459</v>
      </c>
      <c r="C66" s="563"/>
      <c r="D66" s="562" t="s">
        <v>460</v>
      </c>
      <c r="E66" s="563"/>
      <c r="F66" s="627" t="s">
        <v>461</v>
      </c>
      <c r="G66" s="628"/>
      <c r="H66" s="564" t="s">
        <v>254</v>
      </c>
      <c r="I66" s="565"/>
    </row>
    <row r="67" spans="1:9" ht="45.75" customHeight="1">
      <c r="A67" s="43" t="s">
        <v>255</v>
      </c>
      <c r="B67" s="629">
        <v>24.5</v>
      </c>
      <c r="C67" s="630"/>
      <c r="D67" s="631">
        <v>24.5</v>
      </c>
      <c r="E67" s="632"/>
      <c r="F67" s="570"/>
      <c r="G67" s="571"/>
      <c r="H67" s="570"/>
      <c r="I67" s="571"/>
    </row>
    <row r="68" spans="1:9" ht="30" customHeight="1">
      <c r="A68" s="522" t="s">
        <v>170</v>
      </c>
      <c r="B68" s="268" t="s">
        <v>85</v>
      </c>
      <c r="C68" s="268" t="s">
        <v>87</v>
      </c>
      <c r="D68" s="268" t="s">
        <v>85</v>
      </c>
      <c r="E68" s="268" t="s">
        <v>87</v>
      </c>
      <c r="F68" s="268" t="s">
        <v>85</v>
      </c>
      <c r="G68" s="268" t="s">
        <v>87</v>
      </c>
      <c r="H68" s="268" t="s">
        <v>85</v>
      </c>
      <c r="I68" s="268" t="s">
        <v>87</v>
      </c>
    </row>
    <row r="69" spans="1:9" ht="30" customHeight="1">
      <c r="A69" s="523"/>
      <c r="B69" s="279">
        <v>8.3000000000000004E-2</v>
      </c>
      <c r="C69" s="279">
        <v>8.3000000000000004E-2</v>
      </c>
      <c r="D69" s="279">
        <v>8.3000000000000004E-2</v>
      </c>
      <c r="E69" s="279">
        <v>8.3000000000000004E-2</v>
      </c>
      <c r="F69" s="269"/>
      <c r="G69" s="269"/>
      <c r="H69" s="270"/>
      <c r="I69" s="269"/>
    </row>
    <row r="70" spans="1:9" ht="207" customHeight="1">
      <c r="A70" s="43" t="s">
        <v>256</v>
      </c>
      <c r="B70" s="619" t="s">
        <v>462</v>
      </c>
      <c r="C70" s="620"/>
      <c r="D70" s="619" t="s">
        <v>463</v>
      </c>
      <c r="E70" s="620"/>
      <c r="F70" s="625"/>
      <c r="G70" s="626"/>
      <c r="H70" s="560"/>
      <c r="I70" s="561"/>
    </row>
    <row r="71" spans="1:9" ht="98.45" customHeight="1">
      <c r="A71" s="43" t="s">
        <v>260</v>
      </c>
      <c r="B71" s="435" t="s">
        <v>464</v>
      </c>
      <c r="C71" s="544"/>
      <c r="D71" s="435" t="s">
        <v>465</v>
      </c>
      <c r="E71" s="544"/>
      <c r="F71" s="548"/>
      <c r="G71" s="544"/>
      <c r="H71" s="556"/>
      <c r="I71" s="557"/>
    </row>
    <row r="72" spans="1:9" ht="30.75" customHeight="1">
      <c r="A72" s="522" t="s">
        <v>172</v>
      </c>
      <c r="B72" s="268" t="s">
        <v>85</v>
      </c>
      <c r="C72" s="268" t="s">
        <v>87</v>
      </c>
      <c r="D72" s="268" t="s">
        <v>85</v>
      </c>
      <c r="E72" s="268" t="s">
        <v>87</v>
      </c>
      <c r="F72" s="268" t="s">
        <v>85</v>
      </c>
      <c r="G72" s="268" t="s">
        <v>87</v>
      </c>
      <c r="H72" s="268" t="s">
        <v>85</v>
      </c>
      <c r="I72" s="268" t="s">
        <v>87</v>
      </c>
    </row>
    <row r="73" spans="1:9" ht="30.75" customHeight="1">
      <c r="A73" s="523"/>
      <c r="B73" s="279">
        <v>8.3000000000000004E-2</v>
      </c>
      <c r="C73" s="279">
        <v>8.3000000000000004E-2</v>
      </c>
      <c r="D73" s="279">
        <v>8.3000000000000004E-2</v>
      </c>
      <c r="E73" s="279">
        <v>8.3000000000000004E-2</v>
      </c>
      <c r="F73" s="269"/>
      <c r="G73" s="271"/>
      <c r="H73" s="270"/>
      <c r="I73" s="271"/>
    </row>
    <row r="74" spans="1:9" ht="282" customHeight="1">
      <c r="A74" s="43" t="s">
        <v>256</v>
      </c>
      <c r="B74" s="619" t="s">
        <v>466</v>
      </c>
      <c r="C74" s="620"/>
      <c r="D74" s="619" t="s">
        <v>467</v>
      </c>
      <c r="E74" s="620"/>
      <c r="F74" s="625"/>
      <c r="G74" s="626"/>
      <c r="H74" s="558"/>
      <c r="I74" s="559"/>
    </row>
    <row r="75" spans="1:9" ht="92.45" customHeight="1">
      <c r="A75" s="43" t="s">
        <v>260</v>
      </c>
      <c r="B75" s="435" t="s">
        <v>464</v>
      </c>
      <c r="C75" s="544"/>
      <c r="D75" s="435" t="s">
        <v>465</v>
      </c>
      <c r="E75" s="544"/>
      <c r="F75" s="548"/>
      <c r="G75" s="544"/>
      <c r="H75" s="556"/>
      <c r="I75" s="557"/>
    </row>
    <row r="76" spans="1:9" ht="30.75" customHeight="1">
      <c r="A76" s="522" t="s">
        <v>173</v>
      </c>
      <c r="B76" s="268" t="s">
        <v>85</v>
      </c>
      <c r="C76" s="268" t="s">
        <v>87</v>
      </c>
      <c r="D76" s="268" t="s">
        <v>85</v>
      </c>
      <c r="E76" s="268" t="s">
        <v>87</v>
      </c>
      <c r="F76" s="268" t="s">
        <v>85</v>
      </c>
      <c r="G76" s="268" t="s">
        <v>87</v>
      </c>
      <c r="H76" s="268" t="s">
        <v>85</v>
      </c>
      <c r="I76" s="268" t="s">
        <v>87</v>
      </c>
    </row>
    <row r="77" spans="1:9" ht="30.75" customHeight="1">
      <c r="A77" s="523"/>
      <c r="B77" s="279">
        <v>8.3000000000000004E-2</v>
      </c>
      <c r="C77" s="279">
        <v>8.3000000000000004E-2</v>
      </c>
      <c r="D77" s="279">
        <v>8.3000000000000004E-2</v>
      </c>
      <c r="E77" s="279">
        <v>8.3000000000000004E-2</v>
      </c>
      <c r="F77" s="269"/>
      <c r="G77" s="271"/>
      <c r="H77" s="270"/>
      <c r="I77" s="271"/>
    </row>
    <row r="78" spans="1:9" ht="391.15" customHeight="1">
      <c r="A78" s="43" t="s">
        <v>256</v>
      </c>
      <c r="B78" s="619" t="s">
        <v>468</v>
      </c>
      <c r="C78" s="620"/>
      <c r="D78" s="621" t="s">
        <v>469</v>
      </c>
      <c r="E78" s="622"/>
      <c r="F78" s="623"/>
      <c r="G78" s="624"/>
      <c r="H78" s="556"/>
      <c r="I78" s="557"/>
    </row>
    <row r="79" spans="1:9" ht="111.6" customHeight="1">
      <c r="A79" s="43" t="s">
        <v>260</v>
      </c>
      <c r="B79" s="424" t="s">
        <v>470</v>
      </c>
      <c r="C79" s="544"/>
      <c r="D79" s="424" t="s">
        <v>471</v>
      </c>
      <c r="E79" s="544"/>
      <c r="F79" s="623"/>
      <c r="G79" s="624"/>
      <c r="H79" s="556"/>
      <c r="I79" s="557"/>
    </row>
    <row r="80" spans="1:9" ht="30.75" customHeight="1">
      <c r="A80" s="522" t="s">
        <v>174</v>
      </c>
      <c r="B80" s="268" t="s">
        <v>85</v>
      </c>
      <c r="C80" s="268" t="s">
        <v>87</v>
      </c>
      <c r="D80" s="268" t="s">
        <v>85</v>
      </c>
      <c r="E80" s="268" t="s">
        <v>87</v>
      </c>
      <c r="F80" s="268" t="s">
        <v>85</v>
      </c>
      <c r="G80" s="268" t="s">
        <v>87</v>
      </c>
      <c r="H80" s="268" t="s">
        <v>85</v>
      </c>
      <c r="I80" s="268" t="s">
        <v>87</v>
      </c>
    </row>
    <row r="81" spans="1:9" ht="30.75" customHeight="1">
      <c r="A81" s="523"/>
      <c r="B81" s="284">
        <v>8.3000000000000004E-2</v>
      </c>
      <c r="C81" s="284">
        <v>8.3000000000000004E-2</v>
      </c>
      <c r="D81" s="284">
        <v>8.3000000000000004E-2</v>
      </c>
      <c r="E81" s="284">
        <v>8.3000000000000004E-2</v>
      </c>
      <c r="F81" s="269"/>
      <c r="G81" s="271"/>
      <c r="H81" s="270"/>
      <c r="I81" s="271"/>
    </row>
    <row r="82" spans="1:9" ht="388.5" customHeight="1">
      <c r="A82" s="43" t="s">
        <v>256</v>
      </c>
      <c r="B82" s="545" t="s">
        <v>472</v>
      </c>
      <c r="C82" s="546"/>
      <c r="D82" s="545" t="s">
        <v>473</v>
      </c>
      <c r="E82" s="546"/>
      <c r="F82" s="560"/>
      <c r="G82" s="618"/>
      <c r="H82" s="556"/>
      <c r="I82" s="557"/>
    </row>
    <row r="83" spans="1:9" ht="81" customHeight="1">
      <c r="A83" s="43" t="s">
        <v>260</v>
      </c>
      <c r="B83" s="424" t="s">
        <v>474</v>
      </c>
      <c r="C83" s="544"/>
      <c r="D83" s="424" t="s">
        <v>475</v>
      </c>
      <c r="E83" s="544"/>
      <c r="F83" s="556"/>
      <c r="G83" s="557"/>
      <c r="H83" s="556"/>
      <c r="I83" s="557"/>
    </row>
    <row r="84" spans="1:9" ht="30" customHeight="1">
      <c r="A84" s="522" t="s">
        <v>176</v>
      </c>
      <c r="B84" s="268" t="s">
        <v>85</v>
      </c>
      <c r="C84" s="268" t="s">
        <v>87</v>
      </c>
      <c r="D84" s="268" t="s">
        <v>85</v>
      </c>
      <c r="E84" s="268" t="s">
        <v>87</v>
      </c>
      <c r="F84" s="268" t="s">
        <v>85</v>
      </c>
      <c r="G84" s="268" t="s">
        <v>87</v>
      </c>
      <c r="H84" s="268" t="s">
        <v>85</v>
      </c>
      <c r="I84" s="268" t="s">
        <v>87</v>
      </c>
    </row>
    <row r="85" spans="1:9" ht="30" customHeight="1">
      <c r="A85" s="523"/>
      <c r="B85" s="284">
        <v>8.3000000000000004E-2</v>
      </c>
      <c r="C85" s="284">
        <v>8.3000000000000004E-2</v>
      </c>
      <c r="D85" s="284">
        <v>8.3000000000000004E-2</v>
      </c>
      <c r="E85" s="284">
        <v>8.3000000000000004E-2</v>
      </c>
      <c r="F85" s="269"/>
      <c r="G85" s="271"/>
      <c r="H85" s="270"/>
      <c r="I85" s="271"/>
    </row>
    <row r="86" spans="1:9" ht="373.15" customHeight="1">
      <c r="A86" s="43" t="s">
        <v>256</v>
      </c>
      <c r="B86" s="547" t="s">
        <v>476</v>
      </c>
      <c r="C86" s="547"/>
      <c r="D86" s="616" t="s">
        <v>477</v>
      </c>
      <c r="E86" s="616"/>
      <c r="F86" s="539"/>
      <c r="G86" s="540"/>
      <c r="H86" s="553"/>
      <c r="I86" s="553"/>
    </row>
    <row r="87" spans="1:9" ht="80.25" customHeight="1">
      <c r="A87" s="43" t="s">
        <v>260</v>
      </c>
      <c r="B87" s="617" t="s">
        <v>478</v>
      </c>
      <c r="C87" s="536"/>
      <c r="D87" s="535" t="s">
        <v>479</v>
      </c>
      <c r="E87" s="536"/>
      <c r="F87" s="539"/>
      <c r="G87" s="540"/>
      <c r="H87" s="539"/>
      <c r="I87" s="540"/>
    </row>
    <row r="88" spans="1:9" ht="29.25" customHeight="1">
      <c r="A88" s="522" t="s">
        <v>177</v>
      </c>
      <c r="B88" s="268" t="s">
        <v>85</v>
      </c>
      <c r="C88" s="268" t="s">
        <v>87</v>
      </c>
      <c r="D88" s="268" t="s">
        <v>85</v>
      </c>
      <c r="E88" s="268" t="s">
        <v>87</v>
      </c>
      <c r="F88" s="268" t="s">
        <v>85</v>
      </c>
      <c r="G88" s="268" t="s">
        <v>87</v>
      </c>
      <c r="H88" s="268" t="s">
        <v>85</v>
      </c>
      <c r="I88" s="268" t="s">
        <v>87</v>
      </c>
    </row>
    <row r="89" spans="1:9" ht="29.25" customHeight="1">
      <c r="A89" s="523"/>
      <c r="B89" s="284">
        <v>8.3000000000000004E-2</v>
      </c>
      <c r="C89" s="284">
        <v>8.3000000000000004E-2</v>
      </c>
      <c r="D89" s="284">
        <v>8.3000000000000004E-2</v>
      </c>
      <c r="E89" s="284">
        <v>8.3000000000000004E-2</v>
      </c>
      <c r="F89" s="269"/>
      <c r="G89" s="271"/>
      <c r="H89" s="270"/>
      <c r="I89" s="271"/>
    </row>
    <row r="90" spans="1:9" ht="402.75" customHeight="1">
      <c r="A90" s="43" t="s">
        <v>256</v>
      </c>
      <c r="B90" s="547" t="s">
        <v>480</v>
      </c>
      <c r="C90" s="547"/>
      <c r="D90" s="612" t="s">
        <v>481</v>
      </c>
      <c r="E90" s="613"/>
      <c r="F90" s="614"/>
      <c r="G90" s="615"/>
      <c r="H90" s="543"/>
      <c r="I90" s="543"/>
    </row>
    <row r="91" spans="1:9" ht="80.25" customHeight="1">
      <c r="A91" s="43" t="s">
        <v>260</v>
      </c>
      <c r="B91" s="433" t="s">
        <v>482</v>
      </c>
      <c r="C91" s="434"/>
      <c r="D91" s="433" t="s">
        <v>483</v>
      </c>
      <c r="E91" s="434"/>
      <c r="F91" s="539"/>
      <c r="G91" s="540"/>
      <c r="H91" s="539"/>
      <c r="I91" s="540"/>
    </row>
    <row r="92" spans="1:9" ht="24.95" customHeight="1">
      <c r="A92" s="522" t="s">
        <v>178</v>
      </c>
      <c r="B92" s="268" t="s">
        <v>85</v>
      </c>
      <c r="C92" s="268" t="s">
        <v>87</v>
      </c>
      <c r="D92" s="268" t="s">
        <v>85</v>
      </c>
      <c r="E92" s="268" t="s">
        <v>87</v>
      </c>
      <c r="F92" s="268" t="s">
        <v>85</v>
      </c>
      <c r="G92" s="268" t="s">
        <v>87</v>
      </c>
      <c r="H92" s="268" t="s">
        <v>85</v>
      </c>
      <c r="I92" s="268" t="s">
        <v>87</v>
      </c>
    </row>
    <row r="93" spans="1:9" ht="24.95" customHeight="1">
      <c r="A93" s="523"/>
      <c r="B93" s="284">
        <v>8.3000000000000004E-2</v>
      </c>
      <c r="C93" s="284">
        <v>8.3000000000000004E-2</v>
      </c>
      <c r="D93" s="284">
        <v>8.3000000000000004E-2</v>
      </c>
      <c r="E93" s="284">
        <v>8.3000000000000004E-2</v>
      </c>
      <c r="F93" s="269"/>
      <c r="G93" s="271"/>
      <c r="H93" s="270"/>
      <c r="I93" s="271"/>
    </row>
    <row r="94" spans="1:9" ht="61.5" customHeight="1">
      <c r="A94" s="43" t="s">
        <v>256</v>
      </c>
      <c r="B94" s="547" t="s">
        <v>484</v>
      </c>
      <c r="C94" s="547"/>
      <c r="D94" s="612" t="s">
        <v>485</v>
      </c>
      <c r="E94" s="613"/>
      <c r="F94" s="614"/>
      <c r="G94" s="615"/>
      <c r="H94" s="543"/>
      <c r="I94" s="543"/>
    </row>
    <row r="95" spans="1:9" ht="80.25" customHeight="1">
      <c r="A95" s="43" t="s">
        <v>260</v>
      </c>
      <c r="B95" s="433" t="s">
        <v>486</v>
      </c>
      <c r="C95" s="434"/>
      <c r="D95" s="433" t="s">
        <v>487</v>
      </c>
      <c r="E95" s="434"/>
      <c r="F95" s="539"/>
      <c r="G95" s="540"/>
      <c r="H95" s="539"/>
      <c r="I95" s="540"/>
    </row>
    <row r="96" spans="1:9" ht="24.95" customHeight="1">
      <c r="A96" s="522" t="s">
        <v>179</v>
      </c>
      <c r="B96" s="268" t="s">
        <v>85</v>
      </c>
      <c r="C96" s="268" t="s">
        <v>87</v>
      </c>
      <c r="D96" s="268" t="s">
        <v>85</v>
      </c>
      <c r="E96" s="268" t="s">
        <v>87</v>
      </c>
      <c r="F96" s="268" t="s">
        <v>85</v>
      </c>
      <c r="G96" s="268" t="s">
        <v>87</v>
      </c>
      <c r="H96" s="268" t="s">
        <v>85</v>
      </c>
      <c r="I96" s="268" t="s">
        <v>87</v>
      </c>
    </row>
    <row r="97" spans="1:9" ht="24.95" customHeight="1">
      <c r="A97" s="523"/>
      <c r="B97" s="284">
        <v>8.3000000000000004E-2</v>
      </c>
      <c r="C97" s="350">
        <v>8.3000000000000004E-2</v>
      </c>
      <c r="D97" s="284">
        <v>8.3000000000000004E-2</v>
      </c>
      <c r="E97" s="284">
        <v>8.3000000000000004E-2</v>
      </c>
      <c r="F97" s="269"/>
      <c r="G97" s="271"/>
      <c r="H97" s="270"/>
      <c r="I97" s="271"/>
    </row>
    <row r="98" spans="1:9" ht="123" customHeight="1">
      <c r="A98" s="43" t="s">
        <v>256</v>
      </c>
      <c r="B98" s="541" t="s">
        <v>488</v>
      </c>
      <c r="C98" s="541"/>
      <c r="D98" s="542" t="s">
        <v>489</v>
      </c>
      <c r="E98" s="543"/>
      <c r="F98" s="543"/>
      <c r="G98" s="543"/>
      <c r="H98" s="543"/>
      <c r="I98" s="543"/>
    </row>
    <row r="99" spans="1:9" ht="80.25" customHeight="1">
      <c r="A99" s="43" t="s">
        <v>260</v>
      </c>
      <c r="B99" s="424" t="s">
        <v>490</v>
      </c>
      <c r="C99" s="544"/>
      <c r="D99" s="424" t="s">
        <v>491</v>
      </c>
      <c r="E99" s="544"/>
      <c r="F99" s="539"/>
      <c r="G99" s="540"/>
      <c r="H99" s="539"/>
      <c r="I99" s="540"/>
    </row>
    <row r="100" spans="1:9" ht="24.95" customHeight="1">
      <c r="A100" s="522" t="s">
        <v>181</v>
      </c>
      <c r="B100" s="268" t="s">
        <v>85</v>
      </c>
      <c r="C100" s="268" t="s">
        <v>87</v>
      </c>
      <c r="D100" s="268" t="s">
        <v>85</v>
      </c>
      <c r="E100" s="268" t="s">
        <v>87</v>
      </c>
      <c r="F100" s="268" t="s">
        <v>85</v>
      </c>
      <c r="G100" s="268" t="s">
        <v>87</v>
      </c>
      <c r="H100" s="268" t="s">
        <v>85</v>
      </c>
      <c r="I100" s="268" t="s">
        <v>87</v>
      </c>
    </row>
    <row r="101" spans="1:9" ht="24.95" customHeight="1">
      <c r="A101" s="523"/>
      <c r="B101" s="284">
        <v>8.3000000000000004E-2</v>
      </c>
      <c r="C101" s="350">
        <v>8.3000000000000004E-2</v>
      </c>
      <c r="D101" s="284">
        <v>8.3000000000000004E-2</v>
      </c>
      <c r="E101" s="284">
        <v>8.3000000000000004E-2</v>
      </c>
      <c r="F101" s="269"/>
      <c r="G101" s="271"/>
      <c r="H101" s="270"/>
      <c r="I101" s="271"/>
    </row>
    <row r="102" spans="1:9" ht="177" customHeight="1">
      <c r="A102" s="43" t="s">
        <v>256</v>
      </c>
      <c r="B102" s="541" t="s">
        <v>492</v>
      </c>
      <c r="C102" s="541"/>
      <c r="D102" s="542" t="s">
        <v>493</v>
      </c>
      <c r="E102" s="542"/>
      <c r="F102" s="543"/>
      <c r="G102" s="543"/>
      <c r="H102" s="543"/>
      <c r="I102" s="543"/>
    </row>
    <row r="103" spans="1:9" ht="80.25" customHeight="1">
      <c r="A103" s="43" t="s">
        <v>260</v>
      </c>
      <c r="B103" s="424" t="s">
        <v>494</v>
      </c>
      <c r="C103" s="544"/>
      <c r="D103" s="424" t="s">
        <v>495</v>
      </c>
      <c r="E103" s="544"/>
      <c r="F103" s="539"/>
      <c r="G103" s="540"/>
      <c r="H103" s="539"/>
      <c r="I103" s="540"/>
    </row>
    <row r="104" spans="1:9" ht="24.95" customHeight="1">
      <c r="A104" s="522" t="s">
        <v>182</v>
      </c>
      <c r="B104" s="268" t="s">
        <v>85</v>
      </c>
      <c r="C104" s="268" t="s">
        <v>87</v>
      </c>
      <c r="D104" s="268" t="s">
        <v>85</v>
      </c>
      <c r="E104" s="268" t="s">
        <v>87</v>
      </c>
      <c r="F104" s="268" t="s">
        <v>85</v>
      </c>
      <c r="G104" s="268" t="s">
        <v>87</v>
      </c>
      <c r="H104" s="268" t="s">
        <v>85</v>
      </c>
      <c r="I104" s="268" t="s">
        <v>87</v>
      </c>
    </row>
    <row r="105" spans="1:9" ht="24.95" customHeight="1">
      <c r="A105" s="523"/>
      <c r="B105" s="284">
        <v>8.3000000000000004E-2</v>
      </c>
      <c r="C105" s="284">
        <v>8.3000000000000004E-2</v>
      </c>
      <c r="D105" s="284">
        <v>8.3000000000000004E-2</v>
      </c>
      <c r="E105" s="284">
        <v>8.3000000000000004E-2</v>
      </c>
      <c r="F105" s="269"/>
      <c r="G105" s="271"/>
      <c r="H105" s="270"/>
      <c r="I105" s="271"/>
    </row>
    <row r="106" spans="1:9" ht="80.25" customHeight="1">
      <c r="A106" s="43" t="s">
        <v>256</v>
      </c>
      <c r="B106" s="542" t="s">
        <v>496</v>
      </c>
      <c r="C106" s="542"/>
      <c r="D106" s="542" t="s">
        <v>497</v>
      </c>
      <c r="E106" s="542"/>
      <c r="F106" s="543"/>
      <c r="G106" s="543"/>
      <c r="H106" s="543"/>
      <c r="I106" s="543"/>
    </row>
    <row r="107" spans="1:9" ht="80.25" customHeight="1">
      <c r="A107" s="43" t="s">
        <v>260</v>
      </c>
      <c r="B107" s="424" t="s">
        <v>498</v>
      </c>
      <c r="C107" s="544"/>
      <c r="D107" s="424" t="s">
        <v>499</v>
      </c>
      <c r="E107" s="544"/>
      <c r="F107" s="539"/>
      <c r="G107" s="540"/>
      <c r="H107" s="539"/>
      <c r="I107" s="540"/>
    </row>
    <row r="108" spans="1:9" ht="24.95" customHeight="1">
      <c r="A108" s="522" t="s">
        <v>183</v>
      </c>
      <c r="B108" s="268" t="s">
        <v>85</v>
      </c>
      <c r="C108" s="268" t="s">
        <v>87</v>
      </c>
      <c r="D108" s="268" t="s">
        <v>85</v>
      </c>
      <c r="E108" s="268" t="s">
        <v>87</v>
      </c>
      <c r="F108" s="268" t="s">
        <v>85</v>
      </c>
      <c r="G108" s="268" t="s">
        <v>87</v>
      </c>
      <c r="H108" s="268" t="s">
        <v>85</v>
      </c>
      <c r="I108" s="268" t="s">
        <v>87</v>
      </c>
    </row>
    <row r="109" spans="1:9" ht="24.95" customHeight="1">
      <c r="A109" s="523"/>
      <c r="B109" s="284">
        <v>8.3000000000000004E-2</v>
      </c>
      <c r="C109" s="284">
        <v>8.3000000000000004E-2</v>
      </c>
      <c r="D109" s="284">
        <v>8.3000000000000004E-2</v>
      </c>
      <c r="E109" s="284">
        <v>8.3000000000000004E-2</v>
      </c>
      <c r="F109" s="269"/>
      <c r="G109" s="271"/>
      <c r="H109" s="270"/>
      <c r="I109" s="271"/>
    </row>
    <row r="110" spans="1:9" ht="176.25" customHeight="1">
      <c r="A110" s="43" t="s">
        <v>256</v>
      </c>
      <c r="B110" s="541" t="s">
        <v>500</v>
      </c>
      <c r="C110" s="541"/>
      <c r="D110" s="541" t="s">
        <v>501</v>
      </c>
      <c r="E110" s="541"/>
      <c r="F110" s="543"/>
      <c r="G110" s="543"/>
      <c r="H110" s="543"/>
      <c r="I110" s="543"/>
    </row>
    <row r="111" spans="1:9" ht="80.25" customHeight="1">
      <c r="A111" s="43" t="s">
        <v>260</v>
      </c>
      <c r="B111" s="424" t="s">
        <v>502</v>
      </c>
      <c r="C111" s="544"/>
      <c r="D111" s="424" t="s">
        <v>503</v>
      </c>
      <c r="E111" s="544"/>
      <c r="F111" s="539"/>
      <c r="G111" s="540"/>
      <c r="H111" s="539"/>
      <c r="I111" s="540"/>
    </row>
    <row r="112" spans="1:9" ht="24.95" customHeight="1">
      <c r="A112" s="522" t="s">
        <v>184</v>
      </c>
      <c r="B112" s="268" t="s">
        <v>85</v>
      </c>
      <c r="C112" s="268" t="s">
        <v>87</v>
      </c>
      <c r="D112" s="268" t="s">
        <v>85</v>
      </c>
      <c r="E112" s="268" t="s">
        <v>87</v>
      </c>
      <c r="F112" s="268" t="s">
        <v>85</v>
      </c>
      <c r="G112" s="268" t="s">
        <v>87</v>
      </c>
      <c r="H112" s="268" t="s">
        <v>85</v>
      </c>
      <c r="I112" s="268" t="s">
        <v>87</v>
      </c>
    </row>
    <row r="113" spans="1:9" ht="24.95" customHeight="1">
      <c r="A113" s="523"/>
      <c r="B113" s="284">
        <v>8.6999999999999994E-2</v>
      </c>
      <c r="C113" s="272"/>
      <c r="D113" s="284">
        <v>8.6999999999999994E-2</v>
      </c>
      <c r="E113" s="269"/>
      <c r="F113" s="269"/>
      <c r="G113" s="273"/>
      <c r="H113" s="272"/>
      <c r="I113" s="273"/>
    </row>
    <row r="114" spans="1:9" ht="80.25" customHeight="1">
      <c r="A114" s="43" t="s">
        <v>256</v>
      </c>
      <c r="B114" s="538"/>
      <c r="C114" s="538"/>
      <c r="D114" s="538"/>
      <c r="E114" s="538"/>
      <c r="F114" s="538"/>
      <c r="G114" s="538"/>
      <c r="H114" s="538"/>
      <c r="I114" s="538"/>
    </row>
    <row r="115" spans="1:9" ht="80.25" customHeight="1">
      <c r="A115" s="43" t="s">
        <v>260</v>
      </c>
      <c r="B115" s="539"/>
      <c r="C115" s="540"/>
      <c r="D115" s="539"/>
      <c r="E115" s="540"/>
      <c r="F115" s="539"/>
      <c r="G115" s="540"/>
      <c r="H115" s="539"/>
      <c r="I115" s="540"/>
    </row>
    <row r="116" spans="1:9" ht="16.899999999999999">
      <c r="A116" s="274" t="s">
        <v>321</v>
      </c>
      <c r="B116" s="275">
        <f>(B69+B73+B77+B81+B85+B89+B93+B97+B101+B105+B109+B113)</f>
        <v>0.99999999999999989</v>
      </c>
      <c r="C116" s="275">
        <f t="shared" ref="C116:I116" si="1">(C69+C73+C77+C81+C85+C89+C93+C97+C101+C105+C109+C113)</f>
        <v>0.91299999999999992</v>
      </c>
      <c r="D116" s="275">
        <f t="shared" si="1"/>
        <v>0.99999999999999989</v>
      </c>
      <c r="E116" s="275">
        <f t="shared" si="1"/>
        <v>0.91299999999999992</v>
      </c>
      <c r="F116" s="275">
        <f t="shared" si="1"/>
        <v>0</v>
      </c>
      <c r="G116" s="275">
        <f t="shared" si="1"/>
        <v>0</v>
      </c>
      <c r="H116" s="275">
        <f t="shared" si="1"/>
        <v>0</v>
      </c>
      <c r="I116" s="275">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00000000-0004-0000-0300-000008000000}"/>
    <hyperlink ref="D87:E87" r:id="rId10" display="https://secretariadistritald-my.sharepoint.com/:f:/g/personal/ecastaneda_sdmujer_gov_co/EtkQoLyJKRpJpug9UEo-184BINx-qc0fcRWyENXK3mQjEA?e=AQTkjZ" xr:uid="{00000000-0004-0000-0300-000009000000}"/>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xr:uid="{00000000-0004-0000-0300-00000A000000}"/>
    <hyperlink ref="D87" r:id="rId12" xr:uid="{00000000-0004-0000-0300-00000B000000}"/>
    <hyperlink ref="B91" r:id="rId13" xr:uid="{00000000-0004-0000-0300-00000C000000}"/>
    <hyperlink ref="D91:E91" r:id="rId14" display="https://secretariadistritald-my.sharepoint.com/:w:/g/personal/jarocha_sdmujer_gov_co/EdeoLCs8Bj5Dm-W6wQHS2soBh-n0q6HOIQI7AnMzpnfwYQ?e=6wjIyx" xr:uid="{00000000-0004-0000-0300-00000D000000}"/>
    <hyperlink ref="B95:C95" r:id="rId15" display="https://secretariadistritald-my.sharepoint.com/:x:/g/personal/comunicaciones_sdmujer_gov_co/EZ7RrIXoLbVCovxPuhzluK4B6Zrv40zXPEHNgooL8MYXkA?e=TceWSI" xr:uid="{00000000-0004-0000-0300-00000E000000}"/>
    <hyperlink ref="D95:E95" r:id="rId16" display="https://secretariadistritald-my.sharepoint.com/:w:/g/personal/jarocha_sdmujer_gov_co/ERlj2PSKbY9FnZTm14EE684BrjgFJgT6JeFN7ZZbmtn-bA?e=ZRNblQ" xr:uid="{00000000-0004-0000-0300-00000F000000}"/>
    <hyperlink ref="B99" r:id="rId17" xr:uid="{00000000-0004-0000-0300-000010000000}"/>
    <hyperlink ref="D99" r:id="rId18" xr:uid="{00000000-0004-0000-0300-000011000000}"/>
    <hyperlink ref="B103" r:id="rId19" xr:uid="{00000000-0004-0000-0300-000012000000}"/>
    <hyperlink ref="D103" r:id="rId20" xr:uid="{00000000-0004-0000-0300-000013000000}"/>
    <hyperlink ref="B107" r:id="rId21" xr:uid="{00000000-0004-0000-0300-000014000000}"/>
    <hyperlink ref="D107" r:id="rId22" xr:uid="{00000000-0004-0000-0300-000015000000}"/>
    <hyperlink ref="B111" r:id="rId23" xr:uid="{00000000-0004-0000-0300-000016000000}"/>
    <hyperlink ref="D111" r:id="rId24" xr:uid="{00000000-0004-0000-0300-000017000000}"/>
  </hyperlinks>
  <pageMargins left="0.25" right="0.25" top="0.75" bottom="0.75" header="0.3" footer="0.3"/>
  <pageSetup scale="24" fitToHeight="0" orientation="landscape" r:id="rId25"/>
  <ignoredErrors>
    <ignoredError sqref="N24:N29" emptyCellReference="1"/>
  </ignoredErrors>
  <drawing r:id="rId26"/>
  <legacyDrawing r:id="rId2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50" zoomScale="90" zoomScaleNormal="10" zoomScaleSheetLayoutView="90" workbookViewId="0">
      <selection activeCell="I49" sqref="I49"/>
    </sheetView>
  </sheetViews>
  <sheetFormatPr defaultColWidth="10.85546875" defaultRowHeight="13.9"/>
  <cols>
    <col min="1" max="1" width="42.42578125" style="1" customWidth="1"/>
    <col min="2" max="5" width="35.7109375" style="1" customWidth="1"/>
    <col min="6" max="6" width="41.28515625" style="1" customWidth="1"/>
    <col min="7" max="7" width="35.7109375" style="1" customWidth="1"/>
    <col min="8" max="8" width="30.28515625" style="1" customWidth="1"/>
    <col min="9" max="9" width="77.855468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677"/>
      <c r="B1" s="482" t="s">
        <v>160</v>
      </c>
      <c r="C1" s="483"/>
      <c r="D1" s="483"/>
      <c r="E1" s="483"/>
      <c r="F1" s="483"/>
      <c r="G1" s="483"/>
      <c r="H1" s="484"/>
      <c r="I1" s="50" t="s">
        <v>504</v>
      </c>
      <c r="J1" s="479" t="s">
        <v>161</v>
      </c>
      <c r="K1" s="480"/>
      <c r="L1" s="481"/>
      <c r="M1" s="84"/>
    </row>
    <row r="2" spans="1:25" ht="24" customHeight="1" thickBot="1">
      <c r="A2" s="678"/>
      <c r="B2" s="485" t="s">
        <v>162</v>
      </c>
      <c r="C2" s="486"/>
      <c r="D2" s="486"/>
      <c r="E2" s="486"/>
      <c r="F2" s="486"/>
      <c r="G2" s="486"/>
      <c r="H2" s="487"/>
      <c r="I2" s="50" t="s">
        <v>505</v>
      </c>
      <c r="J2" s="479" t="s">
        <v>163</v>
      </c>
      <c r="K2" s="480"/>
      <c r="L2" s="481"/>
      <c r="M2" s="84"/>
    </row>
    <row r="3" spans="1:25" ht="24" customHeight="1" thickBot="1">
      <c r="A3" s="678"/>
      <c r="B3" s="485" t="s">
        <v>0</v>
      </c>
      <c r="C3" s="486"/>
      <c r="D3" s="486"/>
      <c r="E3" s="486"/>
      <c r="F3" s="486"/>
      <c r="G3" s="486"/>
      <c r="H3" s="487"/>
      <c r="I3" s="50" t="s">
        <v>506</v>
      </c>
      <c r="J3" s="479" t="s">
        <v>164</v>
      </c>
      <c r="K3" s="480"/>
      <c r="L3" s="481"/>
      <c r="M3" s="84"/>
    </row>
    <row r="4" spans="1:25" ht="24" customHeight="1" thickBot="1">
      <c r="A4" s="679"/>
      <c r="B4" s="488" t="s">
        <v>507</v>
      </c>
      <c r="C4" s="489"/>
      <c r="D4" s="489"/>
      <c r="E4" s="489"/>
      <c r="F4" s="489"/>
      <c r="G4" s="489"/>
      <c r="H4" s="490"/>
      <c r="I4" s="50" t="s">
        <v>508</v>
      </c>
      <c r="J4" s="479" t="s">
        <v>509</v>
      </c>
      <c r="K4" s="480"/>
      <c r="L4" s="481"/>
      <c r="M4" s="84"/>
    </row>
    <row r="6" spans="1:25" ht="15" customHeight="1" thickBot="1">
      <c r="A6" s="6"/>
      <c r="B6" s="7"/>
      <c r="C6" s="7"/>
      <c r="D6" s="9"/>
      <c r="E6" s="8"/>
      <c r="F6" s="8"/>
      <c r="G6" s="211"/>
      <c r="H6" s="211"/>
      <c r="I6" s="10"/>
      <c r="J6" s="10"/>
      <c r="K6" s="7"/>
      <c r="L6" s="7"/>
      <c r="M6" s="7"/>
      <c r="N6" s="7"/>
      <c r="O6" s="7"/>
      <c r="P6" s="7"/>
      <c r="Q6" s="7"/>
      <c r="R6" s="7"/>
      <c r="S6" s="7"/>
      <c r="T6" s="11"/>
      <c r="U6" s="7"/>
      <c r="V6" s="7"/>
      <c r="X6" s="12"/>
      <c r="Y6" s="13"/>
    </row>
    <row r="7" spans="1:25" ht="15" customHeight="1">
      <c r="A7" s="690" t="s">
        <v>4</v>
      </c>
      <c r="B7" s="494" t="s">
        <v>168</v>
      </c>
      <c r="C7" s="495"/>
      <c r="D7" s="495"/>
      <c r="E7" s="495"/>
      <c r="F7" s="495"/>
      <c r="G7" s="495"/>
      <c r="H7" s="496"/>
      <c r="I7" s="690" t="s">
        <v>169</v>
      </c>
      <c r="J7" s="693">
        <v>2024110010299</v>
      </c>
      <c r="K7" s="7"/>
      <c r="L7" s="7"/>
      <c r="M7" s="7"/>
      <c r="N7" s="7"/>
      <c r="O7" s="7"/>
      <c r="P7" s="7"/>
      <c r="Q7" s="7"/>
      <c r="R7" s="7"/>
      <c r="S7" s="7"/>
      <c r="T7" s="7"/>
      <c r="U7" s="7"/>
      <c r="V7" s="7"/>
      <c r="W7" s="7"/>
      <c r="X7" s="7"/>
      <c r="Y7" s="7"/>
    </row>
    <row r="8" spans="1:25" ht="15" customHeight="1">
      <c r="A8" s="691"/>
      <c r="B8" s="497"/>
      <c r="C8" s="498"/>
      <c r="D8" s="498"/>
      <c r="E8" s="498"/>
      <c r="F8" s="498"/>
      <c r="G8" s="498"/>
      <c r="H8" s="499"/>
      <c r="I8" s="691"/>
      <c r="J8" s="694"/>
      <c r="K8" s="7"/>
      <c r="L8" s="7"/>
      <c r="M8" s="7"/>
      <c r="N8" s="7"/>
      <c r="O8" s="7"/>
      <c r="P8" s="7"/>
      <c r="Q8" s="7"/>
      <c r="R8" s="7"/>
      <c r="S8" s="7"/>
      <c r="T8" s="7"/>
      <c r="U8" s="7"/>
      <c r="V8" s="7"/>
      <c r="W8" s="7"/>
      <c r="X8" s="7"/>
      <c r="Y8" s="7"/>
    </row>
    <row r="9" spans="1:25" ht="15" customHeight="1">
      <c r="A9" s="691"/>
      <c r="B9" s="497"/>
      <c r="C9" s="498"/>
      <c r="D9" s="498"/>
      <c r="E9" s="498"/>
      <c r="F9" s="498"/>
      <c r="G9" s="498"/>
      <c r="H9" s="499"/>
      <c r="I9" s="691"/>
      <c r="J9" s="694"/>
      <c r="K9" s="7"/>
      <c r="L9" s="7"/>
      <c r="M9" s="7"/>
      <c r="N9" s="7"/>
      <c r="O9" s="7"/>
      <c r="P9" s="7"/>
      <c r="Q9" s="7"/>
      <c r="R9" s="7"/>
      <c r="S9" s="7"/>
      <c r="T9" s="7"/>
      <c r="U9" s="7"/>
      <c r="V9" s="7"/>
      <c r="W9" s="7"/>
      <c r="X9" s="7"/>
      <c r="Y9" s="7"/>
    </row>
    <row r="10" spans="1:25" ht="15" customHeight="1" thickBot="1">
      <c r="A10" s="692"/>
      <c r="B10" s="500"/>
      <c r="C10" s="501"/>
      <c r="D10" s="501"/>
      <c r="E10" s="501"/>
      <c r="F10" s="501"/>
      <c r="G10" s="501"/>
      <c r="H10" s="502"/>
      <c r="I10" s="692"/>
      <c r="J10" s="695"/>
      <c r="K10" s="7"/>
      <c r="L10" s="7"/>
      <c r="M10" s="7"/>
      <c r="N10" s="7"/>
      <c r="O10" s="7"/>
      <c r="P10" s="7"/>
      <c r="Q10" s="7"/>
      <c r="R10" s="7"/>
      <c r="S10" s="7"/>
      <c r="T10" s="7"/>
      <c r="U10" s="7"/>
      <c r="V10" s="7"/>
      <c r="W10" s="7"/>
      <c r="X10" s="7"/>
      <c r="Y10" s="7"/>
    </row>
    <row r="11" spans="1:25" ht="9" customHeight="1" thickBot="1">
      <c r="A11" s="14"/>
      <c r="B11" s="78"/>
      <c r="C11" s="7"/>
      <c r="D11" s="7"/>
      <c r="E11" s="7"/>
      <c r="F11" s="7"/>
      <c r="G11" s="7"/>
      <c r="H11" s="7"/>
      <c r="I11" s="7"/>
      <c r="J11" s="7"/>
      <c r="K11" s="7"/>
      <c r="L11" s="7"/>
      <c r="M11" s="7"/>
      <c r="N11" s="7"/>
      <c r="O11" s="7"/>
      <c r="P11" s="7"/>
      <c r="Q11" s="7"/>
      <c r="R11" s="7"/>
      <c r="S11" s="7"/>
      <c r="T11" s="7"/>
      <c r="U11" s="7"/>
      <c r="V11" s="7"/>
      <c r="W11" s="7"/>
      <c r="X11" s="7"/>
      <c r="Y11" s="7"/>
    </row>
    <row r="12" spans="1:25" s="79" customFormat="1" ht="21.75" customHeight="1" thickBot="1">
      <c r="A12" s="509" t="s">
        <v>6</v>
      </c>
      <c r="B12" s="141" t="s">
        <v>170</v>
      </c>
      <c r="C12" s="160" t="s">
        <v>171</v>
      </c>
      <c r="D12" s="141" t="s">
        <v>172</v>
      </c>
      <c r="E12" s="160" t="s">
        <v>171</v>
      </c>
      <c r="F12" s="141" t="s">
        <v>173</v>
      </c>
      <c r="G12" s="160" t="s">
        <v>171</v>
      </c>
      <c r="H12" s="141" t="s">
        <v>174</v>
      </c>
      <c r="I12" s="161" t="s">
        <v>171</v>
      </c>
    </row>
    <row r="13" spans="1:25" s="79" customFormat="1" ht="21.75" customHeight="1" thickBot="1">
      <c r="A13" s="509"/>
      <c r="B13" s="143" t="s">
        <v>176</v>
      </c>
      <c r="C13" s="160" t="s">
        <v>171</v>
      </c>
      <c r="D13" s="141" t="s">
        <v>177</v>
      </c>
      <c r="E13" s="86" t="s">
        <v>171</v>
      </c>
      <c r="F13" s="141" t="s">
        <v>178</v>
      </c>
      <c r="G13" s="160" t="s">
        <v>171</v>
      </c>
      <c r="H13" s="141" t="s">
        <v>179</v>
      </c>
      <c r="I13" s="161" t="s">
        <v>171</v>
      </c>
    </row>
    <row r="14" spans="1:25" s="79" customFormat="1" ht="21.75" customHeight="1" thickBot="1">
      <c r="A14" s="509"/>
      <c r="B14" s="141" t="s">
        <v>181</v>
      </c>
      <c r="C14" s="86" t="s">
        <v>171</v>
      </c>
      <c r="D14" s="141" t="s">
        <v>182</v>
      </c>
      <c r="E14" s="51"/>
      <c r="F14" s="141" t="s">
        <v>183</v>
      </c>
      <c r="G14" s="51"/>
      <c r="H14" s="141" t="s">
        <v>184</v>
      </c>
      <c r="I14" s="161"/>
    </row>
    <row r="15" spans="1:25" s="79" customFormat="1" ht="21.75" customHeight="1" thickBot="1">
      <c r="A15" s="1"/>
      <c r="B15" s="1"/>
      <c r="C15" s="1"/>
      <c r="D15" s="1"/>
      <c r="E15" s="1"/>
      <c r="F15" s="1"/>
      <c r="G15" s="1"/>
      <c r="H15" s="1"/>
      <c r="I15" s="1"/>
      <c r="J15" s="1"/>
      <c r="K15" s="1"/>
      <c r="L15" s="91"/>
      <c r="M15" s="92"/>
      <c r="N15" s="92"/>
      <c r="O15" s="92"/>
    </row>
    <row r="16" spans="1:25" s="79" customFormat="1" ht="21.75" customHeight="1" thickBot="1">
      <c r="A16" s="508" t="s">
        <v>8</v>
      </c>
      <c r="B16" s="508"/>
      <c r="C16" s="157" t="s">
        <v>175</v>
      </c>
      <c r="D16" s="524"/>
      <c r="E16" s="524"/>
      <c r="F16" s="524"/>
      <c r="G16" s="1"/>
      <c r="H16" s="1"/>
      <c r="I16" s="1"/>
      <c r="J16" s="1"/>
      <c r="K16" s="1"/>
      <c r="L16" s="91"/>
      <c r="M16" s="92"/>
      <c r="N16" s="92"/>
      <c r="O16" s="92"/>
    </row>
    <row r="17" spans="1:15" s="79" customFormat="1" ht="21.75" customHeight="1" thickBot="1">
      <c r="A17" s="508"/>
      <c r="B17" s="508"/>
      <c r="C17" s="157" t="s">
        <v>180</v>
      </c>
      <c r="D17" s="524"/>
      <c r="E17" s="524"/>
      <c r="F17" s="524"/>
      <c r="G17" s="1"/>
      <c r="H17" s="1"/>
      <c r="I17" s="1"/>
      <c r="J17" s="1"/>
      <c r="K17" s="1"/>
      <c r="L17" s="91"/>
      <c r="M17" s="92"/>
      <c r="N17" s="92"/>
      <c r="O17" s="92"/>
    </row>
    <row r="18" spans="1:15" s="79" customFormat="1" ht="21.75" customHeight="1" thickBot="1">
      <c r="A18" s="508"/>
      <c r="B18" s="508"/>
      <c r="C18" s="157" t="s">
        <v>185</v>
      </c>
      <c r="D18" s="524" t="s">
        <v>171</v>
      </c>
      <c r="E18" s="524"/>
      <c r="F18" s="524"/>
      <c r="G18" s="1"/>
      <c r="H18" s="1"/>
      <c r="I18" s="1"/>
      <c r="J18" s="1"/>
      <c r="K18" s="1"/>
      <c r="L18" s="91"/>
      <c r="M18" s="92"/>
      <c r="N18" s="92"/>
      <c r="O18" s="92"/>
    </row>
    <row r="19" spans="1:15" s="79" customFormat="1" ht="21.75" customHeight="1">
      <c r="A19" s="1"/>
      <c r="B19" s="1"/>
      <c r="C19" s="1"/>
      <c r="D19" s="1"/>
      <c r="E19" s="1"/>
      <c r="F19" s="1"/>
      <c r="G19" s="1"/>
      <c r="H19" s="1"/>
      <c r="I19" s="1"/>
      <c r="J19" s="1"/>
      <c r="K19" s="1"/>
      <c r="L19" s="91"/>
      <c r="M19" s="92"/>
      <c r="N19" s="92"/>
      <c r="O19" s="92"/>
    </row>
    <row r="20" spans="1:15" s="26" customFormat="1" ht="16.5" customHeight="1"/>
    <row r="21" spans="1:15" ht="5.25" customHeight="1" thickBot="1"/>
    <row r="22" spans="1:15" ht="48" customHeight="1" thickBot="1">
      <c r="A22" s="696" t="s">
        <v>510</v>
      </c>
      <c r="B22" s="696"/>
      <c r="C22" s="696"/>
      <c r="D22" s="696"/>
      <c r="E22" s="696"/>
      <c r="F22" s="696"/>
      <c r="G22" s="696"/>
      <c r="H22" s="696"/>
      <c r="I22" s="696"/>
      <c r="J22" s="696"/>
    </row>
    <row r="23" spans="1:15" ht="69.95" customHeight="1" thickBot="1">
      <c r="A23" s="147" t="s">
        <v>21</v>
      </c>
      <c r="B23" s="680" t="s">
        <v>192</v>
      </c>
      <c r="C23" s="681"/>
      <c r="D23" s="682"/>
      <c r="E23" s="148" t="s">
        <v>72</v>
      </c>
      <c r="F23" s="306" t="s">
        <v>511</v>
      </c>
      <c r="G23" s="148" t="s">
        <v>74</v>
      </c>
      <c r="H23" s="680" t="s">
        <v>512</v>
      </c>
      <c r="I23" s="681"/>
      <c r="J23" s="682"/>
    </row>
    <row r="24" spans="1:15" ht="50.25" customHeight="1" thickBot="1">
      <c r="A24" s="119" t="s">
        <v>76</v>
      </c>
      <c r="B24" s="680" t="s">
        <v>513</v>
      </c>
      <c r="C24" s="681"/>
      <c r="D24" s="681"/>
      <c r="E24" s="681"/>
      <c r="F24" s="681"/>
      <c r="G24" s="681"/>
      <c r="H24" s="681"/>
      <c r="I24" s="681"/>
      <c r="J24" s="682"/>
    </row>
    <row r="25" spans="1:15" ht="50.25" customHeight="1" thickBot="1">
      <c r="A25" s="658" t="s">
        <v>78</v>
      </c>
      <c r="B25" s="149">
        <v>2024</v>
      </c>
      <c r="C25" s="150">
        <v>2025</v>
      </c>
      <c r="D25" s="150">
        <v>2026</v>
      </c>
      <c r="E25" s="150">
        <v>2027</v>
      </c>
      <c r="F25" s="151" t="s">
        <v>514</v>
      </c>
      <c r="G25" s="152" t="s">
        <v>80</v>
      </c>
      <c r="H25" s="697" t="s">
        <v>82</v>
      </c>
      <c r="I25" s="698"/>
      <c r="J25" s="699"/>
    </row>
    <row r="26" spans="1:15" ht="50.25" customHeight="1" thickBot="1">
      <c r="A26" s="659"/>
      <c r="B26" s="307">
        <v>0.2</v>
      </c>
      <c r="C26" s="308">
        <v>0.3</v>
      </c>
      <c r="D26" s="308">
        <v>0.25</v>
      </c>
      <c r="E26" s="308">
        <v>0.25</v>
      </c>
      <c r="F26" s="285">
        <v>1</v>
      </c>
      <c r="G26" s="309">
        <f>+B26</f>
        <v>0.2</v>
      </c>
      <c r="H26" s="700" t="s">
        <v>515</v>
      </c>
      <c r="I26" s="701"/>
      <c r="J26" s="701"/>
    </row>
    <row r="27" spans="1:15" ht="52.5" customHeight="1" thickBot="1">
      <c r="A27" s="119"/>
      <c r="B27" s="702" t="s">
        <v>84</v>
      </c>
      <c r="C27" s="703"/>
      <c r="D27" s="703"/>
      <c r="E27" s="703"/>
      <c r="F27" s="703"/>
      <c r="G27" s="703"/>
      <c r="H27" s="703"/>
      <c r="I27" s="703"/>
      <c r="J27" s="704"/>
    </row>
    <row r="28" spans="1:15" s="29" customFormat="1" ht="56.25" customHeight="1" thickBot="1">
      <c r="A28" s="658" t="s">
        <v>205</v>
      </c>
      <c r="B28" s="119" t="s">
        <v>206</v>
      </c>
      <c r="C28" s="147" t="s">
        <v>87</v>
      </c>
      <c r="D28" s="662" t="s">
        <v>89</v>
      </c>
      <c r="E28" s="663"/>
      <c r="F28" s="662" t="s">
        <v>91</v>
      </c>
      <c r="G28" s="663"/>
      <c r="H28" s="120" t="s">
        <v>93</v>
      </c>
      <c r="I28" s="118" t="s">
        <v>94</v>
      </c>
      <c r="J28" s="118" t="s">
        <v>96</v>
      </c>
    </row>
    <row r="29" spans="1:15" ht="223.15" customHeight="1" thickBot="1">
      <c r="A29" s="659"/>
      <c r="B29" s="286">
        <v>2.5</v>
      </c>
      <c r="C29" s="287">
        <v>2.5</v>
      </c>
      <c r="D29" s="633" t="s">
        <v>516</v>
      </c>
      <c r="E29" s="634"/>
      <c r="F29" s="633" t="s">
        <v>517</v>
      </c>
      <c r="G29" s="634"/>
      <c r="H29" s="288" t="s">
        <v>209</v>
      </c>
      <c r="I29" s="278" t="s">
        <v>518</v>
      </c>
      <c r="J29" s="289" t="s">
        <v>519</v>
      </c>
    </row>
    <row r="30" spans="1:15" s="29" customFormat="1" ht="45" customHeight="1" thickBot="1">
      <c r="A30" s="658" t="s">
        <v>211</v>
      </c>
      <c r="B30" s="290" t="s">
        <v>206</v>
      </c>
      <c r="C30" s="291" t="s">
        <v>87</v>
      </c>
      <c r="D30" s="684" t="s">
        <v>89</v>
      </c>
      <c r="E30" s="685"/>
      <c r="F30" s="684" t="s">
        <v>91</v>
      </c>
      <c r="G30" s="685"/>
      <c r="H30" s="291" t="s">
        <v>93</v>
      </c>
      <c r="I30" s="292" t="s">
        <v>94</v>
      </c>
      <c r="J30" s="292" t="s">
        <v>96</v>
      </c>
    </row>
    <row r="31" spans="1:15" ht="318" customHeight="1" thickBot="1">
      <c r="A31" s="659"/>
      <c r="B31" s="286">
        <v>2.5</v>
      </c>
      <c r="C31" s="287">
        <v>2.5</v>
      </c>
      <c r="D31" s="686" t="s">
        <v>520</v>
      </c>
      <c r="E31" s="687"/>
      <c r="F31" s="686" t="s">
        <v>521</v>
      </c>
      <c r="G31" s="687"/>
      <c r="H31" s="288" t="s">
        <v>209</v>
      </c>
      <c r="I31" s="278" t="s">
        <v>522</v>
      </c>
      <c r="J31" s="289" t="s">
        <v>519</v>
      </c>
    </row>
    <row r="32" spans="1:15" s="29" customFormat="1" ht="54" customHeight="1" thickBot="1">
      <c r="A32" s="658" t="s">
        <v>215</v>
      </c>
      <c r="B32" s="290" t="s">
        <v>206</v>
      </c>
      <c r="C32" s="291" t="s">
        <v>87</v>
      </c>
      <c r="D32" s="684" t="s">
        <v>89</v>
      </c>
      <c r="E32" s="685"/>
      <c r="F32" s="684" t="s">
        <v>91</v>
      </c>
      <c r="G32" s="685"/>
      <c r="H32" s="291" t="s">
        <v>93</v>
      </c>
      <c r="I32" s="292" t="s">
        <v>94</v>
      </c>
      <c r="J32" s="292" t="s">
        <v>96</v>
      </c>
    </row>
    <row r="33" spans="1:10" ht="313.89999999999998" customHeight="1" thickBot="1">
      <c r="A33" s="659"/>
      <c r="B33" s="286">
        <v>2.5</v>
      </c>
      <c r="C33" s="287">
        <v>2.5</v>
      </c>
      <c r="D33" s="646" t="s">
        <v>523</v>
      </c>
      <c r="E33" s="647"/>
      <c r="F33" s="688" t="s">
        <v>524</v>
      </c>
      <c r="G33" s="689"/>
      <c r="H33" s="288" t="s">
        <v>209</v>
      </c>
      <c r="I33" s="293" t="s">
        <v>525</v>
      </c>
      <c r="J33" s="289" t="s">
        <v>526</v>
      </c>
    </row>
    <row r="34" spans="1:10" s="29" customFormat="1" ht="47.25" customHeight="1" thickBot="1">
      <c r="A34" s="658" t="s">
        <v>219</v>
      </c>
      <c r="B34" s="117" t="s">
        <v>206</v>
      </c>
      <c r="C34" s="117" t="s">
        <v>87</v>
      </c>
      <c r="D34" s="662" t="s">
        <v>89</v>
      </c>
      <c r="E34" s="663"/>
      <c r="F34" s="662" t="s">
        <v>91</v>
      </c>
      <c r="G34" s="663"/>
      <c r="H34" s="120" t="s">
        <v>93</v>
      </c>
      <c r="I34" s="120" t="s">
        <v>94</v>
      </c>
      <c r="J34" s="118" t="s">
        <v>96</v>
      </c>
    </row>
    <row r="35" spans="1:10" ht="409.5" customHeight="1">
      <c r="A35" s="659"/>
      <c r="B35" s="153">
        <v>2.5</v>
      </c>
      <c r="C35" s="88">
        <v>2.5</v>
      </c>
      <c r="D35" s="666" t="s">
        <v>527</v>
      </c>
      <c r="E35" s="683"/>
      <c r="F35" s="666" t="s">
        <v>528</v>
      </c>
      <c r="G35" s="683"/>
      <c r="H35" s="87" t="s">
        <v>209</v>
      </c>
      <c r="I35" s="154" t="s">
        <v>529</v>
      </c>
      <c r="J35" s="289" t="s">
        <v>530</v>
      </c>
    </row>
    <row r="36" spans="1:10" s="29" customFormat="1" ht="47.25" customHeight="1" thickBot="1">
      <c r="A36" s="658" t="s">
        <v>223</v>
      </c>
      <c r="B36" s="117" t="s">
        <v>206</v>
      </c>
      <c r="C36" s="120" t="s">
        <v>87</v>
      </c>
      <c r="D36" s="662" t="s">
        <v>89</v>
      </c>
      <c r="E36" s="663"/>
      <c r="F36" s="662" t="s">
        <v>91</v>
      </c>
      <c r="G36" s="663"/>
      <c r="H36" s="120" t="s">
        <v>93</v>
      </c>
      <c r="I36" s="118" t="s">
        <v>94</v>
      </c>
      <c r="J36" s="118" t="s">
        <v>96</v>
      </c>
    </row>
    <row r="37" spans="1:10" ht="380.25" customHeight="1" thickBot="1">
      <c r="A37" s="659"/>
      <c r="B37" s="153">
        <v>2.5</v>
      </c>
      <c r="C37" s="88">
        <v>2.5</v>
      </c>
      <c r="D37" s="666" t="s">
        <v>531</v>
      </c>
      <c r="E37" s="667"/>
      <c r="F37" s="666" t="s">
        <v>532</v>
      </c>
      <c r="G37" s="667"/>
      <c r="H37" s="87" t="s">
        <v>209</v>
      </c>
      <c r="I37" s="328" t="s">
        <v>533</v>
      </c>
      <c r="J37" s="331" t="s">
        <v>534</v>
      </c>
    </row>
    <row r="38" spans="1:10" s="29" customFormat="1" ht="48.75" customHeight="1">
      <c r="A38" s="658" t="s">
        <v>228</v>
      </c>
      <c r="B38" s="117" t="s">
        <v>206</v>
      </c>
      <c r="C38" s="120" t="s">
        <v>87</v>
      </c>
      <c r="D38" s="662" t="s">
        <v>89</v>
      </c>
      <c r="E38" s="663"/>
      <c r="F38" s="662" t="s">
        <v>91</v>
      </c>
      <c r="G38" s="663"/>
      <c r="H38" s="120" t="s">
        <v>93</v>
      </c>
      <c r="I38" s="118" t="s">
        <v>94</v>
      </c>
      <c r="J38" s="118" t="s">
        <v>96</v>
      </c>
    </row>
    <row r="39" spans="1:10" ht="409.6" customHeight="1">
      <c r="A39" s="659"/>
      <c r="B39" s="153">
        <v>2.5</v>
      </c>
      <c r="C39" s="88">
        <v>2.5</v>
      </c>
      <c r="D39" s="666" t="s">
        <v>535</v>
      </c>
      <c r="E39" s="667"/>
      <c r="F39" s="675" t="s">
        <v>536</v>
      </c>
      <c r="G39" s="676"/>
      <c r="H39" s="87" t="s">
        <v>209</v>
      </c>
      <c r="I39" s="342" t="s">
        <v>537</v>
      </c>
      <c r="J39" s="339" t="s">
        <v>538</v>
      </c>
    </row>
    <row r="40" spans="1:10" ht="46.5" customHeight="1">
      <c r="A40" s="658" t="s">
        <v>196</v>
      </c>
      <c r="B40" s="120" t="s">
        <v>206</v>
      </c>
      <c r="C40" s="120" t="s">
        <v>87</v>
      </c>
      <c r="D40" s="662" t="s">
        <v>89</v>
      </c>
      <c r="E40" s="663"/>
      <c r="F40" s="662" t="s">
        <v>91</v>
      </c>
      <c r="G40" s="663"/>
      <c r="H40" s="120" t="s">
        <v>93</v>
      </c>
      <c r="I40" s="118" t="s">
        <v>94</v>
      </c>
      <c r="J40" s="118" t="s">
        <v>96</v>
      </c>
    </row>
    <row r="41" spans="1:10" ht="358.5" customHeight="1">
      <c r="A41" s="659"/>
      <c r="B41" s="87">
        <v>2.5</v>
      </c>
      <c r="C41" s="347">
        <v>2.5</v>
      </c>
      <c r="D41" s="666" t="s">
        <v>539</v>
      </c>
      <c r="E41" s="667"/>
      <c r="F41" s="440" t="s">
        <v>540</v>
      </c>
      <c r="G41" s="441"/>
      <c r="H41" s="87" t="s">
        <v>209</v>
      </c>
      <c r="I41" s="346" t="s">
        <v>541</v>
      </c>
      <c r="J41" s="339" t="s">
        <v>542</v>
      </c>
    </row>
    <row r="42" spans="1:10" ht="48.75" customHeight="1" thickBot="1">
      <c r="A42" s="658" t="s">
        <v>197</v>
      </c>
      <c r="B42" s="119" t="s">
        <v>206</v>
      </c>
      <c r="C42" s="147" t="s">
        <v>87</v>
      </c>
      <c r="D42" s="662" t="s">
        <v>89</v>
      </c>
      <c r="E42" s="663"/>
      <c r="F42" s="662" t="s">
        <v>91</v>
      </c>
      <c r="G42" s="663"/>
      <c r="H42" s="120" t="s">
        <v>93</v>
      </c>
      <c r="I42" s="118" t="s">
        <v>94</v>
      </c>
      <c r="J42" s="118" t="s">
        <v>96</v>
      </c>
    </row>
    <row r="43" spans="1:10" ht="377.25" customHeight="1" thickBot="1">
      <c r="A43" s="659"/>
      <c r="B43" s="87">
        <v>2.5</v>
      </c>
      <c r="C43" s="89">
        <v>2.5</v>
      </c>
      <c r="D43" s="671" t="s">
        <v>543</v>
      </c>
      <c r="E43" s="672"/>
      <c r="F43" s="666" t="s">
        <v>544</v>
      </c>
      <c r="G43" s="667"/>
      <c r="H43" s="156" t="s">
        <v>209</v>
      </c>
      <c r="I43" s="353" t="s">
        <v>545</v>
      </c>
      <c r="J43" s="331" t="s">
        <v>546</v>
      </c>
    </row>
    <row r="44" spans="1:10" ht="42.75" customHeight="1" thickBot="1">
      <c r="A44" s="658" t="s">
        <v>238</v>
      </c>
      <c r="B44" s="119" t="s">
        <v>206</v>
      </c>
      <c r="C44" s="147" t="s">
        <v>87</v>
      </c>
      <c r="D44" s="662" t="s">
        <v>89</v>
      </c>
      <c r="E44" s="663"/>
      <c r="F44" s="662" t="s">
        <v>91</v>
      </c>
      <c r="G44" s="663"/>
      <c r="H44" s="120" t="s">
        <v>93</v>
      </c>
      <c r="I44" s="118" t="s">
        <v>94</v>
      </c>
      <c r="J44" s="118" t="s">
        <v>96</v>
      </c>
    </row>
    <row r="45" spans="1:10" ht="304.14999999999998" customHeight="1" thickBot="1">
      <c r="A45" s="659"/>
      <c r="B45" s="87">
        <v>2.5</v>
      </c>
      <c r="C45" s="89">
        <v>2.5</v>
      </c>
      <c r="D45" s="673" t="s">
        <v>547</v>
      </c>
      <c r="E45" s="674"/>
      <c r="F45" s="666" t="s">
        <v>548</v>
      </c>
      <c r="G45" s="667"/>
      <c r="H45" s="87" t="s">
        <v>209</v>
      </c>
      <c r="I45" s="391" t="s">
        <v>549</v>
      </c>
      <c r="J45" s="390" t="s">
        <v>550</v>
      </c>
    </row>
    <row r="46" spans="1:10" ht="45" customHeight="1" thickBot="1">
      <c r="A46" s="658" t="s">
        <v>242</v>
      </c>
      <c r="B46" s="119" t="s">
        <v>206</v>
      </c>
      <c r="C46" s="147" t="s">
        <v>87</v>
      </c>
      <c r="D46" s="660" t="s">
        <v>89</v>
      </c>
      <c r="E46" s="661"/>
      <c r="F46" s="662" t="s">
        <v>91</v>
      </c>
      <c r="G46" s="663"/>
      <c r="H46" s="120" t="s">
        <v>93</v>
      </c>
      <c r="I46" s="118" t="s">
        <v>94</v>
      </c>
      <c r="J46" s="118" t="s">
        <v>96</v>
      </c>
    </row>
    <row r="47" spans="1:10" ht="409.6" customHeight="1" thickBot="1">
      <c r="A47" s="659"/>
      <c r="B47" s="87">
        <v>2.5</v>
      </c>
      <c r="C47" s="89">
        <v>2.5</v>
      </c>
      <c r="D47" s="664" t="s">
        <v>551</v>
      </c>
      <c r="E47" s="665"/>
      <c r="F47" s="666" t="s">
        <v>552</v>
      </c>
      <c r="G47" s="667"/>
      <c r="H47" s="87" t="s">
        <v>209</v>
      </c>
      <c r="I47" s="328" t="s">
        <v>553</v>
      </c>
      <c r="J47" s="331" t="s">
        <v>554</v>
      </c>
    </row>
    <row r="48" spans="1:10" ht="46.5" customHeight="1" thickBot="1">
      <c r="A48" s="658" t="s">
        <v>246</v>
      </c>
      <c r="B48" s="119" t="s">
        <v>206</v>
      </c>
      <c r="C48" s="147" t="s">
        <v>87</v>
      </c>
      <c r="D48" s="662" t="s">
        <v>89</v>
      </c>
      <c r="E48" s="663"/>
      <c r="F48" s="662" t="s">
        <v>91</v>
      </c>
      <c r="G48" s="663"/>
      <c r="H48" s="120" t="s">
        <v>93</v>
      </c>
      <c r="I48" s="118" t="s">
        <v>94</v>
      </c>
      <c r="J48" s="118" t="s">
        <v>96</v>
      </c>
    </row>
    <row r="49" spans="1:13" ht="300.75" customHeight="1" thickBot="1">
      <c r="A49" s="659"/>
      <c r="B49" s="87">
        <v>2.5</v>
      </c>
      <c r="C49" s="89">
        <v>2.5</v>
      </c>
      <c r="D49" s="668" t="s">
        <v>555</v>
      </c>
      <c r="E49" s="669"/>
      <c r="F49" s="668" t="s">
        <v>552</v>
      </c>
      <c r="G49" s="669"/>
      <c r="H49" s="87" t="s">
        <v>209</v>
      </c>
      <c r="I49" s="353" t="s">
        <v>556</v>
      </c>
      <c r="J49" s="390" t="s">
        <v>557</v>
      </c>
    </row>
    <row r="50" spans="1:13" ht="60.75" customHeight="1" thickBot="1">
      <c r="A50" s="658" t="s">
        <v>250</v>
      </c>
      <c r="B50" s="119" t="s">
        <v>206</v>
      </c>
      <c r="C50" s="147" t="s">
        <v>87</v>
      </c>
      <c r="D50" s="662" t="s">
        <v>89</v>
      </c>
      <c r="E50" s="663"/>
      <c r="F50" s="662" t="s">
        <v>91</v>
      </c>
      <c r="G50" s="663"/>
      <c r="H50" s="120" t="s">
        <v>93</v>
      </c>
      <c r="I50" s="118" t="s">
        <v>94</v>
      </c>
      <c r="J50" s="118" t="s">
        <v>96</v>
      </c>
    </row>
    <row r="51" spans="1:13" ht="72.599999999999994" customHeight="1" thickBot="1">
      <c r="A51" s="659"/>
      <c r="B51" s="87">
        <v>2.5</v>
      </c>
      <c r="C51" s="89"/>
      <c r="D51" s="670"/>
      <c r="E51" s="667"/>
      <c r="F51" s="670"/>
      <c r="G51" s="667"/>
      <c r="H51" s="87"/>
      <c r="I51" s="87"/>
      <c r="J51" s="87"/>
    </row>
    <row r="52" spans="1:13">
      <c r="B52" s="1">
        <f>B29+B31+B33+B35+B37+B39+B41+B43+B45+B47+B49+B51</f>
        <v>30</v>
      </c>
      <c r="C52" s="1">
        <f>C29+C31+C33+C35+C37+C39+C41+C43+C45+C47+C49+C51</f>
        <v>27.5</v>
      </c>
    </row>
    <row r="53" spans="1:13" ht="17.45">
      <c r="A53" s="49" t="s">
        <v>558</v>
      </c>
    </row>
    <row r="54" spans="1:13" ht="18" customHeight="1">
      <c r="A54" s="35"/>
    </row>
    <row r="55" spans="1:13" ht="22.9">
      <c r="A55" s="657" t="s">
        <v>559</v>
      </c>
      <c r="B55" s="36" t="s">
        <v>170</v>
      </c>
      <c r="C55" s="36" t="s">
        <v>172</v>
      </c>
      <c r="D55" s="36" t="s">
        <v>173</v>
      </c>
      <c r="E55" s="36" t="s">
        <v>174</v>
      </c>
      <c r="F55" s="36" t="s">
        <v>176</v>
      </c>
      <c r="G55" s="36" t="s">
        <v>177</v>
      </c>
      <c r="H55" s="36" t="s">
        <v>178</v>
      </c>
      <c r="I55" s="36" t="s">
        <v>179</v>
      </c>
      <c r="J55" s="36" t="s">
        <v>181</v>
      </c>
      <c r="K55" s="36" t="s">
        <v>182</v>
      </c>
      <c r="L55" s="36" t="s">
        <v>183</v>
      </c>
      <c r="M55" s="36" t="s">
        <v>184</v>
      </c>
    </row>
    <row r="56" spans="1:13" ht="24.75" customHeight="1">
      <c r="A56" s="657"/>
      <c r="B56" s="37">
        <v>2.5</v>
      </c>
      <c r="C56" s="37">
        <v>2.5</v>
      </c>
      <c r="D56" s="37">
        <v>2.5</v>
      </c>
      <c r="E56" s="37">
        <v>2.5</v>
      </c>
      <c r="F56" s="37">
        <v>2.5</v>
      </c>
      <c r="G56" s="37">
        <v>2.5</v>
      </c>
      <c r="H56" s="37">
        <v>2.5</v>
      </c>
      <c r="I56" s="37">
        <v>2.5</v>
      </c>
      <c r="J56" s="37">
        <v>2.5</v>
      </c>
      <c r="K56" s="37">
        <v>2.5</v>
      </c>
      <c r="L56" s="37">
        <v>2.5</v>
      </c>
      <c r="M56" s="37"/>
    </row>
    <row r="57" spans="1:13" s="28" customFormat="1" ht="13.15" customHeight="1">
      <c r="A57" s="1"/>
      <c r="B57" s="1"/>
      <c r="C57" s="1"/>
      <c r="D57" s="1"/>
      <c r="E57" s="1"/>
      <c r="F57" s="1"/>
      <c r="G57" s="1"/>
      <c r="H57" s="1"/>
      <c r="I57" s="1"/>
    </row>
    <row r="58" spans="1:13" ht="14.45" thickBot="1"/>
    <row r="59" spans="1:13" ht="44.25" customHeight="1" thickBot="1">
      <c r="A59" s="202" t="s">
        <v>560</v>
      </c>
      <c r="B59" s="184" t="s">
        <v>561</v>
      </c>
      <c r="C59" s="337"/>
      <c r="D59" s="203" t="s">
        <v>562</v>
      </c>
      <c r="E59" s="184" t="s">
        <v>561</v>
      </c>
      <c r="F59" s="162"/>
      <c r="G59" s="203" t="s">
        <v>563</v>
      </c>
      <c r="H59" s="184" t="s">
        <v>564</v>
      </c>
      <c r="I59" s="200"/>
      <c r="J59" s="155"/>
    </row>
    <row r="60" spans="1:13" ht="14.45" thickBot="1">
      <c r="A60" s="204"/>
      <c r="B60" s="184" t="s">
        <v>565</v>
      </c>
      <c r="C60" s="337" t="s">
        <v>566</v>
      </c>
      <c r="D60" s="205"/>
      <c r="E60" s="184" t="s">
        <v>565</v>
      </c>
      <c r="F60" s="162" t="s">
        <v>567</v>
      </c>
      <c r="G60" s="205"/>
      <c r="H60" s="184" t="s">
        <v>568</v>
      </c>
      <c r="I60" s="212"/>
      <c r="J60" s="155"/>
    </row>
    <row r="61" spans="1:13" ht="14.45" thickBot="1">
      <c r="A61" s="204"/>
      <c r="B61" s="184" t="s">
        <v>569</v>
      </c>
      <c r="C61" s="162" t="s">
        <v>570</v>
      </c>
      <c r="D61" s="205"/>
      <c r="E61" s="184" t="s">
        <v>569</v>
      </c>
      <c r="F61" s="162" t="s">
        <v>571</v>
      </c>
      <c r="G61" s="205"/>
      <c r="H61" s="184" t="s">
        <v>572</v>
      </c>
      <c r="I61" s="212"/>
      <c r="J61" s="155"/>
    </row>
    <row r="62" spans="1:13" ht="39.75" customHeight="1" thickBot="1">
      <c r="A62" s="204"/>
      <c r="B62" s="184" t="s">
        <v>561</v>
      </c>
      <c r="C62" s="162"/>
      <c r="D62" s="205"/>
      <c r="E62" s="184" t="s">
        <v>561</v>
      </c>
      <c r="F62" s="162"/>
      <c r="G62" s="205"/>
      <c r="H62" s="184" t="s">
        <v>564</v>
      </c>
      <c r="I62" s="200"/>
      <c r="J62" s="155"/>
    </row>
    <row r="63" spans="1:13" ht="14.45" thickBot="1">
      <c r="A63" s="204"/>
      <c r="B63" s="184" t="s">
        <v>565</v>
      </c>
      <c r="C63" s="162"/>
      <c r="D63" s="205"/>
      <c r="E63" s="184" t="s">
        <v>565</v>
      </c>
      <c r="F63" s="162"/>
      <c r="G63" s="205"/>
      <c r="H63" s="184" t="s">
        <v>568</v>
      </c>
      <c r="I63" s="200"/>
      <c r="J63" s="155"/>
    </row>
    <row r="64" spans="1:13" ht="34.5" customHeight="1" thickBot="1">
      <c r="A64" s="206"/>
      <c r="B64" s="184" t="s">
        <v>569</v>
      </c>
      <c r="C64" s="162"/>
      <c r="D64" s="207"/>
      <c r="E64" s="184" t="s">
        <v>569</v>
      </c>
      <c r="F64" s="201"/>
      <c r="G64" s="207"/>
      <c r="H64" s="184" t="s">
        <v>572</v>
      </c>
      <c r="I64" s="200"/>
      <c r="J64" s="155"/>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00000000-0004-0000-0400-000004000000}"/>
    <hyperlink ref="J39" r:id="rId6" xr:uid="{00000000-0004-0000-0400-000005000000}"/>
    <hyperlink ref="J41" r:id="rId7" xr:uid="{00000000-0004-0000-0400-000006000000}"/>
    <hyperlink ref="J43" r:id="rId8" xr:uid="{00000000-0004-0000-0400-000007000000}"/>
    <hyperlink ref="J45" r:id="rId9" xr:uid="{00000000-0004-0000-0400-000008000000}"/>
    <hyperlink ref="J47" r:id="rId10" xr:uid="{00000000-0004-0000-0400-000009000000}"/>
    <hyperlink ref="J49" r:id="rId11" xr:uid="{00000000-0004-0000-0400-00000A000000}"/>
  </hyperlinks>
  <pageMargins left="0.25" right="0.25" top="0.75" bottom="0.75" header="0.3" footer="0.3"/>
  <pageSetup scale="18" fitToHeight="0" orientation="landscape" r:id="rId12"/>
  <drawing r:id="rId13"/>
  <legacyDrawing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F33" zoomScaleNormal="70" zoomScaleSheetLayoutView="100" workbookViewId="0">
      <selection activeCell="I37" sqref="I37:I39"/>
    </sheetView>
  </sheetViews>
  <sheetFormatPr defaultColWidth="10.85546875" defaultRowHeight="13.9"/>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9" customFormat="1" ht="32.25" customHeight="1" thickBot="1">
      <c r="A1" s="505"/>
      <c r="B1" s="482" t="s">
        <v>160</v>
      </c>
      <c r="C1" s="483"/>
      <c r="D1" s="483"/>
      <c r="E1" s="483"/>
      <c r="F1" s="483"/>
      <c r="G1" s="483"/>
      <c r="H1" s="483"/>
      <c r="I1" s="484"/>
      <c r="J1" s="479" t="s">
        <v>161</v>
      </c>
      <c r="K1" s="480"/>
      <c r="L1" s="481"/>
    </row>
    <row r="2" spans="1:15" s="79" customFormat="1" ht="30.75" customHeight="1" thickBot="1">
      <c r="A2" s="506"/>
      <c r="B2" s="485" t="s">
        <v>162</v>
      </c>
      <c r="C2" s="486"/>
      <c r="D2" s="486"/>
      <c r="E2" s="486"/>
      <c r="F2" s="486"/>
      <c r="G2" s="486"/>
      <c r="H2" s="486"/>
      <c r="I2" s="487"/>
      <c r="J2" s="479" t="s">
        <v>163</v>
      </c>
      <c r="K2" s="480"/>
      <c r="L2" s="481"/>
    </row>
    <row r="3" spans="1:15" s="79" customFormat="1" ht="24" customHeight="1" thickBot="1">
      <c r="A3" s="506"/>
      <c r="B3" s="485" t="s">
        <v>0</v>
      </c>
      <c r="C3" s="486"/>
      <c r="D3" s="486"/>
      <c r="E3" s="486"/>
      <c r="F3" s="486"/>
      <c r="G3" s="486"/>
      <c r="H3" s="486"/>
      <c r="I3" s="487"/>
      <c r="J3" s="479" t="s">
        <v>164</v>
      </c>
      <c r="K3" s="480"/>
      <c r="L3" s="481"/>
    </row>
    <row r="4" spans="1:15" s="79" customFormat="1" ht="21.75" customHeight="1" thickBot="1">
      <c r="A4" s="507"/>
      <c r="B4" s="488" t="s">
        <v>573</v>
      </c>
      <c r="C4" s="489"/>
      <c r="D4" s="489"/>
      <c r="E4" s="489"/>
      <c r="F4" s="489"/>
      <c r="G4" s="489"/>
      <c r="H4" s="489"/>
      <c r="I4" s="490"/>
      <c r="J4" s="479" t="s">
        <v>574</v>
      </c>
      <c r="K4" s="480"/>
      <c r="L4" s="481"/>
    </row>
    <row r="5" spans="1:15" s="79" customFormat="1" ht="21.75" customHeight="1" thickBot="1">
      <c r="A5" s="80"/>
      <c r="B5" s="81"/>
      <c r="C5" s="81"/>
      <c r="D5" s="81"/>
      <c r="E5" s="81"/>
      <c r="F5" s="81"/>
      <c r="G5" s="81"/>
      <c r="H5" s="81"/>
      <c r="I5" s="81"/>
      <c r="J5" s="82"/>
      <c r="K5" s="82"/>
      <c r="L5" s="82"/>
    </row>
    <row r="6" spans="1:15" ht="40.35" customHeight="1" thickBot="1">
      <c r="A6" s="50" t="s">
        <v>167</v>
      </c>
      <c r="B6" s="767" t="s">
        <v>168</v>
      </c>
      <c r="C6" s="768"/>
      <c r="D6" s="768"/>
      <c r="E6" s="768"/>
      <c r="F6" s="768"/>
      <c r="G6" s="768"/>
      <c r="H6" s="768"/>
      <c r="I6" s="769"/>
      <c r="J6" s="199" t="s">
        <v>169</v>
      </c>
      <c r="K6" s="770">
        <v>2024110010299</v>
      </c>
      <c r="L6" s="771"/>
      <c r="M6" s="772"/>
      <c r="N6" s="772"/>
      <c r="O6" s="772"/>
    </row>
    <row r="7" spans="1:15" s="79" customFormat="1" ht="21.75" customHeight="1" thickBot="1">
      <c r="A7" s="80"/>
      <c r="B7" s="81"/>
      <c r="C7" s="81"/>
      <c r="D7" s="81"/>
      <c r="E7" s="81"/>
      <c r="F7" s="81"/>
      <c r="G7" s="81"/>
      <c r="H7" s="81"/>
      <c r="I7" s="81"/>
      <c r="J7" s="81"/>
      <c r="K7" s="81"/>
      <c r="L7" s="81"/>
      <c r="M7" s="82"/>
      <c r="N7" s="82"/>
      <c r="O7" s="82"/>
    </row>
    <row r="8" spans="1:15" s="79" customFormat="1" ht="21.75" customHeight="1" thickBot="1">
      <c r="A8" s="710" t="s">
        <v>6</v>
      </c>
      <c r="B8" s="158" t="s">
        <v>170</v>
      </c>
      <c r="C8" s="124" t="s">
        <v>171</v>
      </c>
      <c r="D8" s="158" t="s">
        <v>172</v>
      </c>
      <c r="E8" s="124" t="s">
        <v>171</v>
      </c>
      <c r="F8" s="158" t="s">
        <v>173</v>
      </c>
      <c r="G8" s="124" t="s">
        <v>171</v>
      </c>
      <c r="H8" s="158" t="s">
        <v>174</v>
      </c>
      <c r="I8" s="126" t="s">
        <v>171</v>
      </c>
      <c r="J8" s="773" t="s">
        <v>8</v>
      </c>
      <c r="K8" s="157" t="s">
        <v>175</v>
      </c>
      <c r="L8" s="83"/>
      <c r="M8" s="772"/>
      <c r="N8" s="772"/>
      <c r="O8" s="772"/>
    </row>
    <row r="9" spans="1:15" s="79" customFormat="1" ht="21.75" customHeight="1" thickBot="1">
      <c r="A9" s="710"/>
      <c r="B9" s="159" t="s">
        <v>176</v>
      </c>
      <c r="C9" s="127" t="s">
        <v>171</v>
      </c>
      <c r="D9" s="158" t="s">
        <v>177</v>
      </c>
      <c r="E9" s="124" t="s">
        <v>171</v>
      </c>
      <c r="F9" s="158" t="s">
        <v>178</v>
      </c>
      <c r="G9" s="124" t="s">
        <v>171</v>
      </c>
      <c r="H9" s="158" t="s">
        <v>179</v>
      </c>
      <c r="I9" s="126" t="s">
        <v>171</v>
      </c>
      <c r="J9" s="773"/>
      <c r="K9" s="157" t="s">
        <v>180</v>
      </c>
      <c r="L9" s="83"/>
      <c r="M9" s="772"/>
      <c r="N9" s="772"/>
      <c r="O9" s="772"/>
    </row>
    <row r="10" spans="1:15" s="79" customFormat="1" ht="21.75" customHeight="1" thickBot="1">
      <c r="A10" s="710"/>
      <c r="B10" s="158" t="s">
        <v>181</v>
      </c>
      <c r="C10" s="124" t="s">
        <v>575</v>
      </c>
      <c r="D10" s="158" t="s">
        <v>182</v>
      </c>
      <c r="E10" s="128"/>
      <c r="F10" s="158" t="s">
        <v>183</v>
      </c>
      <c r="G10" s="128"/>
      <c r="H10" s="158" t="s">
        <v>184</v>
      </c>
      <c r="I10" s="126"/>
      <c r="J10" s="773"/>
      <c r="K10" s="157" t="s">
        <v>185</v>
      </c>
      <c r="L10" s="227" t="s">
        <v>171</v>
      </c>
      <c r="M10" s="772"/>
      <c r="N10" s="772"/>
      <c r="O10" s="772"/>
    </row>
    <row r="11" spans="1:15" ht="14.45" thickBot="1"/>
    <row r="12" spans="1:15" ht="32.1" customHeight="1" thickBot="1">
      <c r="A12" s="711" t="s">
        <v>576</v>
      </c>
      <c r="B12" s="712"/>
      <c r="C12" s="712"/>
      <c r="D12" s="712"/>
      <c r="E12" s="712"/>
      <c r="F12" s="712"/>
      <c r="G12" s="712"/>
      <c r="H12" s="712"/>
      <c r="I12" s="712"/>
      <c r="J12" s="712"/>
      <c r="K12" s="712"/>
      <c r="L12" s="713"/>
    </row>
    <row r="13" spans="1:15" ht="32.1" customHeight="1" thickBot="1">
      <c r="A13" s="714" t="s">
        <v>577</v>
      </c>
      <c r="B13" s="730" t="s">
        <v>102</v>
      </c>
      <c r="C13" s="728" t="s">
        <v>13</v>
      </c>
      <c r="D13" s="714" t="s">
        <v>205</v>
      </c>
      <c r="E13" s="737"/>
      <c r="F13" s="738"/>
      <c r="G13" s="714" t="s">
        <v>211</v>
      </c>
      <c r="H13" s="737"/>
      <c r="I13" s="738"/>
      <c r="J13" s="491" t="s">
        <v>215</v>
      </c>
      <c r="K13" s="492"/>
      <c r="L13" s="493"/>
    </row>
    <row r="14" spans="1:15" ht="32.1" customHeight="1" thickBot="1">
      <c r="A14" s="715"/>
      <c r="B14" s="731"/>
      <c r="C14" s="729"/>
      <c r="D14" s="113" t="s">
        <v>26</v>
      </c>
      <c r="E14" s="111" t="s">
        <v>28</v>
      </c>
      <c r="F14" s="112" t="s">
        <v>107</v>
      </c>
      <c r="G14" s="113" t="s">
        <v>26</v>
      </c>
      <c r="H14" s="111" t="s">
        <v>28</v>
      </c>
      <c r="I14" s="112" t="s">
        <v>107</v>
      </c>
      <c r="J14" s="113" t="s">
        <v>26</v>
      </c>
      <c r="K14" s="111" t="s">
        <v>28</v>
      </c>
      <c r="L14" s="112" t="s">
        <v>107</v>
      </c>
    </row>
    <row r="15" spans="1:15" ht="59.45" customHeight="1">
      <c r="A15" s="746" t="s">
        <v>578</v>
      </c>
      <c r="B15" s="294" t="s">
        <v>579</v>
      </c>
      <c r="C15" s="749" t="s">
        <v>580</v>
      </c>
      <c r="D15" s="752">
        <f>+[1]ACTIVIDAD_1!B25+[1]ACTIVIDAD_2!B24+[1]ACTIVIDAD_3!B25</f>
        <v>1051354333</v>
      </c>
      <c r="E15" s="719">
        <v>0</v>
      </c>
      <c r="F15" s="719">
        <f>+[1]META_PDD!C27</f>
        <v>2.5</v>
      </c>
      <c r="G15" s="732">
        <f>+[1]ACTIVIDAD_1!C25+[1]ACTIVIDAD_2!C24+[1]ACTIVIDAD_3!C25</f>
        <v>662749843</v>
      </c>
      <c r="H15" s="732">
        <f>+[1]ACTIVIDAD_1!C26+[1]ACTIVIDAD_2!C25+[1]ACTIVIDAD_3!C26</f>
        <v>9112333</v>
      </c>
      <c r="I15" s="722">
        <f>+[1]META_PDD!C27+[1]META_PDD!C29</f>
        <v>5</v>
      </c>
      <c r="J15" s="725">
        <v>0</v>
      </c>
      <c r="K15" s="716">
        <v>134432950</v>
      </c>
      <c r="L15" s="722">
        <v>7.5</v>
      </c>
    </row>
    <row r="16" spans="1:15" ht="70.150000000000006" customHeight="1">
      <c r="A16" s="747"/>
      <c r="B16" s="294" t="s">
        <v>581</v>
      </c>
      <c r="C16" s="750"/>
      <c r="D16" s="753"/>
      <c r="E16" s="720"/>
      <c r="F16" s="720"/>
      <c r="G16" s="733"/>
      <c r="H16" s="733"/>
      <c r="I16" s="723"/>
      <c r="J16" s="726"/>
      <c r="K16" s="717"/>
      <c r="L16" s="723"/>
    </row>
    <row r="17" spans="1:13" s="26" customFormat="1" ht="77.45" customHeight="1">
      <c r="A17" s="748"/>
      <c r="B17" s="294" t="s">
        <v>582</v>
      </c>
      <c r="C17" s="751"/>
      <c r="D17" s="754"/>
      <c r="E17" s="721"/>
      <c r="F17" s="721"/>
      <c r="G17" s="734"/>
      <c r="H17" s="734"/>
      <c r="I17" s="724"/>
      <c r="J17" s="727"/>
      <c r="K17" s="718"/>
      <c r="L17" s="724"/>
      <c r="M17" s="1"/>
    </row>
    <row r="18" spans="1:13" ht="15" customHeight="1" thickBot="1"/>
    <row r="19" spans="1:13" ht="35.1" customHeight="1" thickBot="1">
      <c r="A19" s="711" t="s">
        <v>583</v>
      </c>
      <c r="B19" s="712"/>
      <c r="C19" s="712"/>
      <c r="D19" s="712"/>
      <c r="E19" s="712"/>
      <c r="F19" s="712"/>
      <c r="G19" s="712"/>
      <c r="H19" s="712"/>
      <c r="I19" s="712"/>
      <c r="J19" s="712"/>
      <c r="K19" s="712"/>
      <c r="L19" s="713"/>
    </row>
    <row r="20" spans="1:13" ht="35.1" customHeight="1">
      <c r="A20" s="739" t="s">
        <v>577</v>
      </c>
      <c r="B20" s="741" t="s">
        <v>102</v>
      </c>
      <c r="C20" s="735" t="s">
        <v>13</v>
      </c>
      <c r="D20" s="714" t="s">
        <v>219</v>
      </c>
      <c r="E20" s="737"/>
      <c r="F20" s="738"/>
      <c r="G20" s="714" t="s">
        <v>223</v>
      </c>
      <c r="H20" s="737"/>
      <c r="I20" s="738"/>
      <c r="J20" s="714" t="s">
        <v>228</v>
      </c>
      <c r="K20" s="737"/>
      <c r="L20" s="738"/>
    </row>
    <row r="21" spans="1:13" ht="35.1" customHeight="1">
      <c r="A21" s="777"/>
      <c r="B21" s="779"/>
      <c r="C21" s="736"/>
      <c r="D21" s="297" t="s">
        <v>26</v>
      </c>
      <c r="E21" s="298" t="s">
        <v>28</v>
      </c>
      <c r="F21" s="299" t="s">
        <v>107</v>
      </c>
      <c r="G21" s="297" t="s">
        <v>26</v>
      </c>
      <c r="H21" s="330" t="s">
        <v>28</v>
      </c>
      <c r="I21" s="299" t="s">
        <v>107</v>
      </c>
      <c r="J21" s="297" t="s">
        <v>26</v>
      </c>
      <c r="K21" s="298" t="s">
        <v>28</v>
      </c>
      <c r="L21" s="299" t="s">
        <v>107</v>
      </c>
    </row>
    <row r="22" spans="1:13" ht="90" customHeight="1">
      <c r="A22" s="746" t="s">
        <v>578</v>
      </c>
      <c r="B22" s="295" t="s">
        <v>579</v>
      </c>
      <c r="C22" s="749" t="s">
        <v>580</v>
      </c>
      <c r="D22" s="760">
        <v>-20613619</v>
      </c>
      <c r="E22" s="716">
        <v>159248281</v>
      </c>
      <c r="F22" s="716">
        <v>10</v>
      </c>
      <c r="G22" s="716">
        <v>44402298</v>
      </c>
      <c r="H22" s="716">
        <v>159248281</v>
      </c>
      <c r="I22" s="763">
        <v>12.5</v>
      </c>
      <c r="J22" s="716">
        <v>0</v>
      </c>
      <c r="K22" s="716">
        <v>156834000</v>
      </c>
      <c r="L22" s="716">
        <v>15</v>
      </c>
    </row>
    <row r="23" spans="1:13" ht="90" customHeight="1">
      <c r="A23" s="747"/>
      <c r="B23" s="294" t="s">
        <v>581</v>
      </c>
      <c r="C23" s="750"/>
      <c r="D23" s="761"/>
      <c r="E23" s="717"/>
      <c r="F23" s="717"/>
      <c r="G23" s="717"/>
      <c r="H23" s="717"/>
      <c r="I23" s="764"/>
      <c r="J23" s="717"/>
      <c r="K23" s="717"/>
      <c r="L23" s="717"/>
    </row>
    <row r="24" spans="1:13" ht="77.45" customHeight="1">
      <c r="A24" s="758"/>
      <c r="B24" s="296" t="s">
        <v>582</v>
      </c>
      <c r="C24" s="759"/>
      <c r="D24" s="762"/>
      <c r="E24" s="766"/>
      <c r="F24" s="766"/>
      <c r="G24" s="766"/>
      <c r="H24" s="766"/>
      <c r="I24" s="765"/>
      <c r="J24" s="766"/>
      <c r="K24" s="766"/>
      <c r="L24" s="766"/>
    </row>
    <row r="26" spans="1:13" ht="35.1" customHeight="1" thickBot="1">
      <c r="A26" s="743" t="s">
        <v>584</v>
      </c>
      <c r="B26" s="744"/>
      <c r="C26" s="744"/>
      <c r="D26" s="744"/>
      <c r="E26" s="744"/>
      <c r="F26" s="744"/>
      <c r="G26" s="744"/>
      <c r="H26" s="744"/>
      <c r="I26" s="744"/>
      <c r="J26" s="744"/>
      <c r="K26" s="744"/>
      <c r="L26" s="745"/>
    </row>
    <row r="27" spans="1:13" ht="35.1" customHeight="1">
      <c r="A27" s="739" t="s">
        <v>577</v>
      </c>
      <c r="B27" s="741" t="s">
        <v>102</v>
      </c>
      <c r="C27" s="735" t="s">
        <v>13</v>
      </c>
      <c r="D27" s="714" t="s">
        <v>196</v>
      </c>
      <c r="E27" s="737"/>
      <c r="F27" s="738"/>
      <c r="G27" s="714" t="s">
        <v>197</v>
      </c>
      <c r="H27" s="737"/>
      <c r="I27" s="738"/>
      <c r="J27" s="714" t="s">
        <v>238</v>
      </c>
      <c r="K27" s="737"/>
      <c r="L27" s="738"/>
    </row>
    <row r="28" spans="1:13" ht="35.1" customHeight="1" thickBot="1">
      <c r="A28" s="740"/>
      <c r="B28" s="742"/>
      <c r="C28" s="778"/>
      <c r="D28" s="113" t="s">
        <v>26</v>
      </c>
      <c r="E28" s="111" t="s">
        <v>28</v>
      </c>
      <c r="F28" s="112" t="s">
        <v>107</v>
      </c>
      <c r="G28" s="113" t="s">
        <v>26</v>
      </c>
      <c r="H28" s="111" t="s">
        <v>28</v>
      </c>
      <c r="I28" s="112" t="s">
        <v>107</v>
      </c>
      <c r="J28" s="113" t="s">
        <v>26</v>
      </c>
      <c r="K28" s="111" t="s">
        <v>28</v>
      </c>
      <c r="L28" s="112" t="s">
        <v>107</v>
      </c>
    </row>
    <row r="29" spans="1:13" ht="81" customHeight="1">
      <c r="A29" s="746" t="s">
        <v>578</v>
      </c>
      <c r="B29" s="295" t="s">
        <v>579</v>
      </c>
      <c r="C29" s="749" t="s">
        <v>580</v>
      </c>
      <c r="D29" s="725">
        <v>300000000</v>
      </c>
      <c r="E29" s="725">
        <v>219318460</v>
      </c>
      <c r="F29" s="774">
        <v>17.5</v>
      </c>
      <c r="G29" s="781">
        <v>159543001</v>
      </c>
      <c r="H29" s="716">
        <v>15735400</v>
      </c>
      <c r="I29" s="784">
        <v>10</v>
      </c>
      <c r="J29" s="725">
        <v>639576</v>
      </c>
      <c r="K29" s="716">
        <v>162555560</v>
      </c>
      <c r="L29" s="755">
        <v>10</v>
      </c>
    </row>
    <row r="30" spans="1:13" ht="81" customHeight="1">
      <c r="A30" s="747"/>
      <c r="B30" s="294" t="s">
        <v>581</v>
      </c>
      <c r="C30" s="750"/>
      <c r="D30" s="726"/>
      <c r="E30" s="726"/>
      <c r="F30" s="775"/>
      <c r="G30" s="782"/>
      <c r="H30" s="717"/>
      <c r="I30" s="785"/>
      <c r="J30" s="726"/>
      <c r="K30" s="717"/>
      <c r="L30" s="756"/>
    </row>
    <row r="31" spans="1:13" ht="94.5" customHeight="1" thickBot="1">
      <c r="A31" s="747"/>
      <c r="B31" s="296" t="s">
        <v>582</v>
      </c>
      <c r="C31" s="759"/>
      <c r="D31" s="727"/>
      <c r="E31" s="727"/>
      <c r="F31" s="776"/>
      <c r="G31" s="783"/>
      <c r="H31" s="718"/>
      <c r="I31" s="786"/>
      <c r="J31" s="727"/>
      <c r="K31" s="718"/>
      <c r="L31" s="757"/>
    </row>
    <row r="32" spans="1:13" ht="14.45" thickBot="1">
      <c r="A32" s="758"/>
    </row>
    <row r="34" spans="1:12" ht="35.1" customHeight="1" thickBot="1">
      <c r="A34" s="743" t="s">
        <v>585</v>
      </c>
      <c r="B34" s="744"/>
      <c r="C34" s="744"/>
      <c r="D34" s="744"/>
      <c r="E34" s="744"/>
      <c r="F34" s="744"/>
      <c r="G34" s="744"/>
      <c r="H34" s="744"/>
      <c r="I34" s="744"/>
      <c r="J34" s="744"/>
      <c r="K34" s="744"/>
      <c r="L34" s="745"/>
    </row>
    <row r="35" spans="1:12" ht="35.1" customHeight="1">
      <c r="A35" s="739" t="s">
        <v>577</v>
      </c>
      <c r="B35" s="741" t="s">
        <v>102</v>
      </c>
      <c r="C35" s="735" t="s">
        <v>13</v>
      </c>
      <c r="D35" s="714" t="s">
        <v>242</v>
      </c>
      <c r="E35" s="737"/>
      <c r="F35" s="738"/>
      <c r="G35" s="714" t="s">
        <v>586</v>
      </c>
      <c r="H35" s="737"/>
      <c r="I35" s="738"/>
      <c r="J35" s="714" t="s">
        <v>250</v>
      </c>
      <c r="K35" s="737"/>
      <c r="L35" s="738"/>
    </row>
    <row r="36" spans="1:12" ht="35.1" customHeight="1" thickBot="1">
      <c r="A36" s="740"/>
      <c r="B36" s="742"/>
      <c r="C36" s="736"/>
      <c r="D36" s="297" t="s">
        <v>26</v>
      </c>
      <c r="E36" s="298" t="s">
        <v>28</v>
      </c>
      <c r="F36" s="299" t="s">
        <v>107</v>
      </c>
      <c r="G36" s="297" t="s">
        <v>26</v>
      </c>
      <c r="H36" s="298" t="s">
        <v>28</v>
      </c>
      <c r="I36" s="299" t="s">
        <v>107</v>
      </c>
      <c r="J36" s="113" t="s">
        <v>26</v>
      </c>
      <c r="K36" s="111" t="s">
        <v>28</v>
      </c>
      <c r="L36" s="112" t="s">
        <v>107</v>
      </c>
    </row>
    <row r="37" spans="1:12" ht="99" customHeight="1">
      <c r="A37" s="706" t="s">
        <v>578</v>
      </c>
      <c r="B37" s="295" t="s">
        <v>579</v>
      </c>
      <c r="C37" s="705" t="s">
        <v>580</v>
      </c>
      <c r="D37" s="708">
        <v>5497067</v>
      </c>
      <c r="E37" s="708">
        <v>159315664</v>
      </c>
      <c r="F37" s="709">
        <v>10</v>
      </c>
      <c r="G37" s="709">
        <v>54294937</v>
      </c>
      <c r="H37" s="708">
        <v>281858556</v>
      </c>
      <c r="I37" s="780">
        <v>10</v>
      </c>
      <c r="J37" s="396"/>
      <c r="K37" s="109"/>
      <c r="L37" s="110"/>
    </row>
    <row r="38" spans="1:12" ht="93.75" customHeight="1">
      <c r="A38" s="707"/>
      <c r="B38" s="294" t="s">
        <v>581</v>
      </c>
      <c r="C38" s="705"/>
      <c r="D38" s="708"/>
      <c r="E38" s="708"/>
      <c r="F38" s="709"/>
      <c r="G38" s="709"/>
      <c r="H38" s="708"/>
      <c r="I38" s="717"/>
      <c r="J38" s="397"/>
      <c r="K38" s="22"/>
      <c r="L38" s="23"/>
    </row>
    <row r="39" spans="1:12" ht="55.9" thickBot="1">
      <c r="A39" s="707"/>
      <c r="B39" s="296" t="s">
        <v>582</v>
      </c>
      <c r="C39" s="705"/>
      <c r="D39" s="708"/>
      <c r="E39" s="708"/>
      <c r="F39" s="709"/>
      <c r="G39" s="709"/>
      <c r="H39" s="708"/>
      <c r="I39" s="718"/>
      <c r="J39" s="398"/>
      <c r="K39" s="394"/>
      <c r="L39" s="394"/>
    </row>
  </sheetData>
  <mergeCells count="86">
    <mergeCell ref="G37:G39"/>
    <mergeCell ref="H37:H39"/>
    <mergeCell ref="I37:I39"/>
    <mergeCell ref="G29:G31"/>
    <mergeCell ref="H29:H31"/>
    <mergeCell ref="I29:I31"/>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 ref="G27:I27"/>
    <mergeCell ref="A29:A32"/>
    <mergeCell ref="C29:C31"/>
    <mergeCell ref="D29:D31"/>
    <mergeCell ref="E29:E31"/>
    <mergeCell ref="F29:F31"/>
    <mergeCell ref="A1:A4"/>
    <mergeCell ref="J1:L1"/>
    <mergeCell ref="J2:L2"/>
    <mergeCell ref="J3:L3"/>
    <mergeCell ref="J4:L4"/>
    <mergeCell ref="B1:I1"/>
    <mergeCell ref="B2:I2"/>
    <mergeCell ref="B3:I3"/>
    <mergeCell ref="B4:I4"/>
    <mergeCell ref="M10:O10"/>
    <mergeCell ref="D13:F13"/>
    <mergeCell ref="G13:I13"/>
    <mergeCell ref="J13:L13"/>
    <mergeCell ref="J8:J10"/>
    <mergeCell ref="B6:I6"/>
    <mergeCell ref="K6:L6"/>
    <mergeCell ref="M6:O6"/>
    <mergeCell ref="M8:O8"/>
    <mergeCell ref="M9:O9"/>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C35:C36"/>
    <mergeCell ref="D35:F35"/>
    <mergeCell ref="G35:I35"/>
    <mergeCell ref="J35:L35"/>
    <mergeCell ref="A35:A36"/>
    <mergeCell ref="B35:B36"/>
    <mergeCell ref="A8:A10"/>
    <mergeCell ref="A12:L12"/>
    <mergeCell ref="A13:A14"/>
    <mergeCell ref="K15:K17"/>
    <mergeCell ref="F15:F17"/>
    <mergeCell ref="L15:L17"/>
    <mergeCell ref="J15:J17"/>
    <mergeCell ref="C13:C14"/>
    <mergeCell ref="B13:B14"/>
    <mergeCell ref="G15:G17"/>
    <mergeCell ref="H15:H17"/>
    <mergeCell ref="I15:I17"/>
    <mergeCell ref="C37:C39"/>
    <mergeCell ref="A37:A39"/>
    <mergeCell ref="D37:D39"/>
    <mergeCell ref="E37:E39"/>
    <mergeCell ref="F37:F39"/>
  </mergeCells>
  <pageMargins left="0.25" right="0.25" top="0.75" bottom="0.75" header="0.3" footer="0.3"/>
  <pageSetup scale="2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topLeftCell="K59" zoomScale="124" zoomScaleNormal="55" zoomScaleSheetLayoutView="124" workbookViewId="0">
      <selection activeCell="N66" sqref="N66"/>
    </sheetView>
  </sheetViews>
  <sheetFormatPr defaultColWidth="10.85546875" defaultRowHeight="13.9"/>
  <cols>
    <col min="1" max="1" width="25.42578125" style="77" customWidth="1"/>
    <col min="2" max="2" width="29.85546875" style="77" customWidth="1"/>
    <col min="3" max="3" width="21.42578125" style="77" customWidth="1"/>
    <col min="4" max="4" width="21.7109375" style="77" customWidth="1"/>
    <col min="5" max="5" width="20.7109375" style="77" bestFit="1" customWidth="1"/>
    <col min="6" max="6" width="21.85546875" style="77" customWidth="1"/>
    <col min="7" max="7" width="20.7109375" style="77" bestFit="1" customWidth="1"/>
    <col min="8" max="8" width="21.42578125" style="77" customWidth="1"/>
    <col min="9" max="9" width="20.7109375" style="77" bestFit="1" customWidth="1"/>
    <col min="10" max="10" width="22.28515625" style="77" customWidth="1"/>
    <col min="11" max="11" width="20.7109375" style="77" bestFit="1" customWidth="1"/>
    <col min="12" max="12" width="23" style="77" customWidth="1"/>
    <col min="13" max="13" width="20.7109375" style="77" bestFit="1" customWidth="1"/>
    <col min="14" max="14" width="22.28515625" style="77" customWidth="1"/>
    <col min="15" max="15" width="20.7109375" style="77" bestFit="1" customWidth="1"/>
    <col min="16" max="17" width="20.42578125" style="77" customWidth="1"/>
    <col min="18" max="18" width="17.28515625" style="77" bestFit="1" customWidth="1"/>
    <col min="19" max="19" width="20.7109375" style="77" bestFit="1" customWidth="1"/>
    <col min="20" max="20" width="21.140625" style="77" customWidth="1"/>
    <col min="21" max="21" width="20.7109375" style="77" bestFit="1" customWidth="1"/>
    <col min="22" max="22" width="19.85546875" style="77" bestFit="1" customWidth="1"/>
    <col min="23" max="23" width="21.85546875" style="77" customWidth="1"/>
    <col min="24" max="24" width="17.28515625" style="77" bestFit="1" customWidth="1"/>
    <col min="25" max="25" width="20.7109375" style="77" bestFit="1" customWidth="1"/>
    <col min="26" max="26" width="20.42578125" style="77" customWidth="1"/>
    <col min="27" max="27" width="17.42578125" style="77" customWidth="1"/>
    <col min="28" max="28" width="20.140625" style="77" bestFit="1" customWidth="1"/>
    <col min="29" max="29" width="22.85546875" style="77" customWidth="1"/>
    <col min="30" max="30" width="17" style="77" customWidth="1"/>
    <col min="31" max="31" width="19.85546875" style="77" bestFit="1" customWidth="1"/>
    <col min="32" max="32" width="22" style="77" customWidth="1"/>
    <col min="33" max="36" width="20.42578125" style="77" bestFit="1" customWidth="1"/>
    <col min="37" max="16384" width="10.85546875" style="77"/>
  </cols>
  <sheetData>
    <row r="1" spans="1:62" s="1" customFormat="1" ht="20.25" customHeight="1">
      <c r="A1" s="677"/>
      <c r="B1" s="797" t="s">
        <v>587</v>
      </c>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8"/>
      <c r="AE1" s="798"/>
      <c r="AF1" s="799"/>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row>
    <row r="2" spans="1:62" s="1" customFormat="1" ht="18.75" customHeight="1">
      <c r="A2" s="678"/>
      <c r="B2" s="800"/>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2"/>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row>
    <row r="3" spans="1:62" s="1" customFormat="1" ht="14.25" customHeight="1">
      <c r="A3" s="678"/>
      <c r="B3" s="800"/>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2"/>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row>
    <row r="4" spans="1:62" s="1" customFormat="1" ht="33" customHeight="1" thickBot="1">
      <c r="A4" s="679"/>
      <c r="B4" s="803"/>
      <c r="C4" s="804"/>
      <c r="D4" s="804"/>
      <c r="E4" s="804"/>
      <c r="F4" s="804"/>
      <c r="G4" s="804"/>
      <c r="H4" s="804"/>
      <c r="I4" s="804"/>
      <c r="J4" s="804"/>
      <c r="K4" s="804"/>
      <c r="L4" s="804"/>
      <c r="M4" s="804"/>
      <c r="N4" s="804"/>
      <c r="O4" s="804"/>
      <c r="P4" s="804"/>
      <c r="Q4" s="804"/>
      <c r="R4" s="804"/>
      <c r="S4" s="804"/>
      <c r="T4" s="804"/>
      <c r="U4" s="804"/>
      <c r="V4" s="804"/>
      <c r="W4" s="804"/>
      <c r="X4" s="804"/>
      <c r="Y4" s="804"/>
      <c r="Z4" s="804"/>
      <c r="AA4" s="804"/>
      <c r="AB4" s="804"/>
      <c r="AC4" s="804"/>
      <c r="AD4" s="804"/>
      <c r="AE4" s="804"/>
      <c r="AF4" s="805"/>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row>
    <row r="5" spans="1:62" s="1" customFormat="1">
      <c r="B5" s="94"/>
      <c r="C5" s="94"/>
      <c r="D5" s="94"/>
      <c r="E5" s="94"/>
      <c r="F5" s="94"/>
      <c r="G5" s="94"/>
      <c r="H5" s="94"/>
      <c r="I5" s="94"/>
      <c r="J5" s="94"/>
      <c r="K5" s="93"/>
      <c r="L5" s="93"/>
      <c r="M5" s="93"/>
      <c r="N5" s="93"/>
      <c r="O5" s="93"/>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row>
    <row r="6" spans="1:62" s="1" customFormat="1" ht="9" customHeight="1">
      <c r="A6" s="5"/>
      <c r="B6" s="94"/>
      <c r="C6" s="94"/>
      <c r="D6" s="94"/>
      <c r="E6" s="94"/>
      <c r="F6" s="94"/>
      <c r="G6" s="94"/>
      <c r="H6" s="94"/>
      <c r="I6" s="94"/>
      <c r="J6" s="94"/>
      <c r="K6" s="94"/>
      <c r="L6" s="94"/>
      <c r="M6" s="94"/>
      <c r="N6" s="94"/>
      <c r="O6" s="94"/>
      <c r="P6" s="2"/>
      <c r="Q6" s="2"/>
      <c r="R6" s="3"/>
      <c r="S6" s="3"/>
      <c r="T6" s="2"/>
      <c r="U6" s="2"/>
      <c r="V6" s="2"/>
      <c r="W6" s="77"/>
      <c r="X6" s="4"/>
      <c r="Y6" s="4"/>
      <c r="Z6" s="4"/>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row>
    <row r="7" spans="1:62" s="1" customFormat="1" ht="15" customHeight="1" thickBot="1">
      <c r="A7" s="6"/>
      <c r="B7" s="94"/>
      <c r="C7" s="94"/>
      <c r="D7" s="94"/>
      <c r="E7" s="94"/>
      <c r="F7" s="94"/>
      <c r="G7" s="94"/>
      <c r="H7" s="94"/>
      <c r="I7" s="94"/>
      <c r="J7" s="94"/>
      <c r="K7" s="94"/>
      <c r="L7" s="94"/>
      <c r="M7" s="94"/>
      <c r="N7" s="94"/>
      <c r="O7" s="94"/>
      <c r="P7" s="2"/>
      <c r="Q7" s="2"/>
      <c r="R7" s="3"/>
      <c r="S7" s="3"/>
      <c r="T7" s="2"/>
      <c r="U7" s="2"/>
      <c r="V7" s="2"/>
      <c r="W7" s="77"/>
      <c r="X7" s="4"/>
      <c r="Y7" s="4"/>
      <c r="Z7" s="122"/>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row>
    <row r="8" spans="1:62" s="1" customFormat="1" ht="15" customHeight="1" thickBot="1">
      <c r="A8" s="690" t="s">
        <v>4</v>
      </c>
      <c r="B8" s="818" t="s">
        <v>168</v>
      </c>
      <c r="C8" s="819"/>
      <c r="D8" s="819"/>
      <c r="E8" s="819"/>
      <c r="F8" s="819"/>
      <c r="G8" s="819"/>
      <c r="H8" s="819"/>
      <c r="I8" s="819"/>
      <c r="J8" s="819"/>
      <c r="K8" s="819"/>
      <c r="L8" s="819"/>
      <c r="M8" s="819"/>
      <c r="N8" s="819"/>
      <c r="O8" s="819"/>
      <c r="P8" s="819"/>
      <c r="Q8" s="819"/>
      <c r="R8" s="819"/>
      <c r="S8" s="819"/>
      <c r="T8" s="819"/>
      <c r="U8" s="819"/>
      <c r="V8" s="819"/>
      <c r="W8" s="819"/>
      <c r="X8" s="819"/>
      <c r="Y8" s="819"/>
      <c r="Z8" s="819"/>
      <c r="AA8" s="824" t="s">
        <v>169</v>
      </c>
      <c r="AB8" s="811">
        <v>2024110010299</v>
      </c>
      <c r="AC8" s="806" t="s">
        <v>504</v>
      </c>
      <c r="AD8" s="807"/>
      <c r="AE8" s="479" t="s">
        <v>161</v>
      </c>
      <c r="AF8" s="481"/>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row>
    <row r="9" spans="1:62" s="1" customFormat="1" ht="15" customHeight="1" thickBot="1">
      <c r="A9" s="691"/>
      <c r="B9" s="820"/>
      <c r="C9" s="821"/>
      <c r="D9" s="821"/>
      <c r="E9" s="821"/>
      <c r="F9" s="821"/>
      <c r="G9" s="821"/>
      <c r="H9" s="821"/>
      <c r="I9" s="821"/>
      <c r="J9" s="821"/>
      <c r="K9" s="821"/>
      <c r="L9" s="821"/>
      <c r="M9" s="821"/>
      <c r="N9" s="821"/>
      <c r="O9" s="821"/>
      <c r="P9" s="821"/>
      <c r="Q9" s="821"/>
      <c r="R9" s="821"/>
      <c r="S9" s="821"/>
      <c r="T9" s="821"/>
      <c r="U9" s="821"/>
      <c r="V9" s="821"/>
      <c r="W9" s="821"/>
      <c r="X9" s="821"/>
      <c r="Y9" s="821"/>
      <c r="Z9" s="821"/>
      <c r="AA9" s="825"/>
      <c r="AB9" s="812"/>
      <c r="AC9" s="806" t="s">
        <v>505</v>
      </c>
      <c r="AD9" s="807"/>
      <c r="AE9" s="479" t="s">
        <v>163</v>
      </c>
      <c r="AF9" s="481"/>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row>
    <row r="10" spans="1:62" s="1" customFormat="1" ht="15" customHeight="1" thickBot="1">
      <c r="A10" s="691"/>
      <c r="B10" s="820"/>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5"/>
      <c r="AB10" s="812"/>
      <c r="AC10" s="806" t="s">
        <v>506</v>
      </c>
      <c r="AD10" s="807"/>
      <c r="AE10" s="827" t="s">
        <v>164</v>
      </c>
      <c r="AF10" s="828"/>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row>
    <row r="11" spans="1:62" s="1" customFormat="1" ht="15" customHeight="1" thickBot="1">
      <c r="A11" s="692"/>
      <c r="B11" s="822"/>
      <c r="C11" s="823"/>
      <c r="D11" s="823"/>
      <c r="E11" s="823"/>
      <c r="F11" s="823"/>
      <c r="G11" s="823"/>
      <c r="H11" s="823"/>
      <c r="I11" s="823"/>
      <c r="J11" s="823"/>
      <c r="K11" s="823"/>
      <c r="L11" s="823"/>
      <c r="M11" s="823"/>
      <c r="N11" s="823"/>
      <c r="O11" s="823"/>
      <c r="P11" s="823"/>
      <c r="Q11" s="823"/>
      <c r="R11" s="823"/>
      <c r="S11" s="823"/>
      <c r="T11" s="823"/>
      <c r="U11" s="823"/>
      <c r="V11" s="823"/>
      <c r="W11" s="823"/>
      <c r="X11" s="823"/>
      <c r="Y11" s="823"/>
      <c r="Z11" s="823"/>
      <c r="AA11" s="826"/>
      <c r="AB11" s="813"/>
      <c r="AC11" s="806" t="s">
        <v>508</v>
      </c>
      <c r="AD11" s="807"/>
      <c r="AE11" s="479" t="s">
        <v>588</v>
      </c>
      <c r="AF11" s="481"/>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row>
    <row r="12" spans="1:62" s="1" customFormat="1" ht="9" customHeight="1">
      <c r="A12" s="14"/>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row>
    <row r="13" spans="1:62" s="26" customFormat="1" ht="16.5" customHeight="1" thickBot="1">
      <c r="C13" s="96"/>
      <c r="D13" s="96"/>
      <c r="E13" s="96"/>
      <c r="F13" s="96"/>
      <c r="G13" s="96"/>
      <c r="H13" s="96"/>
      <c r="I13" s="96"/>
      <c r="J13" s="96"/>
      <c r="K13" s="95"/>
      <c r="L13" s="95"/>
      <c r="M13" s="95"/>
      <c r="N13" s="95"/>
      <c r="O13" s="95"/>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row>
    <row r="14" spans="1:62" s="79" customFormat="1" ht="21.75" customHeight="1" thickBot="1">
      <c r="A14" s="509" t="s">
        <v>6</v>
      </c>
      <c r="B14" s="158" t="s">
        <v>170</v>
      </c>
      <c r="C14" s="124"/>
      <c r="D14" s="158" t="s">
        <v>172</v>
      </c>
      <c r="E14" s="125"/>
      <c r="F14" s="158" t="s">
        <v>173</v>
      </c>
      <c r="G14" s="125"/>
      <c r="H14" s="158" t="s">
        <v>174</v>
      </c>
      <c r="I14" s="126"/>
      <c r="J14" s="97"/>
      <c r="K14" s="508" t="s">
        <v>8</v>
      </c>
      <c r="L14" s="508"/>
      <c r="M14" s="808" t="s">
        <v>175</v>
      </c>
      <c r="N14" s="808"/>
      <c r="O14" s="808"/>
      <c r="P14" s="129"/>
      <c r="Q14" s="167"/>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row>
    <row r="15" spans="1:62" s="79" customFormat="1" ht="21.75" customHeight="1" thickBot="1">
      <c r="A15" s="509"/>
      <c r="B15" s="159" t="s">
        <v>176</v>
      </c>
      <c r="C15" s="127"/>
      <c r="D15" s="158" t="s">
        <v>177</v>
      </c>
      <c r="E15" s="128"/>
      <c r="F15" s="158" t="s">
        <v>178</v>
      </c>
      <c r="G15" s="128"/>
      <c r="H15" s="158" t="s">
        <v>179</v>
      </c>
      <c r="I15" s="126"/>
      <c r="J15" s="97"/>
      <c r="K15" s="508"/>
      <c r="L15" s="508"/>
      <c r="M15" s="808" t="s">
        <v>180</v>
      </c>
      <c r="N15" s="808"/>
      <c r="O15" s="808"/>
      <c r="P15" s="129"/>
      <c r="Q15" s="167"/>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row>
    <row r="16" spans="1:62" s="79" customFormat="1" ht="21.75" customHeight="1" thickBot="1">
      <c r="A16" s="509"/>
      <c r="B16" s="158" t="s">
        <v>181</v>
      </c>
      <c r="C16" s="124"/>
      <c r="D16" s="158" t="s">
        <v>182</v>
      </c>
      <c r="E16" s="128"/>
      <c r="F16" s="158" t="s">
        <v>183</v>
      </c>
      <c r="G16" s="128"/>
      <c r="H16" s="158" t="s">
        <v>184</v>
      </c>
      <c r="I16" s="126"/>
      <c r="K16" s="508"/>
      <c r="L16" s="508"/>
      <c r="M16" s="808" t="s">
        <v>185</v>
      </c>
      <c r="N16" s="808"/>
      <c r="O16" s="808"/>
      <c r="P16" s="129"/>
      <c r="Q16" s="167"/>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row>
    <row r="17" spans="1:62" s="79" customFormat="1" ht="21.75" customHeight="1" thickBot="1">
      <c r="A17" s="1"/>
      <c r="B17" s="1"/>
      <c r="C17" s="1"/>
      <c r="D17" s="1"/>
      <c r="E17" s="1"/>
      <c r="F17" s="1"/>
      <c r="G17" s="97"/>
      <c r="H17" s="97"/>
      <c r="I17" s="97"/>
      <c r="J17" s="97"/>
      <c r="K17" s="98"/>
      <c r="L17" s="98"/>
      <c r="M17" s="96"/>
      <c r="N17" s="96"/>
      <c r="O17" s="96"/>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row>
    <row r="18" spans="1:62" s="1" customFormat="1" ht="48" customHeight="1" thickBot="1">
      <c r="A18" s="458" t="s">
        <v>589</v>
      </c>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60"/>
      <c r="AG18" s="115"/>
      <c r="AH18" s="115"/>
      <c r="AI18" s="115"/>
      <c r="AJ18" s="115"/>
      <c r="AK18" s="115"/>
      <c r="AL18" s="115"/>
      <c r="AM18" s="115"/>
      <c r="AN18" s="77"/>
      <c r="AO18" s="77"/>
      <c r="AP18" s="77"/>
      <c r="AQ18" s="77"/>
      <c r="AR18" s="77"/>
      <c r="AS18" s="77"/>
      <c r="AT18" s="77"/>
      <c r="AU18" s="77"/>
      <c r="AV18" s="77"/>
      <c r="AW18" s="77"/>
      <c r="AX18" s="77"/>
      <c r="AY18" s="77"/>
      <c r="AZ18" s="77"/>
      <c r="BA18" s="77"/>
      <c r="BB18" s="77"/>
      <c r="BC18" s="77"/>
      <c r="BD18" s="77"/>
      <c r="BE18" s="77"/>
      <c r="BF18" s="77"/>
      <c r="BG18" s="77"/>
      <c r="BH18" s="77"/>
      <c r="BI18" s="77"/>
      <c r="BJ18" s="77"/>
    </row>
    <row r="19" spans="1:62" s="1" customFormat="1" ht="50.25" customHeight="1" thickBot="1">
      <c r="A19" s="436" t="s">
        <v>590</v>
      </c>
      <c r="B19" s="437"/>
      <c r="C19" s="815"/>
      <c r="D19" s="815"/>
      <c r="E19" s="815"/>
      <c r="F19" s="815"/>
      <c r="G19" s="815"/>
      <c r="H19" s="815"/>
      <c r="I19" s="815"/>
      <c r="J19" s="815"/>
      <c r="K19" s="815"/>
      <c r="L19" s="815"/>
      <c r="M19" s="815"/>
      <c r="N19" s="815"/>
      <c r="O19" s="815"/>
      <c r="P19" s="815"/>
      <c r="Q19" s="815"/>
      <c r="R19" s="815"/>
      <c r="S19" s="815"/>
      <c r="T19" s="815"/>
      <c r="U19" s="815"/>
      <c r="V19" s="815"/>
      <c r="W19" s="815"/>
      <c r="X19" s="815"/>
      <c r="Y19" s="815"/>
      <c r="Z19" s="815"/>
      <c r="AA19" s="815"/>
      <c r="AB19" s="815"/>
      <c r="AC19" s="815"/>
      <c r="AD19" s="815"/>
      <c r="AE19" s="815"/>
      <c r="AF19" s="816"/>
      <c r="AG19" s="115"/>
      <c r="AH19" s="115"/>
      <c r="AI19" s="115"/>
      <c r="AJ19" s="115"/>
      <c r="AK19" s="115"/>
      <c r="AL19" s="115"/>
      <c r="AM19" s="115"/>
      <c r="AN19" s="77"/>
      <c r="AO19" s="77"/>
      <c r="AP19" s="77"/>
      <c r="AQ19" s="77"/>
      <c r="AR19" s="77"/>
      <c r="AS19" s="77"/>
      <c r="AT19" s="77"/>
      <c r="AU19" s="77"/>
      <c r="AV19" s="77"/>
      <c r="AW19" s="77"/>
      <c r="AX19" s="77"/>
      <c r="AY19" s="77"/>
      <c r="AZ19" s="77"/>
      <c r="BA19" s="77"/>
      <c r="BB19" s="77"/>
      <c r="BC19" s="77"/>
      <c r="BD19" s="77"/>
      <c r="BE19" s="77"/>
      <c r="BF19" s="77"/>
      <c r="BG19" s="77"/>
      <c r="BH19" s="77"/>
      <c r="BI19" s="77"/>
      <c r="BJ19" s="77"/>
    </row>
    <row r="20" spans="1:62" s="29" customFormat="1" ht="21.75" customHeight="1" thickBot="1">
      <c r="A20" s="451" t="s">
        <v>591</v>
      </c>
      <c r="B20" s="817" t="s">
        <v>592</v>
      </c>
      <c r="C20" s="662" t="s">
        <v>85</v>
      </c>
      <c r="D20" s="814"/>
      <c r="E20" s="814"/>
      <c r="F20" s="814"/>
      <c r="G20" s="814"/>
      <c r="H20" s="814"/>
      <c r="I20" s="814"/>
      <c r="J20" s="814"/>
      <c r="K20" s="814"/>
      <c r="L20" s="814"/>
      <c r="M20" s="814"/>
      <c r="N20" s="663"/>
      <c r="O20" s="790" t="s">
        <v>87</v>
      </c>
      <c r="P20" s="791"/>
      <c r="Q20" s="791"/>
      <c r="R20" s="791"/>
      <c r="S20" s="791"/>
      <c r="T20" s="791"/>
      <c r="U20" s="791"/>
      <c r="V20" s="791"/>
      <c r="W20" s="791"/>
      <c r="X20" s="791"/>
      <c r="Y20" s="791"/>
      <c r="Z20" s="791"/>
      <c r="AA20" s="791"/>
      <c r="AB20" s="791"/>
      <c r="AC20" s="791"/>
      <c r="AD20" s="791"/>
      <c r="AE20" s="791"/>
      <c r="AF20" s="792"/>
      <c r="AG20" s="115"/>
      <c r="AH20" s="115"/>
      <c r="AI20" s="115"/>
      <c r="AJ20" s="115"/>
      <c r="AK20" s="115"/>
      <c r="AL20" s="115"/>
      <c r="AM20" s="115"/>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row>
    <row r="21" spans="1:62" s="29" customFormat="1" ht="21.75" customHeight="1" thickBot="1">
      <c r="A21" s="793"/>
      <c r="B21" s="817"/>
      <c r="C21" s="809" t="s">
        <v>205</v>
      </c>
      <c r="D21" s="810"/>
      <c r="E21" s="809" t="s">
        <v>211</v>
      </c>
      <c r="F21" s="810"/>
      <c r="G21" s="809" t="s">
        <v>215</v>
      </c>
      <c r="H21" s="810"/>
      <c r="I21" s="809" t="s">
        <v>219</v>
      </c>
      <c r="J21" s="810"/>
      <c r="K21" s="809" t="s">
        <v>223</v>
      </c>
      <c r="L21" s="810"/>
      <c r="M21" s="809" t="s">
        <v>228</v>
      </c>
      <c r="N21" s="810"/>
      <c r="O21" s="790" t="s">
        <v>205</v>
      </c>
      <c r="P21" s="791"/>
      <c r="Q21" s="792"/>
      <c r="R21" s="787" t="s">
        <v>211</v>
      </c>
      <c r="S21" s="788"/>
      <c r="T21" s="789"/>
      <c r="U21" s="787" t="s">
        <v>215</v>
      </c>
      <c r="V21" s="788"/>
      <c r="W21" s="789"/>
      <c r="X21" s="787" t="s">
        <v>219</v>
      </c>
      <c r="Y21" s="788"/>
      <c r="Z21" s="789"/>
      <c r="AA21" s="787" t="s">
        <v>223</v>
      </c>
      <c r="AB21" s="788"/>
      <c r="AC21" s="789"/>
      <c r="AD21" s="787" t="s">
        <v>228</v>
      </c>
      <c r="AE21" s="788"/>
      <c r="AF21" s="789"/>
      <c r="AG21" s="115"/>
      <c r="AH21" s="115"/>
      <c r="AI21" s="115"/>
      <c r="AJ21" s="115"/>
      <c r="AK21" s="115"/>
      <c r="AL21" s="115"/>
      <c r="AM21" s="115"/>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row>
    <row r="22" spans="1:62" s="29" customFormat="1" ht="28.5" customHeight="1" thickBot="1">
      <c r="A22" s="793"/>
      <c r="B22" s="817"/>
      <c r="C22" s="120" t="s">
        <v>593</v>
      </c>
      <c r="D22" s="120" t="s">
        <v>594</v>
      </c>
      <c r="E22" s="120" t="s">
        <v>593</v>
      </c>
      <c r="F22" s="120" t="s">
        <v>594</v>
      </c>
      <c r="G22" s="120" t="s">
        <v>593</v>
      </c>
      <c r="H22" s="120" t="s">
        <v>594</v>
      </c>
      <c r="I22" s="120" t="s">
        <v>593</v>
      </c>
      <c r="J22" s="120" t="s">
        <v>594</v>
      </c>
      <c r="K22" s="120" t="s">
        <v>593</v>
      </c>
      <c r="L22" s="120" t="s">
        <v>594</v>
      </c>
      <c r="M22" s="120" t="s">
        <v>593</v>
      </c>
      <c r="N22" s="120" t="s">
        <v>594</v>
      </c>
      <c r="O22" s="121" t="s">
        <v>593</v>
      </c>
      <c r="P22" s="121" t="s">
        <v>595</v>
      </c>
      <c r="Q22" s="121" t="s">
        <v>28</v>
      </c>
      <c r="R22" s="121" t="s">
        <v>593</v>
      </c>
      <c r="S22" s="121" t="s">
        <v>595</v>
      </c>
      <c r="T22" s="121" t="s">
        <v>28</v>
      </c>
      <c r="U22" s="121" t="s">
        <v>593</v>
      </c>
      <c r="V22" s="121" t="s">
        <v>595</v>
      </c>
      <c r="W22" s="121" t="s">
        <v>28</v>
      </c>
      <c r="X22" s="121" t="s">
        <v>593</v>
      </c>
      <c r="Y22" s="121" t="s">
        <v>595</v>
      </c>
      <c r="Z22" s="121" t="s">
        <v>28</v>
      </c>
      <c r="AA22" s="121" t="s">
        <v>593</v>
      </c>
      <c r="AB22" s="121" t="s">
        <v>595</v>
      </c>
      <c r="AC22" s="121" t="s">
        <v>28</v>
      </c>
      <c r="AD22" s="121" t="s">
        <v>593</v>
      </c>
      <c r="AE22" s="121" t="s">
        <v>595</v>
      </c>
      <c r="AF22" s="121" t="s">
        <v>28</v>
      </c>
      <c r="AG22" s="115"/>
      <c r="AH22" s="115"/>
      <c r="AI22" s="115"/>
      <c r="AJ22" s="115"/>
      <c r="AK22" s="115"/>
      <c r="AL22" s="115"/>
      <c r="AM22" s="115"/>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row>
    <row r="23" spans="1:62" s="29" customFormat="1" ht="15.75" customHeight="1">
      <c r="A23" s="793"/>
      <c r="B23" s="74" t="s">
        <v>596</v>
      </c>
      <c r="C23" s="133"/>
      <c r="D23" s="131"/>
      <c r="E23" s="133"/>
      <c r="F23" s="131"/>
      <c r="G23" s="133"/>
      <c r="H23" s="131"/>
      <c r="I23" s="133"/>
      <c r="J23" s="131"/>
      <c r="K23" s="133"/>
      <c r="L23" s="131"/>
      <c r="M23" s="133"/>
      <c r="N23" s="131"/>
      <c r="O23" s="72"/>
      <c r="P23" s="131"/>
      <c r="Q23" s="131"/>
      <c r="R23" s="72"/>
      <c r="S23" s="131"/>
      <c r="T23" s="131"/>
      <c r="U23" s="72"/>
      <c r="V23" s="131"/>
      <c r="W23" s="131"/>
      <c r="X23" s="72"/>
      <c r="Y23" s="131"/>
      <c r="Z23" s="131"/>
      <c r="AA23" s="72"/>
      <c r="AB23" s="131"/>
      <c r="AC23" s="131"/>
      <c r="AD23" s="72"/>
      <c r="AE23" s="168"/>
      <c r="AF23" s="134"/>
      <c r="AG23" s="115"/>
      <c r="AH23" s="115"/>
      <c r="AI23" s="115"/>
      <c r="AJ23" s="115"/>
      <c r="AK23" s="115"/>
      <c r="AL23" s="115"/>
      <c r="AM23" s="115"/>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row>
    <row r="24" spans="1:62" s="29" customFormat="1" ht="15.75" customHeight="1">
      <c r="A24" s="793"/>
      <c r="B24" s="75" t="s">
        <v>597</v>
      </c>
      <c r="C24" s="72"/>
      <c r="D24" s="131"/>
      <c r="E24" s="72"/>
      <c r="F24" s="131"/>
      <c r="G24" s="72"/>
      <c r="H24" s="131"/>
      <c r="I24" s="72"/>
      <c r="J24" s="131"/>
      <c r="K24" s="72"/>
      <c r="L24" s="131"/>
      <c r="M24" s="72"/>
      <c r="N24" s="131"/>
      <c r="O24" s="72"/>
      <c r="P24" s="131"/>
      <c r="Q24" s="131"/>
      <c r="R24" s="72"/>
      <c r="S24" s="131"/>
      <c r="T24" s="131"/>
      <c r="U24" s="72"/>
      <c r="V24" s="131"/>
      <c r="W24" s="131"/>
      <c r="X24" s="72"/>
      <c r="Y24" s="131"/>
      <c r="Z24" s="131"/>
      <c r="AA24" s="72"/>
      <c r="AB24" s="131"/>
      <c r="AC24" s="131"/>
      <c r="AD24" s="72"/>
      <c r="AE24" s="168"/>
      <c r="AF24" s="134"/>
      <c r="AG24" s="115"/>
      <c r="AH24" s="115"/>
      <c r="AI24" s="115"/>
      <c r="AJ24" s="115"/>
      <c r="AK24" s="115"/>
      <c r="AL24" s="115"/>
      <c r="AM24" s="115"/>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row>
    <row r="25" spans="1:62" s="29" customFormat="1" ht="15.75" customHeight="1">
      <c r="A25" s="793"/>
      <c r="B25" s="75" t="s">
        <v>598</v>
      </c>
      <c r="C25" s="72"/>
      <c r="D25" s="131"/>
      <c r="E25" s="72"/>
      <c r="F25" s="131"/>
      <c r="G25" s="72"/>
      <c r="H25" s="131"/>
      <c r="I25" s="72"/>
      <c r="J25" s="131"/>
      <c r="K25" s="72"/>
      <c r="L25" s="131"/>
      <c r="M25" s="72"/>
      <c r="N25" s="131"/>
      <c r="O25" s="72"/>
      <c r="P25" s="131"/>
      <c r="Q25" s="131"/>
      <c r="R25" s="72"/>
      <c r="S25" s="131"/>
      <c r="T25" s="131"/>
      <c r="U25" s="72"/>
      <c r="V25" s="131"/>
      <c r="W25" s="131"/>
      <c r="X25" s="72"/>
      <c r="Y25" s="131"/>
      <c r="Z25" s="131"/>
      <c r="AA25" s="72"/>
      <c r="AB25" s="131"/>
      <c r="AC25" s="131"/>
      <c r="AD25" s="72"/>
      <c r="AE25" s="168"/>
      <c r="AF25" s="134"/>
      <c r="AG25" s="115"/>
      <c r="AH25" s="115"/>
      <c r="AI25" s="115"/>
      <c r="AJ25" s="115"/>
      <c r="AK25" s="115"/>
      <c r="AL25" s="115"/>
      <c r="AM25" s="115"/>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row>
    <row r="26" spans="1:62" s="29" customFormat="1" ht="15.75" customHeight="1">
      <c r="A26" s="793"/>
      <c r="B26" s="75" t="s">
        <v>599</v>
      </c>
      <c r="C26" s="72"/>
      <c r="D26" s="131"/>
      <c r="E26" s="72"/>
      <c r="F26" s="131"/>
      <c r="G26" s="72"/>
      <c r="H26" s="131"/>
      <c r="I26" s="72"/>
      <c r="J26" s="131"/>
      <c r="K26" s="72"/>
      <c r="L26" s="131"/>
      <c r="M26" s="72"/>
      <c r="N26" s="131"/>
      <c r="O26" s="72"/>
      <c r="P26" s="131"/>
      <c r="Q26" s="131"/>
      <c r="R26" s="72"/>
      <c r="S26" s="131"/>
      <c r="T26" s="131"/>
      <c r="U26" s="72"/>
      <c r="V26" s="131"/>
      <c r="W26" s="131"/>
      <c r="X26" s="72"/>
      <c r="Y26" s="131"/>
      <c r="Z26" s="131"/>
      <c r="AA26" s="72"/>
      <c r="AB26" s="131"/>
      <c r="AC26" s="131"/>
      <c r="AD26" s="72"/>
      <c r="AE26" s="168"/>
      <c r="AF26" s="134"/>
      <c r="AG26" s="115"/>
      <c r="AH26" s="115"/>
      <c r="AI26" s="115"/>
      <c r="AJ26" s="115"/>
      <c r="AK26" s="115"/>
      <c r="AL26" s="115"/>
      <c r="AM26" s="115"/>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row>
    <row r="27" spans="1:62" s="29" customFormat="1" ht="15.75" customHeight="1">
      <c r="A27" s="793"/>
      <c r="B27" s="75" t="s">
        <v>600</v>
      </c>
      <c r="C27" s="72"/>
      <c r="D27" s="131"/>
      <c r="E27" s="72"/>
      <c r="F27" s="131"/>
      <c r="G27" s="72"/>
      <c r="H27" s="131"/>
      <c r="I27" s="72"/>
      <c r="J27" s="131"/>
      <c r="K27" s="72"/>
      <c r="L27" s="131"/>
      <c r="M27" s="72"/>
      <c r="N27" s="131"/>
      <c r="O27" s="72"/>
      <c r="P27" s="131"/>
      <c r="Q27" s="131"/>
      <c r="R27" s="72"/>
      <c r="S27" s="131"/>
      <c r="T27" s="131"/>
      <c r="U27" s="72"/>
      <c r="V27" s="131"/>
      <c r="W27" s="131"/>
      <c r="X27" s="72"/>
      <c r="Y27" s="131"/>
      <c r="Z27" s="131"/>
      <c r="AA27" s="72"/>
      <c r="AB27" s="131"/>
      <c r="AC27" s="131"/>
      <c r="AD27" s="72"/>
      <c r="AE27" s="168"/>
      <c r="AF27" s="134"/>
      <c r="AG27" s="115"/>
      <c r="AH27" s="115"/>
      <c r="AI27" s="115"/>
      <c r="AJ27" s="115"/>
      <c r="AK27" s="115"/>
      <c r="AL27" s="115"/>
      <c r="AM27" s="115"/>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row>
    <row r="28" spans="1:62" s="29" customFormat="1" ht="15.75" customHeight="1">
      <c r="A28" s="793"/>
      <c r="B28" s="75" t="s">
        <v>601</v>
      </c>
      <c r="C28" s="72"/>
      <c r="D28" s="131"/>
      <c r="E28" s="72"/>
      <c r="F28" s="131"/>
      <c r="G28" s="72"/>
      <c r="H28" s="131"/>
      <c r="I28" s="72"/>
      <c r="J28" s="131"/>
      <c r="K28" s="72"/>
      <c r="L28" s="131"/>
      <c r="M28" s="72"/>
      <c r="N28" s="131"/>
      <c r="O28" s="72"/>
      <c r="P28" s="131"/>
      <c r="Q28" s="131"/>
      <c r="R28" s="72"/>
      <c r="S28" s="131"/>
      <c r="T28" s="131"/>
      <c r="U28" s="72"/>
      <c r="V28" s="131"/>
      <c r="W28" s="131"/>
      <c r="X28" s="72"/>
      <c r="Y28" s="131"/>
      <c r="Z28" s="131"/>
      <c r="AA28" s="72"/>
      <c r="AB28" s="131"/>
      <c r="AC28" s="131"/>
      <c r="AD28" s="72"/>
      <c r="AE28" s="168"/>
      <c r="AF28" s="134"/>
      <c r="AG28" s="115"/>
      <c r="AH28" s="115"/>
      <c r="AI28" s="115"/>
      <c r="AJ28" s="115"/>
      <c r="AK28" s="115"/>
      <c r="AL28" s="115"/>
      <c r="AM28" s="115"/>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row>
    <row r="29" spans="1:62" s="29" customFormat="1" ht="15.75" customHeight="1">
      <c r="A29" s="793"/>
      <c r="B29" s="75" t="s">
        <v>602</v>
      </c>
      <c r="C29" s="72"/>
      <c r="D29" s="131"/>
      <c r="E29" s="72"/>
      <c r="F29" s="131"/>
      <c r="G29" s="72"/>
      <c r="H29" s="131"/>
      <c r="I29" s="72"/>
      <c r="J29" s="131"/>
      <c r="K29" s="72"/>
      <c r="L29" s="131"/>
      <c r="M29" s="72"/>
      <c r="N29" s="131"/>
      <c r="O29" s="72"/>
      <c r="P29" s="131"/>
      <c r="Q29" s="131"/>
      <c r="R29" s="72"/>
      <c r="S29" s="131"/>
      <c r="T29" s="131"/>
      <c r="U29" s="72"/>
      <c r="V29" s="131"/>
      <c r="W29" s="131"/>
      <c r="X29" s="72"/>
      <c r="Y29" s="131"/>
      <c r="Z29" s="131"/>
      <c r="AA29" s="72"/>
      <c r="AB29" s="131"/>
      <c r="AC29" s="131"/>
      <c r="AD29" s="72"/>
      <c r="AE29" s="168"/>
      <c r="AF29" s="134"/>
      <c r="AG29" s="115"/>
      <c r="AH29" s="115"/>
      <c r="AI29" s="115"/>
      <c r="AJ29" s="115"/>
      <c r="AK29" s="115"/>
      <c r="AL29" s="115"/>
      <c r="AM29" s="115"/>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row>
    <row r="30" spans="1:62" s="29" customFormat="1" ht="15.75" customHeight="1">
      <c r="A30" s="793"/>
      <c r="B30" s="75" t="s">
        <v>603</v>
      </c>
      <c r="C30" s="72"/>
      <c r="D30" s="131"/>
      <c r="E30" s="72"/>
      <c r="F30" s="131"/>
      <c r="G30" s="72"/>
      <c r="H30" s="131"/>
      <c r="I30" s="72"/>
      <c r="J30" s="131"/>
      <c r="K30" s="72"/>
      <c r="L30" s="131"/>
      <c r="M30" s="72"/>
      <c r="N30" s="131"/>
      <c r="O30" s="72"/>
      <c r="P30" s="131"/>
      <c r="Q30" s="131"/>
      <c r="R30" s="72"/>
      <c r="S30" s="131"/>
      <c r="T30" s="131"/>
      <c r="U30" s="72"/>
      <c r="V30" s="131"/>
      <c r="W30" s="131"/>
      <c r="X30" s="72"/>
      <c r="Y30" s="131"/>
      <c r="Z30" s="131"/>
      <c r="AA30" s="72"/>
      <c r="AB30" s="131"/>
      <c r="AC30" s="131"/>
      <c r="AD30" s="72"/>
      <c r="AE30" s="168"/>
      <c r="AF30" s="134"/>
      <c r="AG30" s="115"/>
      <c r="AH30" s="115"/>
      <c r="AI30" s="115"/>
      <c r="AJ30" s="115"/>
      <c r="AK30" s="115"/>
      <c r="AL30" s="115"/>
      <c r="AM30" s="115"/>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row>
    <row r="31" spans="1:62" s="29" customFormat="1" ht="15.75" customHeight="1">
      <c r="A31" s="793"/>
      <c r="B31" s="75" t="s">
        <v>604</v>
      </c>
      <c r="C31" s="72"/>
      <c r="D31" s="131"/>
      <c r="E31" s="72"/>
      <c r="F31" s="131"/>
      <c r="G31" s="72"/>
      <c r="H31" s="131"/>
      <c r="I31" s="72"/>
      <c r="J31" s="131"/>
      <c r="K31" s="72"/>
      <c r="L31" s="131"/>
      <c r="M31" s="72"/>
      <c r="N31" s="131"/>
      <c r="O31" s="72"/>
      <c r="P31" s="131"/>
      <c r="Q31" s="131"/>
      <c r="R31" s="72"/>
      <c r="S31" s="131"/>
      <c r="T31" s="131"/>
      <c r="U31" s="72"/>
      <c r="V31" s="131"/>
      <c r="W31" s="131"/>
      <c r="X31" s="72"/>
      <c r="Y31" s="131"/>
      <c r="Z31" s="131"/>
      <c r="AA31" s="72"/>
      <c r="AB31" s="131"/>
      <c r="AC31" s="131"/>
      <c r="AD31" s="72"/>
      <c r="AE31" s="168"/>
      <c r="AF31" s="134"/>
      <c r="AG31" s="115"/>
      <c r="AH31" s="115"/>
      <c r="AI31" s="115"/>
      <c r="AJ31" s="115"/>
      <c r="AK31" s="115"/>
      <c r="AL31" s="115"/>
      <c r="AM31" s="115"/>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row>
    <row r="32" spans="1:62" s="29" customFormat="1" ht="15.75" customHeight="1">
      <c r="A32" s="793"/>
      <c r="B32" s="75" t="s">
        <v>605</v>
      </c>
      <c r="C32" s="72"/>
      <c r="D32" s="131"/>
      <c r="E32" s="72"/>
      <c r="F32" s="131"/>
      <c r="G32" s="72"/>
      <c r="H32" s="131"/>
      <c r="I32" s="72"/>
      <c r="J32" s="131"/>
      <c r="K32" s="72"/>
      <c r="L32" s="131"/>
      <c r="M32" s="72"/>
      <c r="N32" s="131"/>
      <c r="O32" s="72"/>
      <c r="P32" s="131"/>
      <c r="Q32" s="131"/>
      <c r="R32" s="72"/>
      <c r="S32" s="131"/>
      <c r="T32" s="131"/>
      <c r="U32" s="72"/>
      <c r="V32" s="131"/>
      <c r="W32" s="131"/>
      <c r="X32" s="72"/>
      <c r="Y32" s="131"/>
      <c r="Z32" s="131"/>
      <c r="AA32" s="72"/>
      <c r="AB32" s="131"/>
      <c r="AC32" s="131"/>
      <c r="AD32" s="72"/>
      <c r="AE32" s="168"/>
      <c r="AF32" s="134"/>
      <c r="AG32" s="115"/>
      <c r="AH32" s="115"/>
      <c r="AI32" s="115"/>
      <c r="AJ32" s="115"/>
      <c r="AK32" s="115"/>
      <c r="AL32" s="115"/>
      <c r="AM32" s="115"/>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row>
    <row r="33" spans="1:62" s="29" customFormat="1" ht="15.75" customHeight="1">
      <c r="A33" s="793"/>
      <c r="B33" s="75" t="s">
        <v>606</v>
      </c>
      <c r="C33" s="72"/>
      <c r="D33" s="131"/>
      <c r="E33" s="72"/>
      <c r="F33" s="131"/>
      <c r="G33" s="72"/>
      <c r="H33" s="131"/>
      <c r="I33" s="72"/>
      <c r="J33" s="131"/>
      <c r="K33" s="72"/>
      <c r="L33" s="131"/>
      <c r="M33" s="72"/>
      <c r="N33" s="131"/>
      <c r="O33" s="72"/>
      <c r="P33" s="131"/>
      <c r="Q33" s="131"/>
      <c r="R33" s="72"/>
      <c r="S33" s="131"/>
      <c r="T33" s="131"/>
      <c r="U33" s="72"/>
      <c r="V33" s="131"/>
      <c r="W33" s="131"/>
      <c r="X33" s="72"/>
      <c r="Y33" s="131"/>
      <c r="Z33" s="131"/>
      <c r="AA33" s="72"/>
      <c r="AB33" s="131"/>
      <c r="AC33" s="131"/>
      <c r="AD33" s="72"/>
      <c r="AE33" s="168"/>
      <c r="AF33" s="134"/>
      <c r="AG33" s="115"/>
      <c r="AH33" s="115"/>
      <c r="AI33" s="115"/>
      <c r="AJ33" s="115"/>
      <c r="AK33" s="115"/>
      <c r="AL33" s="115"/>
      <c r="AM33" s="115"/>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row>
    <row r="34" spans="1:62" s="29" customFormat="1" ht="15.75" customHeight="1">
      <c r="A34" s="793"/>
      <c r="B34" s="75" t="s">
        <v>607</v>
      </c>
      <c r="C34" s="72"/>
      <c r="D34" s="131"/>
      <c r="E34" s="72"/>
      <c r="F34" s="131"/>
      <c r="G34" s="72"/>
      <c r="H34" s="131"/>
      <c r="I34" s="72"/>
      <c r="J34" s="131"/>
      <c r="K34" s="72"/>
      <c r="L34" s="131"/>
      <c r="M34" s="72"/>
      <c r="N34" s="131"/>
      <c r="O34" s="72"/>
      <c r="P34" s="131"/>
      <c r="Q34" s="131"/>
      <c r="R34" s="72"/>
      <c r="S34" s="131"/>
      <c r="T34" s="131"/>
      <c r="U34" s="72"/>
      <c r="V34" s="131"/>
      <c r="W34" s="131"/>
      <c r="X34" s="72"/>
      <c r="Y34" s="131"/>
      <c r="Z34" s="131"/>
      <c r="AA34" s="72"/>
      <c r="AB34" s="131"/>
      <c r="AC34" s="131"/>
      <c r="AD34" s="72"/>
      <c r="AE34" s="168"/>
      <c r="AF34" s="134"/>
      <c r="AG34" s="115"/>
      <c r="AH34" s="115"/>
      <c r="AI34" s="115"/>
      <c r="AJ34" s="115"/>
      <c r="AK34" s="115"/>
      <c r="AL34" s="115"/>
      <c r="AM34" s="115"/>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row>
    <row r="35" spans="1:62" s="29" customFormat="1" ht="15.75" customHeight="1">
      <c r="A35" s="793"/>
      <c r="B35" s="75" t="s">
        <v>608</v>
      </c>
      <c r="C35" s="72"/>
      <c r="D35" s="131"/>
      <c r="E35" s="72"/>
      <c r="F35" s="131"/>
      <c r="G35" s="72"/>
      <c r="H35" s="131"/>
      <c r="I35" s="72"/>
      <c r="J35" s="131"/>
      <c r="K35" s="72"/>
      <c r="L35" s="131"/>
      <c r="M35" s="72"/>
      <c r="N35" s="131"/>
      <c r="O35" s="72"/>
      <c r="P35" s="131"/>
      <c r="Q35" s="131"/>
      <c r="R35" s="72"/>
      <c r="S35" s="131"/>
      <c r="T35" s="131"/>
      <c r="U35" s="72"/>
      <c r="V35" s="131"/>
      <c r="W35" s="131"/>
      <c r="X35" s="72"/>
      <c r="Y35" s="131"/>
      <c r="Z35" s="131"/>
      <c r="AA35" s="72"/>
      <c r="AB35" s="131"/>
      <c r="AC35" s="131"/>
      <c r="AD35" s="72"/>
      <c r="AE35" s="168"/>
      <c r="AF35" s="134"/>
      <c r="AG35" s="115"/>
      <c r="AH35" s="115"/>
      <c r="AI35" s="115"/>
      <c r="AJ35" s="115"/>
      <c r="AK35" s="115"/>
      <c r="AL35" s="115"/>
      <c r="AM35" s="115"/>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row>
    <row r="36" spans="1:62" s="29" customFormat="1" ht="15.75" customHeight="1">
      <c r="A36" s="793"/>
      <c r="B36" s="75" t="s">
        <v>609</v>
      </c>
      <c r="C36" s="72"/>
      <c r="D36" s="131"/>
      <c r="E36" s="72"/>
      <c r="F36" s="131"/>
      <c r="G36" s="72"/>
      <c r="H36" s="131"/>
      <c r="I36" s="72"/>
      <c r="J36" s="131"/>
      <c r="K36" s="72"/>
      <c r="L36" s="131"/>
      <c r="M36" s="72"/>
      <c r="N36" s="131"/>
      <c r="O36" s="72"/>
      <c r="P36" s="131"/>
      <c r="Q36" s="131"/>
      <c r="R36" s="72"/>
      <c r="S36" s="131"/>
      <c r="T36" s="131"/>
      <c r="U36" s="72"/>
      <c r="V36" s="131"/>
      <c r="W36" s="131"/>
      <c r="X36" s="72"/>
      <c r="Y36" s="131"/>
      <c r="Z36" s="131"/>
      <c r="AA36" s="72"/>
      <c r="AB36" s="131"/>
      <c r="AC36" s="131"/>
      <c r="AD36" s="72"/>
      <c r="AE36" s="168"/>
      <c r="AF36" s="134"/>
      <c r="AG36" s="115"/>
      <c r="AH36" s="115"/>
      <c r="AI36" s="115"/>
      <c r="AJ36" s="115"/>
      <c r="AK36" s="115"/>
      <c r="AL36" s="115"/>
      <c r="AM36" s="115"/>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row>
    <row r="37" spans="1:62" s="29" customFormat="1" ht="15.75" customHeight="1">
      <c r="A37" s="793"/>
      <c r="B37" s="75" t="s">
        <v>610</v>
      </c>
      <c r="C37" s="72"/>
      <c r="D37" s="131"/>
      <c r="E37" s="72"/>
      <c r="F37" s="131"/>
      <c r="G37" s="72"/>
      <c r="H37" s="131"/>
      <c r="I37" s="72"/>
      <c r="J37" s="131"/>
      <c r="K37" s="72"/>
      <c r="L37" s="131"/>
      <c r="M37" s="72"/>
      <c r="N37" s="131"/>
      <c r="O37" s="72"/>
      <c r="P37" s="131"/>
      <c r="Q37" s="131"/>
      <c r="R37" s="72"/>
      <c r="S37" s="131"/>
      <c r="T37" s="131"/>
      <c r="U37" s="72"/>
      <c r="V37" s="131"/>
      <c r="W37" s="131"/>
      <c r="X37" s="72"/>
      <c r="Y37" s="131"/>
      <c r="Z37" s="131"/>
      <c r="AA37" s="72"/>
      <c r="AB37" s="131"/>
      <c r="AC37" s="131"/>
      <c r="AD37" s="72"/>
      <c r="AE37" s="168"/>
      <c r="AF37" s="134"/>
      <c r="AG37" s="115"/>
      <c r="AH37" s="115"/>
      <c r="AI37" s="115"/>
      <c r="AJ37" s="115"/>
      <c r="AK37" s="115"/>
      <c r="AL37" s="115"/>
      <c r="AM37" s="115"/>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row>
    <row r="38" spans="1:62" s="29" customFormat="1" ht="15.75" customHeight="1">
      <c r="A38" s="793"/>
      <c r="B38" s="75" t="s">
        <v>611</v>
      </c>
      <c r="C38" s="72"/>
      <c r="D38" s="131"/>
      <c r="E38" s="72"/>
      <c r="F38" s="131"/>
      <c r="G38" s="72"/>
      <c r="H38" s="131"/>
      <c r="I38" s="72"/>
      <c r="J38" s="131"/>
      <c r="K38" s="72"/>
      <c r="L38" s="131"/>
      <c r="M38" s="72"/>
      <c r="N38" s="131"/>
      <c r="O38" s="72"/>
      <c r="P38" s="131"/>
      <c r="Q38" s="131"/>
      <c r="R38" s="72"/>
      <c r="S38" s="131"/>
      <c r="T38" s="131"/>
      <c r="U38" s="72"/>
      <c r="V38" s="131"/>
      <c r="W38" s="131"/>
      <c r="X38" s="72"/>
      <c r="Y38" s="131"/>
      <c r="Z38" s="131"/>
      <c r="AA38" s="72"/>
      <c r="AB38" s="131"/>
      <c r="AC38" s="131"/>
      <c r="AD38" s="72"/>
      <c r="AE38" s="168"/>
      <c r="AF38" s="134"/>
      <c r="AG38" s="115"/>
      <c r="AH38" s="115"/>
      <c r="AI38" s="115"/>
      <c r="AJ38" s="115"/>
      <c r="AK38" s="115"/>
      <c r="AL38" s="115"/>
      <c r="AM38" s="115"/>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row>
    <row r="39" spans="1:62" s="29" customFormat="1" ht="15.75" customHeight="1">
      <c r="A39" s="793"/>
      <c r="B39" s="75" t="s">
        <v>612</v>
      </c>
      <c r="C39" s="72"/>
      <c r="D39" s="131"/>
      <c r="E39" s="72"/>
      <c r="F39" s="131"/>
      <c r="G39" s="72"/>
      <c r="H39" s="131"/>
      <c r="I39" s="72"/>
      <c r="J39" s="131"/>
      <c r="K39" s="72"/>
      <c r="L39" s="131"/>
      <c r="M39" s="72"/>
      <c r="N39" s="131"/>
      <c r="O39" s="72"/>
      <c r="P39" s="131"/>
      <c r="Q39" s="131"/>
      <c r="R39" s="72"/>
      <c r="S39" s="131"/>
      <c r="T39" s="131"/>
      <c r="U39" s="72"/>
      <c r="V39" s="131"/>
      <c r="W39" s="131"/>
      <c r="X39" s="72"/>
      <c r="Y39" s="131"/>
      <c r="Z39" s="131"/>
      <c r="AA39" s="72"/>
      <c r="AB39" s="131"/>
      <c r="AC39" s="131"/>
      <c r="AD39" s="72"/>
      <c r="AE39" s="168"/>
      <c r="AF39" s="134"/>
      <c r="AG39" s="115"/>
      <c r="AH39" s="115"/>
      <c r="AI39" s="115"/>
      <c r="AJ39" s="115"/>
      <c r="AK39" s="115"/>
      <c r="AL39" s="115"/>
      <c r="AM39" s="115"/>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row>
    <row r="40" spans="1:62" s="29" customFormat="1" ht="15.75" customHeight="1">
      <c r="A40" s="793"/>
      <c r="B40" s="75" t="s">
        <v>613</v>
      </c>
      <c r="C40" s="72"/>
      <c r="D40" s="131"/>
      <c r="E40" s="72"/>
      <c r="F40" s="131"/>
      <c r="G40" s="72"/>
      <c r="H40" s="131"/>
      <c r="I40" s="72"/>
      <c r="J40" s="131"/>
      <c r="K40" s="72"/>
      <c r="L40" s="131"/>
      <c r="M40" s="72"/>
      <c r="N40" s="131"/>
      <c r="O40" s="72"/>
      <c r="P40" s="131"/>
      <c r="Q40" s="131"/>
      <c r="R40" s="72"/>
      <c r="S40" s="131"/>
      <c r="T40" s="131"/>
      <c r="U40" s="72"/>
      <c r="V40" s="131"/>
      <c r="W40" s="131"/>
      <c r="X40" s="72"/>
      <c r="Y40" s="131"/>
      <c r="Z40" s="131"/>
      <c r="AA40" s="72"/>
      <c r="AB40" s="131"/>
      <c r="AC40" s="131"/>
      <c r="AD40" s="72"/>
      <c r="AE40" s="168"/>
      <c r="AF40" s="134"/>
      <c r="AG40" s="115"/>
      <c r="AH40" s="115"/>
      <c r="AI40" s="115"/>
      <c r="AJ40" s="115"/>
      <c r="AK40" s="115"/>
      <c r="AL40" s="115"/>
      <c r="AM40" s="115"/>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row>
    <row r="41" spans="1:62" s="29" customFormat="1" ht="15.75" customHeight="1">
      <c r="A41" s="793"/>
      <c r="B41" s="75" t="s">
        <v>614</v>
      </c>
      <c r="C41" s="72"/>
      <c r="D41" s="131"/>
      <c r="E41" s="72"/>
      <c r="F41" s="131"/>
      <c r="G41" s="72"/>
      <c r="H41" s="131"/>
      <c r="I41" s="72"/>
      <c r="J41" s="131"/>
      <c r="K41" s="72"/>
      <c r="L41" s="131"/>
      <c r="M41" s="72"/>
      <c r="N41" s="131"/>
      <c r="O41" s="72"/>
      <c r="P41" s="131"/>
      <c r="Q41" s="131"/>
      <c r="R41" s="72"/>
      <c r="S41" s="131"/>
      <c r="T41" s="131"/>
      <c r="U41" s="72"/>
      <c r="V41" s="131"/>
      <c r="W41" s="131"/>
      <c r="X41" s="72"/>
      <c r="Y41" s="131"/>
      <c r="Z41" s="131"/>
      <c r="AA41" s="72"/>
      <c r="AB41" s="131"/>
      <c r="AC41" s="131"/>
      <c r="AD41" s="72"/>
      <c r="AE41" s="168"/>
      <c r="AF41" s="134"/>
      <c r="AG41" s="115"/>
      <c r="AH41" s="115"/>
      <c r="AI41" s="115"/>
      <c r="AJ41" s="115"/>
      <c r="AK41" s="115"/>
      <c r="AL41" s="115"/>
      <c r="AM41" s="115"/>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row>
    <row r="42" spans="1:62" s="29" customFormat="1" ht="15.75" customHeight="1">
      <c r="A42" s="793"/>
      <c r="B42" s="75" t="s">
        <v>615</v>
      </c>
      <c r="C42" s="72"/>
      <c r="D42" s="131"/>
      <c r="E42" s="72"/>
      <c r="F42" s="131"/>
      <c r="G42" s="72"/>
      <c r="H42" s="131"/>
      <c r="I42" s="72"/>
      <c r="J42" s="131"/>
      <c r="K42" s="72"/>
      <c r="L42" s="131"/>
      <c r="M42" s="72"/>
      <c r="N42" s="131"/>
      <c r="O42" s="72"/>
      <c r="P42" s="131"/>
      <c r="Q42" s="131"/>
      <c r="R42" s="72"/>
      <c r="S42" s="131"/>
      <c r="T42" s="131"/>
      <c r="U42" s="72"/>
      <c r="V42" s="131"/>
      <c r="W42" s="131"/>
      <c r="X42" s="72"/>
      <c r="Y42" s="131"/>
      <c r="Z42" s="131"/>
      <c r="AA42" s="72"/>
      <c r="AB42" s="131"/>
      <c r="AC42" s="131"/>
      <c r="AD42" s="72"/>
      <c r="AE42" s="168"/>
      <c r="AF42" s="134"/>
      <c r="AG42" s="115"/>
      <c r="AH42" s="115"/>
      <c r="AI42" s="115"/>
      <c r="AJ42" s="115"/>
      <c r="AK42" s="115"/>
      <c r="AL42" s="115"/>
      <c r="AM42" s="115"/>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row>
    <row r="43" spans="1:62" s="29" customFormat="1" ht="29.25" customHeight="1" thickBot="1">
      <c r="A43" s="452"/>
      <c r="B43" s="73" t="s">
        <v>514</v>
      </c>
      <c r="C43" s="130"/>
      <c r="D43" s="132"/>
      <c r="E43" s="130"/>
      <c r="F43" s="132"/>
      <c r="G43" s="130"/>
      <c r="H43" s="132"/>
      <c r="I43" s="130"/>
      <c r="J43" s="132"/>
      <c r="K43" s="130"/>
      <c r="L43" s="132"/>
      <c r="M43" s="130"/>
      <c r="N43" s="132"/>
      <c r="O43" s="130"/>
      <c r="P43" s="132"/>
      <c r="Q43" s="132"/>
      <c r="R43" s="130"/>
      <c r="S43" s="132"/>
      <c r="T43" s="132"/>
      <c r="U43" s="130"/>
      <c r="V43" s="132"/>
      <c r="W43" s="132"/>
      <c r="X43" s="130"/>
      <c r="Y43" s="132"/>
      <c r="Z43" s="132"/>
      <c r="AA43" s="130"/>
      <c r="AB43" s="132"/>
      <c r="AC43" s="132"/>
      <c r="AD43" s="130"/>
      <c r="AE43" s="169"/>
      <c r="AF43" s="135"/>
      <c r="AG43" s="115"/>
      <c r="AH43" s="115"/>
      <c r="AI43" s="115"/>
      <c r="AJ43" s="115"/>
      <c r="AK43" s="115"/>
      <c r="AL43" s="115"/>
      <c r="AM43" s="115"/>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row>
    <row r="44" spans="1:62" s="1" customFormat="1" ht="24" customHeight="1" thickBot="1">
      <c r="K44" s="93"/>
      <c r="L44" s="93"/>
      <c r="M44" s="93"/>
      <c r="N44" s="93"/>
      <c r="O44" s="93"/>
      <c r="AG44" s="115"/>
      <c r="AH44" s="115"/>
      <c r="AI44" s="115"/>
      <c r="AJ44" s="115"/>
      <c r="AK44" s="115"/>
      <c r="AL44" s="115"/>
      <c r="AM44" s="115"/>
      <c r="AN44" s="77"/>
      <c r="AO44" s="77"/>
      <c r="AP44" s="77"/>
      <c r="AQ44" s="77"/>
      <c r="AR44" s="77"/>
      <c r="AS44" s="77"/>
      <c r="AT44" s="77"/>
      <c r="AU44" s="77"/>
      <c r="AV44" s="77"/>
      <c r="AW44" s="77"/>
      <c r="AX44" s="77"/>
      <c r="AY44" s="77"/>
      <c r="AZ44" s="77"/>
      <c r="BA44" s="77"/>
      <c r="BB44" s="77"/>
      <c r="BC44" s="77"/>
      <c r="BD44" s="77"/>
      <c r="BE44" s="77"/>
      <c r="BF44" s="77"/>
      <c r="BG44" s="77"/>
      <c r="BH44" s="77"/>
      <c r="BI44" s="77"/>
      <c r="BJ44" s="77"/>
    </row>
    <row r="45" spans="1:62" s="1" customFormat="1" ht="24" customHeight="1" thickBot="1">
      <c r="A45" s="451" t="s">
        <v>616</v>
      </c>
      <c r="B45" s="794" t="s">
        <v>592</v>
      </c>
      <c r="C45" s="662" t="s">
        <v>85</v>
      </c>
      <c r="D45" s="814"/>
      <c r="E45" s="814"/>
      <c r="F45" s="814"/>
      <c r="G45" s="814"/>
      <c r="H45" s="814"/>
      <c r="I45" s="814"/>
      <c r="J45" s="814"/>
      <c r="K45" s="814"/>
      <c r="L45" s="814"/>
      <c r="M45" s="814"/>
      <c r="N45" s="663"/>
      <c r="O45" s="790" t="s">
        <v>87</v>
      </c>
      <c r="P45" s="791"/>
      <c r="Q45" s="791"/>
      <c r="R45" s="791"/>
      <c r="S45" s="791"/>
      <c r="T45" s="791"/>
      <c r="U45" s="791"/>
      <c r="V45" s="791"/>
      <c r="W45" s="791"/>
      <c r="X45" s="791"/>
      <c r="Y45" s="791"/>
      <c r="Z45" s="791"/>
      <c r="AA45" s="791"/>
      <c r="AB45" s="791"/>
      <c r="AC45" s="791"/>
      <c r="AD45" s="791"/>
      <c r="AE45" s="791"/>
      <c r="AF45" s="792"/>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row>
    <row r="46" spans="1:62" s="1" customFormat="1" ht="24" customHeight="1" thickBot="1">
      <c r="A46" s="793"/>
      <c r="B46" s="795"/>
      <c r="C46" s="662" t="s">
        <v>196</v>
      </c>
      <c r="D46" s="663"/>
      <c r="E46" s="662" t="s">
        <v>197</v>
      </c>
      <c r="F46" s="663"/>
      <c r="G46" s="662" t="s">
        <v>238</v>
      </c>
      <c r="H46" s="663"/>
      <c r="I46" s="662" t="s">
        <v>242</v>
      </c>
      <c r="J46" s="663"/>
      <c r="K46" s="662" t="s">
        <v>586</v>
      </c>
      <c r="L46" s="663"/>
      <c r="M46" s="662" t="s">
        <v>250</v>
      </c>
      <c r="N46" s="663"/>
      <c r="O46" s="790" t="s">
        <v>196</v>
      </c>
      <c r="P46" s="791"/>
      <c r="Q46" s="792"/>
      <c r="R46" s="790" t="s">
        <v>197</v>
      </c>
      <c r="S46" s="791"/>
      <c r="T46" s="792"/>
      <c r="U46" s="790" t="s">
        <v>238</v>
      </c>
      <c r="V46" s="791"/>
      <c r="W46" s="792"/>
      <c r="X46" s="790" t="s">
        <v>242</v>
      </c>
      <c r="Y46" s="791"/>
      <c r="Z46" s="792"/>
      <c r="AA46" s="790" t="s">
        <v>586</v>
      </c>
      <c r="AB46" s="791"/>
      <c r="AC46" s="792"/>
      <c r="AD46" s="790" t="s">
        <v>250</v>
      </c>
      <c r="AE46" s="791"/>
      <c r="AF46" s="792"/>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row>
    <row r="47" spans="1:62" s="1" customFormat="1" ht="29.25" customHeight="1" thickBot="1">
      <c r="A47" s="793"/>
      <c r="B47" s="796"/>
      <c r="C47" s="136" t="s">
        <v>593</v>
      </c>
      <c r="D47" s="118" t="s">
        <v>594</v>
      </c>
      <c r="E47" s="136" t="s">
        <v>593</v>
      </c>
      <c r="F47" s="118" t="s">
        <v>594</v>
      </c>
      <c r="G47" s="136" t="s">
        <v>593</v>
      </c>
      <c r="H47" s="118" t="s">
        <v>594</v>
      </c>
      <c r="I47" s="136" t="s">
        <v>593</v>
      </c>
      <c r="J47" s="118" t="s">
        <v>594</v>
      </c>
      <c r="K47" s="136" t="s">
        <v>593</v>
      </c>
      <c r="L47" s="118" t="s">
        <v>594</v>
      </c>
      <c r="M47" s="136" t="s">
        <v>593</v>
      </c>
      <c r="N47" s="118" t="s">
        <v>594</v>
      </c>
      <c r="O47" s="121" t="s">
        <v>593</v>
      </c>
      <c r="P47" s="121" t="s">
        <v>595</v>
      </c>
      <c r="Q47" s="121" t="s">
        <v>28</v>
      </c>
      <c r="R47" s="121" t="s">
        <v>593</v>
      </c>
      <c r="S47" s="121" t="s">
        <v>595</v>
      </c>
      <c r="T47" s="121" t="s">
        <v>28</v>
      </c>
      <c r="U47" s="121" t="s">
        <v>593</v>
      </c>
      <c r="V47" s="121" t="s">
        <v>595</v>
      </c>
      <c r="W47" s="121" t="s">
        <v>28</v>
      </c>
      <c r="X47" s="121" t="s">
        <v>593</v>
      </c>
      <c r="Y47" s="121" t="s">
        <v>595</v>
      </c>
      <c r="Z47" s="121" t="s">
        <v>28</v>
      </c>
      <c r="AA47" s="121" t="s">
        <v>593</v>
      </c>
      <c r="AB47" s="121" t="s">
        <v>595</v>
      </c>
      <c r="AC47" s="121" t="s">
        <v>28</v>
      </c>
      <c r="AD47" s="121" t="s">
        <v>593</v>
      </c>
      <c r="AE47" s="121" t="s">
        <v>595</v>
      </c>
      <c r="AF47" s="121" t="s">
        <v>28</v>
      </c>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row>
    <row r="48" spans="1:62" s="1" customFormat="1" ht="16.899999999999999">
      <c r="A48" s="793"/>
      <c r="B48" s="178" t="s">
        <v>596</v>
      </c>
      <c r="C48" s="72"/>
      <c r="D48" s="134"/>
      <c r="E48" s="72"/>
      <c r="F48" s="134"/>
      <c r="G48" s="72"/>
      <c r="H48" s="134"/>
      <c r="I48" s="72"/>
      <c r="J48" s="134"/>
      <c r="K48" s="72"/>
      <c r="L48" s="134"/>
      <c r="M48" s="72"/>
      <c r="N48" s="134"/>
      <c r="O48" s="72"/>
      <c r="P48" s="131"/>
      <c r="Q48" s="134"/>
      <c r="R48" s="72"/>
      <c r="S48" s="131"/>
      <c r="T48" s="134"/>
      <c r="U48" s="72"/>
      <c r="V48" s="131"/>
      <c r="W48" s="134"/>
      <c r="X48" s="72"/>
      <c r="Y48" s="131"/>
      <c r="Z48" s="134"/>
      <c r="AA48" s="72"/>
      <c r="AB48" s="131"/>
      <c r="AC48" s="134"/>
      <c r="AD48" s="72"/>
      <c r="AE48" s="168"/>
      <c r="AF48" s="134"/>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row>
    <row r="49" spans="1:62" s="1" customFormat="1" ht="16.899999999999999">
      <c r="A49" s="793"/>
      <c r="B49" s="179" t="s">
        <v>597</v>
      </c>
      <c r="C49" s="72"/>
      <c r="D49" s="134"/>
      <c r="E49" s="72"/>
      <c r="F49" s="134"/>
      <c r="G49" s="72"/>
      <c r="H49" s="134"/>
      <c r="I49" s="72"/>
      <c r="J49" s="134"/>
      <c r="K49" s="72"/>
      <c r="L49" s="134"/>
      <c r="M49" s="72"/>
      <c r="N49" s="134"/>
      <c r="O49" s="72"/>
      <c r="P49" s="131"/>
      <c r="Q49" s="134"/>
      <c r="R49" s="72"/>
      <c r="S49" s="131"/>
      <c r="T49" s="134"/>
      <c r="U49" s="72"/>
      <c r="V49" s="131"/>
      <c r="W49" s="134"/>
      <c r="X49" s="72"/>
      <c r="Y49" s="131"/>
      <c r="Z49" s="134"/>
      <c r="AA49" s="72"/>
      <c r="AB49" s="131"/>
      <c r="AC49" s="134"/>
      <c r="AD49" s="72"/>
      <c r="AE49" s="168"/>
      <c r="AF49" s="134"/>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row>
    <row r="50" spans="1:62" s="1" customFormat="1" ht="16.899999999999999">
      <c r="A50" s="793"/>
      <c r="B50" s="179" t="s">
        <v>598</v>
      </c>
      <c r="C50" s="72"/>
      <c r="D50" s="134"/>
      <c r="E50" s="72"/>
      <c r="F50" s="134"/>
      <c r="G50" s="72"/>
      <c r="H50" s="134"/>
      <c r="I50" s="72"/>
      <c r="J50" s="134"/>
      <c r="K50" s="72"/>
      <c r="L50" s="134"/>
      <c r="M50" s="72"/>
      <c r="N50" s="134"/>
      <c r="O50" s="72"/>
      <c r="P50" s="131"/>
      <c r="Q50" s="134"/>
      <c r="R50" s="72"/>
      <c r="S50" s="131"/>
      <c r="T50" s="134"/>
      <c r="U50" s="72"/>
      <c r="V50" s="131"/>
      <c r="W50" s="134"/>
      <c r="X50" s="72"/>
      <c r="Y50" s="131"/>
      <c r="Z50" s="134"/>
      <c r="AA50" s="72"/>
      <c r="AB50" s="131"/>
      <c r="AC50" s="134"/>
      <c r="AD50" s="72"/>
      <c r="AE50" s="168"/>
      <c r="AF50" s="134"/>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row>
    <row r="51" spans="1:62" s="1" customFormat="1" ht="16.899999999999999">
      <c r="A51" s="793"/>
      <c r="B51" s="179" t="s">
        <v>599</v>
      </c>
      <c r="C51" s="72"/>
      <c r="D51" s="134"/>
      <c r="E51" s="72"/>
      <c r="F51" s="134"/>
      <c r="G51" s="72"/>
      <c r="H51" s="134"/>
      <c r="I51" s="72"/>
      <c r="J51" s="134"/>
      <c r="K51" s="72"/>
      <c r="L51" s="134"/>
      <c r="M51" s="72"/>
      <c r="N51" s="134"/>
      <c r="O51" s="72"/>
      <c r="P51" s="131"/>
      <c r="Q51" s="134"/>
      <c r="R51" s="72"/>
      <c r="S51" s="131"/>
      <c r="T51" s="134"/>
      <c r="U51" s="72"/>
      <c r="V51" s="131"/>
      <c r="W51" s="134"/>
      <c r="X51" s="72"/>
      <c r="Y51" s="131"/>
      <c r="Z51" s="134"/>
      <c r="AA51" s="72"/>
      <c r="AB51" s="131"/>
      <c r="AC51" s="134"/>
      <c r="AD51" s="72"/>
      <c r="AE51" s="168"/>
      <c r="AF51" s="134"/>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row>
    <row r="52" spans="1:62" s="1" customFormat="1" ht="16.899999999999999">
      <c r="A52" s="793"/>
      <c r="B52" s="179" t="s">
        <v>600</v>
      </c>
      <c r="C52" s="72"/>
      <c r="D52" s="134"/>
      <c r="E52" s="72"/>
      <c r="F52" s="134"/>
      <c r="G52" s="72"/>
      <c r="H52" s="134"/>
      <c r="I52" s="72"/>
      <c r="J52" s="134"/>
      <c r="K52" s="72"/>
      <c r="L52" s="134"/>
      <c r="M52" s="72"/>
      <c r="N52" s="134"/>
      <c r="O52" s="72"/>
      <c r="P52" s="131"/>
      <c r="Q52" s="134"/>
      <c r="R52" s="72"/>
      <c r="S52" s="131"/>
      <c r="T52" s="134"/>
      <c r="U52" s="72"/>
      <c r="V52" s="131"/>
      <c r="W52" s="134"/>
      <c r="X52" s="72"/>
      <c r="Y52" s="131"/>
      <c r="Z52" s="134"/>
      <c r="AA52" s="72"/>
      <c r="AB52" s="131"/>
      <c r="AC52" s="134"/>
      <c r="AD52" s="72"/>
      <c r="AE52" s="168"/>
      <c r="AF52" s="134"/>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row>
    <row r="53" spans="1:62" s="1" customFormat="1" ht="16.899999999999999">
      <c r="A53" s="793"/>
      <c r="B53" s="179" t="s">
        <v>601</v>
      </c>
      <c r="C53" s="72"/>
      <c r="D53" s="134"/>
      <c r="E53" s="72"/>
      <c r="F53" s="134"/>
      <c r="G53" s="72"/>
      <c r="H53" s="134"/>
      <c r="I53" s="72"/>
      <c r="J53" s="134"/>
      <c r="K53" s="72"/>
      <c r="L53" s="134"/>
      <c r="M53" s="72"/>
      <c r="N53" s="134"/>
      <c r="O53" s="72"/>
      <c r="P53" s="131"/>
      <c r="Q53" s="134"/>
      <c r="R53" s="72"/>
      <c r="S53" s="131"/>
      <c r="T53" s="134"/>
      <c r="U53" s="72"/>
      <c r="V53" s="131"/>
      <c r="W53" s="134"/>
      <c r="X53" s="72"/>
      <c r="Y53" s="131"/>
      <c r="Z53" s="134"/>
      <c r="AA53" s="72"/>
      <c r="AB53" s="131"/>
      <c r="AC53" s="134"/>
      <c r="AD53" s="72"/>
      <c r="AE53" s="168"/>
      <c r="AF53" s="134"/>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row>
    <row r="54" spans="1:62" s="1" customFormat="1" ht="16.899999999999999">
      <c r="A54" s="793"/>
      <c r="B54" s="179" t="s">
        <v>602</v>
      </c>
      <c r="C54" s="72"/>
      <c r="D54" s="134"/>
      <c r="E54" s="72"/>
      <c r="F54" s="134"/>
      <c r="G54" s="72"/>
      <c r="H54" s="134"/>
      <c r="I54" s="72"/>
      <c r="J54" s="134"/>
      <c r="K54" s="72"/>
      <c r="L54" s="134"/>
      <c r="M54" s="72"/>
      <c r="N54" s="134"/>
      <c r="O54" s="72"/>
      <c r="P54" s="131"/>
      <c r="Q54" s="134"/>
      <c r="R54" s="72"/>
      <c r="S54" s="131"/>
      <c r="T54" s="134"/>
      <c r="U54" s="72"/>
      <c r="V54" s="131"/>
      <c r="W54" s="134"/>
      <c r="X54" s="72"/>
      <c r="Y54" s="131"/>
      <c r="Z54" s="134"/>
      <c r="AA54" s="72"/>
      <c r="AB54" s="131"/>
      <c r="AC54" s="134"/>
      <c r="AD54" s="72"/>
      <c r="AE54" s="168"/>
      <c r="AF54" s="134"/>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row>
    <row r="55" spans="1:62" s="1" customFormat="1" ht="16.899999999999999">
      <c r="A55" s="793"/>
      <c r="B55" s="179" t="s">
        <v>603</v>
      </c>
      <c r="C55" s="72"/>
      <c r="D55" s="134"/>
      <c r="E55" s="72"/>
      <c r="F55" s="134"/>
      <c r="G55" s="72"/>
      <c r="H55" s="134"/>
      <c r="I55" s="72"/>
      <c r="J55" s="134"/>
      <c r="K55" s="72"/>
      <c r="L55" s="134"/>
      <c r="M55" s="72"/>
      <c r="N55" s="134"/>
      <c r="O55" s="72"/>
      <c r="P55" s="131"/>
      <c r="Q55" s="134"/>
      <c r="R55" s="72"/>
      <c r="S55" s="131"/>
      <c r="T55" s="134"/>
      <c r="U55" s="72"/>
      <c r="V55" s="131"/>
      <c r="W55" s="134"/>
      <c r="X55" s="72"/>
      <c r="Y55" s="131"/>
      <c r="Z55" s="134"/>
      <c r="AA55" s="72"/>
      <c r="AB55" s="131"/>
      <c r="AC55" s="134"/>
      <c r="AD55" s="72"/>
      <c r="AE55" s="168"/>
      <c r="AF55" s="134"/>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row>
    <row r="56" spans="1:62" s="1" customFormat="1" ht="16.899999999999999">
      <c r="A56" s="793"/>
      <c r="B56" s="179" t="s">
        <v>604</v>
      </c>
      <c r="C56" s="72"/>
      <c r="D56" s="134"/>
      <c r="E56" s="72"/>
      <c r="F56" s="134"/>
      <c r="G56" s="72"/>
      <c r="H56" s="134"/>
      <c r="I56" s="72"/>
      <c r="J56" s="134"/>
      <c r="K56" s="72"/>
      <c r="L56" s="134"/>
      <c r="M56" s="72"/>
      <c r="N56" s="134"/>
      <c r="O56" s="72"/>
      <c r="P56" s="131"/>
      <c r="Q56" s="134"/>
      <c r="R56" s="72"/>
      <c r="S56" s="131"/>
      <c r="T56" s="134"/>
      <c r="U56" s="72"/>
      <c r="V56" s="131"/>
      <c r="W56" s="134"/>
      <c r="X56" s="72"/>
      <c r="Y56" s="131"/>
      <c r="Z56" s="134"/>
      <c r="AA56" s="72"/>
      <c r="AB56" s="131"/>
      <c r="AC56" s="134"/>
      <c r="AD56" s="72"/>
      <c r="AE56" s="168"/>
      <c r="AF56" s="134"/>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row>
    <row r="57" spans="1:62" s="1" customFormat="1" ht="16.899999999999999">
      <c r="A57" s="793"/>
      <c r="B57" s="179" t="s">
        <v>605</v>
      </c>
      <c r="C57" s="72"/>
      <c r="D57" s="134"/>
      <c r="E57" s="72"/>
      <c r="F57" s="134"/>
      <c r="G57" s="72"/>
      <c r="H57" s="134"/>
      <c r="I57" s="72"/>
      <c r="J57" s="134"/>
      <c r="K57" s="72"/>
      <c r="L57" s="134"/>
      <c r="M57" s="72"/>
      <c r="N57" s="134"/>
      <c r="O57" s="72"/>
      <c r="P57" s="131"/>
      <c r="Q57" s="134"/>
      <c r="R57" s="72"/>
      <c r="S57" s="131"/>
      <c r="T57" s="134"/>
      <c r="U57" s="72"/>
      <c r="V57" s="131"/>
      <c r="W57" s="134"/>
      <c r="X57" s="72"/>
      <c r="Y57" s="131"/>
      <c r="Z57" s="134"/>
      <c r="AA57" s="72"/>
      <c r="AB57" s="131"/>
      <c r="AC57" s="134"/>
      <c r="AD57" s="72"/>
      <c r="AE57" s="168"/>
      <c r="AF57" s="134"/>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62" s="1" customFormat="1" ht="16.899999999999999">
      <c r="A58" s="793"/>
      <c r="B58" s="179" t="s">
        <v>606</v>
      </c>
      <c r="C58" s="72"/>
      <c r="D58" s="134"/>
      <c r="E58" s="72"/>
      <c r="F58" s="134"/>
      <c r="G58" s="72"/>
      <c r="H58" s="134"/>
      <c r="I58" s="72"/>
      <c r="J58" s="134"/>
      <c r="K58" s="72"/>
      <c r="L58" s="134"/>
      <c r="M58" s="72"/>
      <c r="N58" s="134"/>
      <c r="O58" s="72"/>
      <c r="P58" s="131"/>
      <c r="Q58" s="134"/>
      <c r="R58" s="72"/>
      <c r="S58" s="131"/>
      <c r="T58" s="134"/>
      <c r="U58" s="72"/>
      <c r="V58" s="131"/>
      <c r="W58" s="134"/>
      <c r="X58" s="72"/>
      <c r="Y58" s="131"/>
      <c r="Z58" s="134"/>
      <c r="AA58" s="72"/>
      <c r="AB58" s="131"/>
      <c r="AC58" s="134"/>
      <c r="AD58" s="72"/>
      <c r="AE58" s="168"/>
      <c r="AF58" s="134"/>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62" s="1" customFormat="1" ht="16.899999999999999">
      <c r="A59" s="793"/>
      <c r="B59" s="179" t="s">
        <v>607</v>
      </c>
      <c r="C59" s="72"/>
      <c r="D59" s="134"/>
      <c r="E59" s="72"/>
      <c r="F59" s="134"/>
      <c r="G59" s="72"/>
      <c r="H59" s="134"/>
      <c r="I59" s="72"/>
      <c r="J59" s="134"/>
      <c r="K59" s="72"/>
      <c r="L59" s="134"/>
      <c r="M59" s="72"/>
      <c r="N59" s="134"/>
      <c r="O59" s="72"/>
      <c r="P59" s="131"/>
      <c r="Q59" s="134"/>
      <c r="R59" s="72"/>
      <c r="S59" s="131"/>
      <c r="T59" s="134"/>
      <c r="U59" s="72"/>
      <c r="V59" s="131"/>
      <c r="W59" s="134"/>
      <c r="X59" s="72"/>
      <c r="Y59" s="131"/>
      <c r="Z59" s="134"/>
      <c r="AA59" s="72"/>
      <c r="AB59" s="131"/>
      <c r="AC59" s="134"/>
      <c r="AD59" s="72"/>
      <c r="AE59" s="168"/>
      <c r="AF59" s="134"/>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62" s="1" customFormat="1" ht="16.899999999999999">
      <c r="A60" s="793"/>
      <c r="B60" s="179" t="s">
        <v>608</v>
      </c>
      <c r="C60" s="72"/>
      <c r="D60" s="134"/>
      <c r="E60" s="72"/>
      <c r="F60" s="134"/>
      <c r="G60" s="72"/>
      <c r="H60" s="134"/>
      <c r="I60" s="72"/>
      <c r="J60" s="134"/>
      <c r="K60" s="72"/>
      <c r="L60" s="134"/>
      <c r="M60" s="72"/>
      <c r="N60" s="134"/>
      <c r="O60" s="72"/>
      <c r="P60" s="131"/>
      <c r="Q60" s="134"/>
      <c r="R60" s="72"/>
      <c r="S60" s="131"/>
      <c r="T60" s="134"/>
      <c r="U60" s="72"/>
      <c r="V60" s="131"/>
      <c r="W60" s="134"/>
      <c r="X60" s="72"/>
      <c r="Y60" s="131"/>
      <c r="Z60" s="134"/>
      <c r="AA60" s="72"/>
      <c r="AB60" s="131"/>
      <c r="AC60" s="134"/>
      <c r="AD60" s="72"/>
      <c r="AE60" s="168"/>
      <c r="AF60" s="134"/>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62" s="1" customFormat="1" ht="16.899999999999999">
      <c r="A61" s="793"/>
      <c r="B61" s="179" t="s">
        <v>609</v>
      </c>
      <c r="C61" s="72"/>
      <c r="D61" s="134"/>
      <c r="E61" s="72"/>
      <c r="F61" s="134"/>
      <c r="G61" s="72"/>
      <c r="H61" s="134"/>
      <c r="I61" s="72"/>
      <c r="J61" s="134"/>
      <c r="K61" s="72"/>
      <c r="L61" s="134"/>
      <c r="M61" s="72"/>
      <c r="N61" s="134"/>
      <c r="O61" s="72"/>
      <c r="P61" s="131"/>
      <c r="Q61" s="134"/>
      <c r="R61" s="72"/>
      <c r="S61" s="131"/>
      <c r="T61" s="134"/>
      <c r="U61" s="72"/>
      <c r="V61" s="131"/>
      <c r="W61" s="134"/>
      <c r="X61" s="72"/>
      <c r="Y61" s="131"/>
      <c r="Z61" s="134"/>
      <c r="AA61" s="72"/>
      <c r="AB61" s="131"/>
      <c r="AC61" s="134"/>
      <c r="AD61" s="72"/>
      <c r="AE61" s="168"/>
      <c r="AF61" s="134"/>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62" s="1" customFormat="1" ht="16.899999999999999">
      <c r="A62" s="793"/>
      <c r="B62" s="179" t="s">
        <v>610</v>
      </c>
      <c r="C62" s="72"/>
      <c r="D62" s="134"/>
      <c r="E62" s="72"/>
      <c r="F62" s="134"/>
      <c r="G62" s="72"/>
      <c r="H62" s="134"/>
      <c r="I62" s="72"/>
      <c r="J62" s="134"/>
      <c r="K62" s="72"/>
      <c r="L62" s="134"/>
      <c r="M62" s="72"/>
      <c r="N62" s="134"/>
      <c r="O62" s="72"/>
      <c r="P62" s="131"/>
      <c r="Q62" s="134"/>
      <c r="R62" s="72"/>
      <c r="S62" s="131"/>
      <c r="T62" s="134"/>
      <c r="U62" s="72"/>
      <c r="V62" s="131"/>
      <c r="W62" s="134"/>
      <c r="X62" s="72"/>
      <c r="Y62" s="131"/>
      <c r="Z62" s="134"/>
      <c r="AA62" s="72"/>
      <c r="AB62" s="131"/>
      <c r="AC62" s="134"/>
      <c r="AD62" s="72"/>
      <c r="AE62" s="168"/>
      <c r="AF62" s="134"/>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62" s="1" customFormat="1" ht="16.899999999999999">
      <c r="A63" s="793"/>
      <c r="B63" s="179" t="s">
        <v>611</v>
      </c>
      <c r="C63" s="72"/>
      <c r="D63" s="134"/>
      <c r="E63" s="72"/>
      <c r="F63" s="134"/>
      <c r="G63" s="72"/>
      <c r="H63" s="134"/>
      <c r="I63" s="72"/>
      <c r="J63" s="134"/>
      <c r="K63" s="72"/>
      <c r="L63" s="134"/>
      <c r="M63" s="72"/>
      <c r="N63" s="134"/>
      <c r="O63" s="72"/>
      <c r="P63" s="131"/>
      <c r="Q63" s="134"/>
      <c r="R63" s="72"/>
      <c r="S63" s="131"/>
      <c r="T63" s="134"/>
      <c r="U63" s="72"/>
      <c r="V63" s="131"/>
      <c r="W63" s="134"/>
      <c r="X63" s="72"/>
      <c r="Y63" s="131"/>
      <c r="Z63" s="134"/>
      <c r="AA63" s="72"/>
      <c r="AB63" s="131"/>
      <c r="AC63" s="134"/>
      <c r="AD63" s="72"/>
      <c r="AE63" s="168"/>
      <c r="AF63" s="134"/>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62" s="1" customFormat="1" ht="16.899999999999999">
      <c r="A64" s="793"/>
      <c r="B64" s="179" t="s">
        <v>612</v>
      </c>
      <c r="C64" s="72"/>
      <c r="D64" s="134"/>
      <c r="E64" s="72"/>
      <c r="F64" s="134"/>
      <c r="G64" s="72"/>
      <c r="H64" s="134"/>
      <c r="I64" s="72"/>
      <c r="J64" s="134"/>
      <c r="K64" s="72"/>
      <c r="L64" s="134"/>
      <c r="M64" s="72"/>
      <c r="N64" s="134"/>
      <c r="O64" s="72"/>
      <c r="P64" s="131"/>
      <c r="Q64" s="134"/>
      <c r="R64" s="72"/>
      <c r="S64" s="131"/>
      <c r="T64" s="134"/>
      <c r="U64" s="72"/>
      <c r="V64" s="131"/>
      <c r="W64" s="134"/>
      <c r="X64" s="72"/>
      <c r="Y64" s="131"/>
      <c r="Z64" s="134"/>
      <c r="AA64" s="72"/>
      <c r="AB64" s="131"/>
      <c r="AC64" s="134"/>
      <c r="AD64" s="72"/>
      <c r="AE64" s="168"/>
      <c r="AF64" s="134"/>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row>
    <row r="65" spans="1:62" s="1" customFormat="1" ht="16.899999999999999">
      <c r="A65" s="793"/>
      <c r="B65" s="179" t="s">
        <v>613</v>
      </c>
      <c r="C65" s="72"/>
      <c r="D65" s="134"/>
      <c r="E65" s="72"/>
      <c r="F65" s="134"/>
      <c r="G65" s="72"/>
      <c r="H65" s="134"/>
      <c r="I65" s="72"/>
      <c r="J65" s="134"/>
      <c r="K65" s="72"/>
      <c r="L65" s="134"/>
      <c r="M65" s="72"/>
      <c r="N65" s="134"/>
      <c r="O65" s="72"/>
      <c r="P65" s="131"/>
      <c r="Q65" s="134"/>
      <c r="R65" s="72"/>
      <c r="S65" s="131"/>
      <c r="T65" s="134"/>
      <c r="U65" s="72"/>
      <c r="V65" s="131"/>
      <c r="W65" s="134"/>
      <c r="X65" s="72"/>
      <c r="Y65" s="131"/>
      <c r="Z65" s="134"/>
      <c r="AA65" s="72"/>
      <c r="AB65" s="131"/>
      <c r="AC65" s="134"/>
      <c r="AD65" s="72"/>
      <c r="AE65" s="168"/>
      <c r="AF65" s="134"/>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row>
    <row r="66" spans="1:62" s="1" customFormat="1" ht="16.899999999999999">
      <c r="A66" s="793"/>
      <c r="B66" s="179" t="s">
        <v>614</v>
      </c>
      <c r="C66" s="72"/>
      <c r="D66" s="134"/>
      <c r="E66" s="72"/>
      <c r="F66" s="134"/>
      <c r="G66" s="72"/>
      <c r="H66" s="134"/>
      <c r="I66" s="72"/>
      <c r="J66" s="134"/>
      <c r="K66" s="72"/>
      <c r="L66" s="134"/>
      <c r="M66" s="72"/>
      <c r="N66" s="134"/>
      <c r="O66" s="72"/>
      <c r="P66" s="131"/>
      <c r="Q66" s="134"/>
      <c r="R66" s="72"/>
      <c r="S66" s="131"/>
      <c r="T66" s="134"/>
      <c r="U66" s="72"/>
      <c r="V66" s="131"/>
      <c r="W66" s="134"/>
      <c r="X66" s="72"/>
      <c r="Y66" s="131"/>
      <c r="Z66" s="134"/>
      <c r="AA66" s="72"/>
      <c r="AB66" s="131"/>
      <c r="AC66" s="134"/>
      <c r="AD66" s="72"/>
      <c r="AE66" s="168"/>
      <c r="AF66" s="134"/>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row>
    <row r="67" spans="1:62" s="1" customFormat="1" ht="16.899999999999999">
      <c r="A67" s="793"/>
      <c r="B67" s="180" t="s">
        <v>615</v>
      </c>
      <c r="C67" s="172"/>
      <c r="D67" s="174"/>
      <c r="E67" s="172"/>
      <c r="F67" s="174"/>
      <c r="G67" s="172"/>
      <c r="H67" s="174"/>
      <c r="I67" s="172"/>
      <c r="J67" s="174"/>
      <c r="K67" s="172"/>
      <c r="L67" s="174"/>
      <c r="M67" s="172"/>
      <c r="N67" s="174"/>
      <c r="O67" s="172"/>
      <c r="P67" s="173"/>
      <c r="Q67" s="174"/>
      <c r="R67" s="172"/>
      <c r="S67" s="173"/>
      <c r="T67" s="174"/>
      <c r="U67" s="172"/>
      <c r="V67" s="173"/>
      <c r="W67" s="174"/>
      <c r="X67" s="172"/>
      <c r="Y67" s="173"/>
      <c r="Z67" s="174"/>
      <c r="AA67" s="172"/>
      <c r="AB67" s="173"/>
      <c r="AC67" s="174"/>
      <c r="AD67" s="172"/>
      <c r="AE67" s="173"/>
      <c r="AF67" s="174"/>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row>
    <row r="68" spans="1:62" s="1" customFormat="1" ht="17.45" thickBot="1">
      <c r="A68" s="452"/>
      <c r="B68" s="169" t="s">
        <v>514</v>
      </c>
      <c r="C68" s="107"/>
      <c r="D68" s="175"/>
      <c r="E68" s="107"/>
      <c r="F68" s="175"/>
      <c r="G68" s="107"/>
      <c r="H68" s="175"/>
      <c r="I68" s="107"/>
      <c r="J68" s="175"/>
      <c r="K68" s="176"/>
      <c r="L68" s="177"/>
      <c r="M68" s="176"/>
      <c r="N68" s="177"/>
      <c r="O68" s="176"/>
      <c r="P68" s="108"/>
      <c r="Q68" s="175"/>
      <c r="R68" s="107"/>
      <c r="S68" s="108"/>
      <c r="T68" s="175"/>
      <c r="U68" s="107"/>
      <c r="V68" s="108"/>
      <c r="W68" s="175"/>
      <c r="X68" s="107"/>
      <c r="Y68" s="108"/>
      <c r="Z68" s="175"/>
      <c r="AA68" s="107"/>
      <c r="AB68" s="108"/>
      <c r="AC68" s="175"/>
      <c r="AD68" s="107"/>
      <c r="AE68" s="108"/>
      <c r="AF68" s="175"/>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pageSetup scale="13"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tabSelected="1" view="pageBreakPreview" topLeftCell="AN13" zoomScale="77" zoomScaleNormal="40" zoomScaleSheetLayoutView="77" workbookViewId="0">
      <selection activeCell="AR14" sqref="AR14"/>
    </sheetView>
  </sheetViews>
  <sheetFormatPr defaultColWidth="11.42578125" defaultRowHeight="14.45"/>
  <cols>
    <col min="1" max="1" width="15.7109375" style="100" customWidth="1"/>
    <col min="2" max="2" width="35.42578125" style="100" customWidth="1"/>
    <col min="3" max="3" width="27.85546875" style="100" customWidth="1"/>
    <col min="4" max="4" width="12" style="100" customWidth="1"/>
    <col min="5" max="5" width="35" style="100" customWidth="1"/>
    <col min="6" max="6" width="22.140625"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10.140625" style="101" customWidth="1"/>
    <col min="13" max="13" width="10.140625" style="100" customWidth="1"/>
    <col min="14" max="14" width="12.85546875" style="100" customWidth="1"/>
    <col min="15" max="16" width="10.140625" style="100" customWidth="1"/>
    <col min="17" max="17" width="41.28515625" style="100" customWidth="1"/>
    <col min="18" max="19" width="10.140625" style="100" customWidth="1"/>
    <col min="20" max="20" width="38.85546875" style="100" customWidth="1"/>
    <col min="21" max="22" width="10.140625" style="100" customWidth="1"/>
    <col min="23" max="23" width="31.85546875" style="100" customWidth="1"/>
    <col min="24" max="25" width="10.28515625" style="100" customWidth="1"/>
    <col min="26" max="26" width="33.7109375" style="100" customWidth="1"/>
    <col min="27" max="28" width="10.28515625" style="100" customWidth="1"/>
    <col min="29" max="29" width="45.42578125" style="100" customWidth="1"/>
    <col min="30" max="30" width="10.28515625" style="100" customWidth="1"/>
    <col min="31" max="31" width="13.140625" style="100" customWidth="1"/>
    <col min="32" max="32" width="52.140625" style="100" customWidth="1"/>
    <col min="33" max="34" width="10.28515625" style="100" customWidth="1"/>
    <col min="35" max="35" width="39.140625" style="100" customWidth="1"/>
    <col min="36" max="37" width="10.28515625" style="100" customWidth="1"/>
    <col min="38" max="38" width="30.7109375" style="100" customWidth="1"/>
    <col min="39" max="40" width="10.28515625" style="100" customWidth="1"/>
    <col min="41" max="41" width="36.28515625" style="100" customWidth="1"/>
    <col min="42" max="42" width="10.28515625" style="100" customWidth="1"/>
    <col min="43" max="43" width="11.42578125" style="100" customWidth="1"/>
    <col min="44" max="44" width="32.7109375" style="100" customWidth="1"/>
    <col min="45" max="46" width="10.28515625" style="100" customWidth="1"/>
    <col min="47" max="47" width="9.28515625" style="100" customWidth="1"/>
    <col min="48" max="48" width="14" style="100" customWidth="1"/>
    <col min="49" max="49" width="12" style="100" customWidth="1"/>
    <col min="50" max="90" width="11.42578125" style="104"/>
    <col min="91" max="16384" width="11.42578125" style="100"/>
  </cols>
  <sheetData>
    <row r="1" spans="1:90" s="79" customFormat="1" ht="25.5" customHeight="1" thickBot="1">
      <c r="A1" s="506"/>
      <c r="B1" s="829"/>
      <c r="C1" s="834" t="s">
        <v>160</v>
      </c>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4"/>
      <c r="AQ1" s="834"/>
      <c r="AR1" s="834"/>
      <c r="AS1" s="834"/>
      <c r="AT1" s="834"/>
      <c r="AU1" s="834"/>
      <c r="AV1" s="479" t="s">
        <v>161</v>
      </c>
      <c r="AW1" s="480"/>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96"/>
      <c r="CA1" s="96"/>
      <c r="CB1" s="96"/>
      <c r="CC1" s="96"/>
      <c r="CD1" s="96"/>
      <c r="CE1" s="96"/>
      <c r="CF1" s="96"/>
      <c r="CG1" s="96"/>
      <c r="CH1" s="96"/>
      <c r="CI1" s="96"/>
      <c r="CJ1" s="96"/>
      <c r="CK1" s="96"/>
      <c r="CL1" s="96"/>
    </row>
    <row r="2" spans="1:90" s="79" customFormat="1" ht="25.5" customHeight="1" thickBot="1">
      <c r="A2" s="506"/>
      <c r="B2" s="829"/>
      <c r="C2" s="835" t="s">
        <v>162</v>
      </c>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5"/>
      <c r="AM2" s="835"/>
      <c r="AN2" s="835"/>
      <c r="AO2" s="835"/>
      <c r="AP2" s="835"/>
      <c r="AQ2" s="835"/>
      <c r="AR2" s="835"/>
      <c r="AS2" s="835"/>
      <c r="AT2" s="835"/>
      <c r="AU2" s="835"/>
      <c r="AV2" s="479" t="s">
        <v>163</v>
      </c>
      <c r="AW2" s="480"/>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96"/>
      <c r="CA2" s="96"/>
      <c r="CB2" s="96"/>
      <c r="CC2" s="96"/>
      <c r="CD2" s="96"/>
      <c r="CE2" s="96"/>
      <c r="CF2" s="96"/>
      <c r="CG2" s="96"/>
      <c r="CH2" s="96"/>
      <c r="CI2" s="96"/>
      <c r="CJ2" s="96"/>
      <c r="CK2" s="96"/>
      <c r="CL2" s="96"/>
    </row>
    <row r="3" spans="1:90" s="79" customFormat="1" ht="25.5" customHeight="1" thickBot="1">
      <c r="A3" s="506"/>
      <c r="B3" s="829"/>
      <c r="C3" s="835" t="s">
        <v>0</v>
      </c>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c r="AL3" s="835"/>
      <c r="AM3" s="835"/>
      <c r="AN3" s="835"/>
      <c r="AO3" s="835"/>
      <c r="AP3" s="835"/>
      <c r="AQ3" s="835"/>
      <c r="AR3" s="835"/>
      <c r="AS3" s="835"/>
      <c r="AT3" s="835"/>
      <c r="AU3" s="835"/>
      <c r="AV3" s="479" t="s">
        <v>164</v>
      </c>
      <c r="AW3" s="480"/>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96"/>
      <c r="CA3" s="96"/>
      <c r="CB3" s="96"/>
      <c r="CC3" s="96"/>
      <c r="CD3" s="96"/>
      <c r="CE3" s="96"/>
      <c r="CF3" s="96"/>
      <c r="CG3" s="96"/>
      <c r="CH3" s="96"/>
      <c r="CI3" s="96"/>
      <c r="CJ3" s="96"/>
      <c r="CK3" s="96"/>
      <c r="CL3" s="96"/>
    </row>
    <row r="4" spans="1:90" s="79" customFormat="1" ht="25.5" customHeight="1" thickBot="1">
      <c r="A4" s="507"/>
      <c r="B4" s="830"/>
      <c r="C4" s="831" t="s">
        <v>617</v>
      </c>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32"/>
      <c r="AR4" s="832"/>
      <c r="AS4" s="832"/>
      <c r="AT4" s="832"/>
      <c r="AU4" s="833"/>
      <c r="AV4" s="479" t="s">
        <v>618</v>
      </c>
      <c r="AW4" s="480"/>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96"/>
      <c r="CA4" s="96"/>
      <c r="CB4" s="96"/>
      <c r="CC4" s="96"/>
      <c r="CD4" s="96"/>
      <c r="CE4" s="96"/>
      <c r="CF4" s="96"/>
      <c r="CG4" s="96"/>
      <c r="CH4" s="96"/>
      <c r="CI4" s="96"/>
      <c r="CJ4" s="96"/>
      <c r="CK4" s="96"/>
      <c r="CL4" s="96"/>
    </row>
    <row r="5" spans="1:90" s="79" customFormat="1" ht="11.45" customHeight="1" thickBot="1">
      <c r="A5" s="80"/>
      <c r="B5" s="214"/>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2"/>
      <c r="AW5" s="82"/>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96"/>
      <c r="CA5" s="96"/>
      <c r="CB5" s="96"/>
      <c r="CC5" s="96"/>
      <c r="CD5" s="96"/>
      <c r="CE5" s="96"/>
      <c r="CF5" s="96"/>
      <c r="CG5" s="96"/>
      <c r="CH5" s="96"/>
      <c r="CI5" s="96"/>
      <c r="CJ5" s="96"/>
      <c r="CK5" s="96"/>
      <c r="CL5" s="96"/>
    </row>
    <row r="6" spans="1:90" s="1" customFormat="1" ht="40.35" customHeight="1" thickBot="1">
      <c r="A6" s="491" t="s">
        <v>167</v>
      </c>
      <c r="B6" s="493"/>
      <c r="C6" s="767" t="s">
        <v>168</v>
      </c>
      <c r="D6" s="768"/>
      <c r="E6" s="768"/>
      <c r="F6" s="768"/>
      <c r="G6" s="768"/>
      <c r="H6" s="768"/>
      <c r="I6" s="768"/>
      <c r="J6" s="768"/>
      <c r="K6" s="769"/>
      <c r="M6" s="167"/>
      <c r="N6" s="199" t="s">
        <v>169</v>
      </c>
      <c r="O6" s="770">
        <v>2024110010299</v>
      </c>
      <c r="P6" s="859"/>
      <c r="Q6" s="771"/>
    </row>
    <row r="7" spans="1:90" s="96" customFormat="1" ht="10.15" customHeight="1" thickBot="1">
      <c r="A7" s="105"/>
      <c r="B7" s="99"/>
      <c r="C7" s="99"/>
      <c r="D7" s="99"/>
      <c r="E7" s="99"/>
      <c r="F7" s="99"/>
      <c r="G7" s="99"/>
      <c r="H7" s="99"/>
      <c r="I7" s="99"/>
      <c r="J7" s="99"/>
      <c r="K7" s="99"/>
      <c r="L7" s="99"/>
      <c r="M7" s="106"/>
      <c r="N7" s="106"/>
      <c r="O7" s="106"/>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row>
    <row r="8" spans="1:90" s="79" customFormat="1" ht="21.75" customHeight="1" thickBot="1">
      <c r="A8" s="710" t="s">
        <v>6</v>
      </c>
      <c r="B8" s="710"/>
      <c r="C8" s="141" t="s">
        <v>170</v>
      </c>
      <c r="D8" s="160" t="s">
        <v>171</v>
      </c>
      <c r="E8" s="141" t="s">
        <v>172</v>
      </c>
      <c r="F8" s="160" t="s">
        <v>171</v>
      </c>
      <c r="G8" s="141" t="s">
        <v>173</v>
      </c>
      <c r="H8" s="160" t="s">
        <v>171</v>
      </c>
      <c r="I8" s="163" t="s">
        <v>174</v>
      </c>
      <c r="J8" s="161" t="s">
        <v>171</v>
      </c>
      <c r="K8" s="164"/>
      <c r="L8" s="165"/>
      <c r="M8" s="145"/>
      <c r="N8" s="840" t="s">
        <v>8</v>
      </c>
      <c r="O8" s="841"/>
      <c r="P8" s="842"/>
      <c r="Q8" s="808" t="s">
        <v>175</v>
      </c>
      <c r="R8" s="808"/>
      <c r="S8" s="808"/>
      <c r="T8" s="836"/>
      <c r="U8" s="837"/>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96"/>
      <c r="CA8" s="96"/>
      <c r="CB8" s="96"/>
      <c r="CC8" s="96"/>
      <c r="CD8" s="96"/>
      <c r="CE8" s="96"/>
      <c r="CF8" s="96"/>
      <c r="CG8" s="96"/>
      <c r="CH8" s="96"/>
      <c r="CI8" s="96"/>
      <c r="CJ8" s="96"/>
      <c r="CK8" s="96"/>
      <c r="CL8" s="96"/>
    </row>
    <row r="9" spans="1:90" s="79" customFormat="1" ht="21.75" customHeight="1">
      <c r="A9" s="710"/>
      <c r="B9" s="710"/>
      <c r="C9" s="143" t="s">
        <v>176</v>
      </c>
      <c r="D9" s="160" t="s">
        <v>171</v>
      </c>
      <c r="E9" s="141" t="s">
        <v>177</v>
      </c>
      <c r="F9" s="160" t="s">
        <v>171</v>
      </c>
      <c r="G9" s="141" t="s">
        <v>178</v>
      </c>
      <c r="H9" s="160" t="s">
        <v>171</v>
      </c>
      <c r="I9" s="163" t="s">
        <v>179</v>
      </c>
      <c r="J9" s="142"/>
      <c r="K9" s="164"/>
      <c r="L9" s="165"/>
      <c r="M9" s="145"/>
      <c r="N9" s="843"/>
      <c r="O9" s="844"/>
      <c r="P9" s="845"/>
      <c r="Q9" s="808" t="s">
        <v>180</v>
      </c>
      <c r="R9" s="808"/>
      <c r="S9" s="808"/>
      <c r="T9" s="836"/>
      <c r="U9" s="837"/>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96"/>
      <c r="CA9" s="96"/>
      <c r="CB9" s="96"/>
      <c r="CC9" s="96"/>
      <c r="CD9" s="96"/>
      <c r="CE9" s="96"/>
      <c r="CF9" s="96"/>
      <c r="CG9" s="96"/>
      <c r="CH9" s="96"/>
      <c r="CI9" s="96"/>
      <c r="CJ9" s="96"/>
      <c r="CK9" s="96"/>
      <c r="CL9" s="96"/>
    </row>
    <row r="10" spans="1:90" s="79" customFormat="1" ht="21.75" customHeight="1" thickBot="1">
      <c r="A10" s="710"/>
      <c r="B10" s="710"/>
      <c r="C10" s="141" t="s">
        <v>181</v>
      </c>
      <c r="D10" s="138"/>
      <c r="E10" s="141" t="s">
        <v>182</v>
      </c>
      <c r="F10" s="138"/>
      <c r="G10" s="141" t="s">
        <v>183</v>
      </c>
      <c r="H10" s="144"/>
      <c r="I10" s="163" t="s">
        <v>184</v>
      </c>
      <c r="J10" s="142"/>
      <c r="K10" s="164"/>
      <c r="L10" s="165"/>
      <c r="M10" s="145"/>
      <c r="N10" s="846"/>
      <c r="O10" s="847"/>
      <c r="P10" s="848"/>
      <c r="Q10" s="808" t="s">
        <v>185</v>
      </c>
      <c r="R10" s="808"/>
      <c r="S10" s="808"/>
      <c r="T10" s="838" t="s">
        <v>171</v>
      </c>
      <c r="U10" s="839"/>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96"/>
      <c r="CA10" s="96"/>
      <c r="CB10" s="96"/>
      <c r="CC10" s="96"/>
      <c r="CD10" s="96"/>
      <c r="CE10" s="96"/>
      <c r="CF10" s="96"/>
      <c r="CG10" s="96"/>
      <c r="CH10" s="96"/>
      <c r="CI10" s="96"/>
      <c r="CJ10" s="96"/>
      <c r="CK10" s="96"/>
      <c r="CL10" s="96"/>
    </row>
    <row r="11" spans="1:90" s="96" customFormat="1" ht="18" customHeight="1" thickBot="1">
      <c r="I11" s="166"/>
      <c r="J11" s="166"/>
      <c r="K11" s="166"/>
      <c r="L11" s="166"/>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row>
    <row r="12" spans="1:90" ht="23.45" customHeight="1">
      <c r="A12" s="862" t="s">
        <v>123</v>
      </c>
      <c r="B12" s="852" t="s">
        <v>125</v>
      </c>
      <c r="C12" s="864" t="s">
        <v>619</v>
      </c>
      <c r="D12" s="864" t="s">
        <v>129</v>
      </c>
      <c r="E12" s="864" t="s">
        <v>131</v>
      </c>
      <c r="F12" s="864" t="s">
        <v>133</v>
      </c>
      <c r="G12" s="852" t="s">
        <v>135</v>
      </c>
      <c r="H12" s="852" t="s">
        <v>137</v>
      </c>
      <c r="I12" s="866" t="s">
        <v>620</v>
      </c>
      <c r="J12" s="866" t="s">
        <v>621</v>
      </c>
      <c r="K12" s="854" t="s">
        <v>143</v>
      </c>
      <c r="L12" s="868" t="s">
        <v>170</v>
      </c>
      <c r="M12" s="850"/>
      <c r="N12" s="851"/>
      <c r="O12" s="849" t="s">
        <v>172</v>
      </c>
      <c r="P12" s="850"/>
      <c r="Q12" s="851"/>
      <c r="R12" s="849" t="s">
        <v>173</v>
      </c>
      <c r="S12" s="850"/>
      <c r="T12" s="851"/>
      <c r="U12" s="849" t="s">
        <v>174</v>
      </c>
      <c r="V12" s="850"/>
      <c r="W12" s="851"/>
      <c r="X12" s="849" t="s">
        <v>176</v>
      </c>
      <c r="Y12" s="850"/>
      <c r="Z12" s="851"/>
      <c r="AA12" s="849" t="s">
        <v>177</v>
      </c>
      <c r="AB12" s="850"/>
      <c r="AC12" s="851"/>
      <c r="AD12" s="849" t="s">
        <v>178</v>
      </c>
      <c r="AE12" s="850"/>
      <c r="AF12" s="851"/>
      <c r="AG12" s="849" t="s">
        <v>179</v>
      </c>
      <c r="AH12" s="850"/>
      <c r="AI12" s="851"/>
      <c r="AJ12" s="849" t="s">
        <v>181</v>
      </c>
      <c r="AK12" s="850"/>
      <c r="AL12" s="851"/>
      <c r="AM12" s="849" t="s">
        <v>182</v>
      </c>
      <c r="AN12" s="850"/>
      <c r="AO12" s="851"/>
      <c r="AP12" s="849" t="s">
        <v>183</v>
      </c>
      <c r="AQ12" s="850"/>
      <c r="AR12" s="851"/>
      <c r="AS12" s="849" t="s">
        <v>184</v>
      </c>
      <c r="AT12" s="850"/>
      <c r="AU12" s="851"/>
      <c r="AV12" s="857" t="s">
        <v>622</v>
      </c>
      <c r="AW12" s="860" t="s">
        <v>623</v>
      </c>
      <c r="AX12" s="856"/>
      <c r="AY12" s="856"/>
      <c r="AZ12" s="856"/>
      <c r="BA12" s="856"/>
      <c r="BB12" s="856"/>
      <c r="BC12" s="856"/>
      <c r="BD12" s="856"/>
      <c r="BE12" s="856"/>
      <c r="BF12" s="856"/>
    </row>
    <row r="13" spans="1:90" s="101" customFormat="1" ht="36.75" customHeight="1" thickBot="1">
      <c r="A13" s="863"/>
      <c r="B13" s="853"/>
      <c r="C13" s="865"/>
      <c r="D13" s="865"/>
      <c r="E13" s="865"/>
      <c r="F13" s="865"/>
      <c r="G13" s="853"/>
      <c r="H13" s="853"/>
      <c r="I13" s="867"/>
      <c r="J13" s="867"/>
      <c r="K13" s="855"/>
      <c r="L13" s="146" t="s">
        <v>624</v>
      </c>
      <c r="M13" s="139" t="s">
        <v>625</v>
      </c>
      <c r="N13" s="139" t="s">
        <v>148</v>
      </c>
      <c r="O13" s="146" t="s">
        <v>624</v>
      </c>
      <c r="P13" s="139" t="s">
        <v>625</v>
      </c>
      <c r="Q13" s="139" t="s">
        <v>148</v>
      </c>
      <c r="R13" s="146" t="s">
        <v>624</v>
      </c>
      <c r="S13" s="139" t="s">
        <v>625</v>
      </c>
      <c r="T13" s="139" t="s">
        <v>148</v>
      </c>
      <c r="U13" s="146" t="s">
        <v>624</v>
      </c>
      <c r="V13" s="139" t="s">
        <v>625</v>
      </c>
      <c r="W13" s="139" t="s">
        <v>148</v>
      </c>
      <c r="X13" s="146" t="s">
        <v>624</v>
      </c>
      <c r="Y13" s="139" t="s">
        <v>625</v>
      </c>
      <c r="Z13" s="139" t="s">
        <v>148</v>
      </c>
      <c r="AA13" s="146" t="s">
        <v>624</v>
      </c>
      <c r="AB13" s="139" t="s">
        <v>625</v>
      </c>
      <c r="AC13" s="139" t="s">
        <v>148</v>
      </c>
      <c r="AD13" s="146" t="s">
        <v>624</v>
      </c>
      <c r="AE13" s="139" t="s">
        <v>625</v>
      </c>
      <c r="AF13" s="139" t="s">
        <v>148</v>
      </c>
      <c r="AG13" s="146" t="s">
        <v>624</v>
      </c>
      <c r="AH13" s="139" t="s">
        <v>625</v>
      </c>
      <c r="AI13" s="139" t="s">
        <v>148</v>
      </c>
      <c r="AJ13" s="146" t="s">
        <v>624</v>
      </c>
      <c r="AK13" s="139" t="s">
        <v>625</v>
      </c>
      <c r="AL13" s="139" t="s">
        <v>148</v>
      </c>
      <c r="AM13" s="146" t="s">
        <v>624</v>
      </c>
      <c r="AN13" s="139" t="s">
        <v>625</v>
      </c>
      <c r="AO13" s="139" t="s">
        <v>148</v>
      </c>
      <c r="AP13" s="146" t="s">
        <v>624</v>
      </c>
      <c r="AQ13" s="139" t="s">
        <v>625</v>
      </c>
      <c r="AR13" s="139" t="s">
        <v>148</v>
      </c>
      <c r="AS13" s="146" t="s">
        <v>624</v>
      </c>
      <c r="AT13" s="139" t="s">
        <v>625</v>
      </c>
      <c r="AU13" s="139" t="s">
        <v>148</v>
      </c>
      <c r="AV13" s="858"/>
      <c r="AW13" s="861"/>
      <c r="AX13" s="856"/>
      <c r="AY13" s="856"/>
      <c r="AZ13" s="856"/>
      <c r="BA13" s="856"/>
      <c r="BB13" s="856"/>
      <c r="BC13" s="856"/>
      <c r="BD13" s="856"/>
      <c r="BE13" s="856"/>
      <c r="BF13" s="856"/>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row>
    <row r="14" spans="1:90" ht="409.6">
      <c r="A14" s="185" t="s">
        <v>626</v>
      </c>
      <c r="B14" s="186" t="s">
        <v>627</v>
      </c>
      <c r="C14" s="186" t="s">
        <v>628</v>
      </c>
      <c r="D14" s="187">
        <v>3</v>
      </c>
      <c r="E14" s="186" t="s">
        <v>629</v>
      </c>
      <c r="F14" s="186" t="s">
        <v>630</v>
      </c>
      <c r="G14" s="187" t="s">
        <v>631</v>
      </c>
      <c r="H14" s="187" t="s">
        <v>632</v>
      </c>
      <c r="I14" s="188">
        <v>196518110</v>
      </c>
      <c r="J14" s="188">
        <v>56451000</v>
      </c>
      <c r="K14" s="189">
        <v>12289000</v>
      </c>
      <c r="L14" s="190">
        <v>418000</v>
      </c>
      <c r="M14" s="300">
        <v>407348</v>
      </c>
      <c r="N14" s="886" t="s">
        <v>633</v>
      </c>
      <c r="O14" s="192">
        <v>418000</v>
      </c>
      <c r="P14" s="301">
        <v>595506</v>
      </c>
      <c r="Q14" s="886" t="s">
        <v>634</v>
      </c>
      <c r="R14" s="192">
        <v>418000</v>
      </c>
      <c r="S14" s="301">
        <v>2214722</v>
      </c>
      <c r="T14" s="886" t="s">
        <v>635</v>
      </c>
      <c r="U14" s="192">
        <v>550000</v>
      </c>
      <c r="V14" s="301">
        <v>661576</v>
      </c>
      <c r="W14" s="887" t="s">
        <v>636</v>
      </c>
      <c r="X14" s="192">
        <v>418000</v>
      </c>
      <c r="Y14" s="329">
        <v>580863</v>
      </c>
      <c r="Z14" s="887" t="s">
        <v>637</v>
      </c>
      <c r="AA14" s="329">
        <v>418000</v>
      </c>
      <c r="AB14" s="329">
        <f>1609422+67280</f>
        <v>1676702</v>
      </c>
      <c r="AC14" s="341" t="s">
        <v>638</v>
      </c>
      <c r="AD14" s="192">
        <v>418000</v>
      </c>
      <c r="AE14" s="349">
        <f>946222+81774</f>
        <v>1027996</v>
      </c>
      <c r="AF14" s="348" t="s">
        <v>639</v>
      </c>
      <c r="AG14" s="192">
        <v>418000</v>
      </c>
      <c r="AH14" s="301">
        <v>1048173</v>
      </c>
      <c r="AI14" s="887" t="s">
        <v>640</v>
      </c>
      <c r="AJ14" s="192">
        <v>418000</v>
      </c>
      <c r="AK14" s="301">
        <v>1072428</v>
      </c>
      <c r="AL14" s="887" t="s">
        <v>348</v>
      </c>
      <c r="AM14" s="192">
        <v>418000</v>
      </c>
      <c r="AN14" s="301">
        <v>1135235</v>
      </c>
      <c r="AO14" s="887" t="s">
        <v>352</v>
      </c>
      <c r="AP14" s="192">
        <v>500000</v>
      </c>
      <c r="AQ14" s="888">
        <v>1122986</v>
      </c>
      <c r="AR14" s="887" t="s">
        <v>641</v>
      </c>
      <c r="AS14" s="192">
        <v>208000</v>
      </c>
      <c r="AT14" s="193"/>
      <c r="AU14" s="193"/>
      <c r="AV14" s="102">
        <f t="shared" ref="AV14" si="0">+L14+O14+R14+U14+X14+AA14+AD14+AG14+AJ14+AM14+AP14+AS14</f>
        <v>5020000</v>
      </c>
      <c r="AW14" s="301">
        <v>11543535</v>
      </c>
    </row>
    <row r="15" spans="1:90" ht="46.15" customHeight="1">
      <c r="A15" s="185"/>
      <c r="B15" s="186"/>
      <c r="C15" s="186"/>
      <c r="D15" s="187"/>
      <c r="E15" s="186"/>
      <c r="F15" s="198"/>
      <c r="G15" s="187"/>
      <c r="H15" s="187"/>
      <c r="I15" s="188"/>
      <c r="J15" s="188"/>
      <c r="K15" s="194"/>
      <c r="L15" s="190"/>
      <c r="M15" s="191"/>
      <c r="N15" s="191"/>
      <c r="O15" s="192"/>
      <c r="P15" s="193"/>
      <c r="Q15" s="213"/>
      <c r="R15" s="192"/>
      <c r="S15" s="193"/>
      <c r="T15" s="193"/>
      <c r="U15" s="192"/>
      <c r="V15" s="193"/>
      <c r="W15" s="193"/>
      <c r="X15" s="192"/>
      <c r="Y15" s="193"/>
      <c r="Z15" s="193"/>
      <c r="AA15" s="192"/>
      <c r="AB15" s="193"/>
      <c r="AC15" s="193"/>
      <c r="AD15" s="192"/>
      <c r="AE15" s="193"/>
      <c r="AF15" s="193"/>
      <c r="AG15" s="192"/>
      <c r="AH15" s="193"/>
      <c r="AI15" s="193"/>
      <c r="AJ15" s="192"/>
      <c r="AK15" s="193"/>
      <c r="AL15" s="193"/>
      <c r="AM15" s="192"/>
      <c r="AN15" s="193"/>
      <c r="AO15" s="193"/>
      <c r="AP15" s="192"/>
      <c r="AQ15" s="193"/>
      <c r="AR15" s="193"/>
      <c r="AS15" s="192"/>
      <c r="AT15" s="193"/>
      <c r="AU15" s="193"/>
      <c r="AV15" s="102"/>
      <c r="AW15" s="140"/>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pageSetup scale="1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view="pageBreakPreview" topLeftCell="A3" zoomScale="70" zoomScaleNormal="70" zoomScaleSheetLayoutView="70" workbookViewId="0">
      <selection activeCell="D18" sqref="D18:E18"/>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871"/>
      <c r="B1" s="872" t="s">
        <v>160</v>
      </c>
      <c r="C1" s="872"/>
      <c r="D1" s="872"/>
      <c r="E1" s="479" t="s">
        <v>161</v>
      </c>
      <c r="F1" s="480"/>
      <c r="G1" s="481"/>
    </row>
    <row r="2" spans="1:84" ht="22.5" customHeight="1" thickBot="1">
      <c r="A2" s="871"/>
      <c r="B2" s="873" t="s">
        <v>162</v>
      </c>
      <c r="C2" s="873"/>
      <c r="D2" s="873"/>
      <c r="E2" s="479" t="s">
        <v>163</v>
      </c>
      <c r="F2" s="480"/>
      <c r="G2" s="481"/>
    </row>
    <row r="3" spans="1:84" ht="31.5" customHeight="1" thickBot="1">
      <c r="A3" s="871"/>
      <c r="B3" s="497" t="s">
        <v>0</v>
      </c>
      <c r="C3" s="498"/>
      <c r="D3" s="499"/>
      <c r="E3" s="479" t="s">
        <v>164</v>
      </c>
      <c r="F3" s="480"/>
      <c r="G3" s="481"/>
    </row>
    <row r="4" spans="1:84" ht="22.5" customHeight="1" thickBot="1">
      <c r="A4" s="871"/>
      <c r="B4" s="500" t="s">
        <v>642</v>
      </c>
      <c r="C4" s="501"/>
      <c r="D4" s="502"/>
      <c r="E4" s="479" t="s">
        <v>643</v>
      </c>
      <c r="F4" s="480"/>
      <c r="G4" s="481"/>
    </row>
    <row r="5" spans="1:84" thickBot="1">
      <c r="A5" s="52"/>
      <c r="B5" s="52"/>
      <c r="C5" s="223"/>
      <c r="D5" s="223"/>
      <c r="E5" s="223"/>
      <c r="F5" s="224"/>
      <c r="G5" s="224"/>
      <c r="H5" s="224"/>
      <c r="I5" s="224"/>
      <c r="J5" s="224"/>
      <c r="K5" s="224"/>
    </row>
    <row r="6" spans="1:84" ht="37.9" customHeight="1">
      <c r="A6" s="491" t="s">
        <v>167</v>
      </c>
      <c r="B6" s="492"/>
      <c r="C6" s="876" t="s">
        <v>168</v>
      </c>
      <c r="D6" s="877"/>
      <c r="E6" s="878"/>
      <c r="F6" s="7"/>
      <c r="G6" s="7"/>
      <c r="H6" s="7"/>
      <c r="I6" s="7"/>
      <c r="J6" s="7"/>
      <c r="K6" s="7"/>
      <c r="L6" s="1"/>
      <c r="M6" s="16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14" t="s">
        <v>644</v>
      </c>
      <c r="B7" s="737"/>
      <c r="C7" s="874"/>
      <c r="D7" s="874"/>
      <c r="E7" s="875"/>
      <c r="F7" s="224"/>
      <c r="G7" s="224"/>
      <c r="H7" s="224"/>
      <c r="I7" s="224"/>
      <c r="J7" s="224"/>
      <c r="K7" s="224"/>
    </row>
    <row r="8" spans="1:84" ht="45.75" customHeight="1" thickBot="1">
      <c r="A8" s="53" t="s">
        <v>151</v>
      </c>
      <c r="B8" s="53" t="s">
        <v>153</v>
      </c>
      <c r="C8" s="54" t="s">
        <v>155</v>
      </c>
      <c r="D8" s="869" t="s">
        <v>157</v>
      </c>
      <c r="E8" s="870"/>
    </row>
    <row r="9" spans="1:84" ht="41.45">
      <c r="A9" s="55">
        <v>45752</v>
      </c>
      <c r="B9" s="56"/>
      <c r="C9" s="68" t="s">
        <v>645</v>
      </c>
      <c r="D9" s="879" t="s">
        <v>646</v>
      </c>
      <c r="E9" s="880"/>
    </row>
    <row r="10" spans="1:84" ht="41.45">
      <c r="A10" s="55">
        <v>45752</v>
      </c>
      <c r="B10" s="56"/>
      <c r="C10" s="302" t="s">
        <v>647</v>
      </c>
      <c r="D10" s="881" t="s">
        <v>648</v>
      </c>
      <c r="E10" s="882"/>
    </row>
    <row r="11" spans="1:84" ht="27.6">
      <c r="A11" s="55">
        <v>45814</v>
      </c>
      <c r="B11" s="56"/>
      <c r="C11" s="69" t="s">
        <v>649</v>
      </c>
      <c r="D11" s="881" t="s">
        <v>650</v>
      </c>
      <c r="E11" s="882"/>
    </row>
    <row r="12" spans="1:84" ht="27.6">
      <c r="A12" s="55">
        <v>45814</v>
      </c>
      <c r="B12" s="57"/>
      <c r="C12" s="69" t="s">
        <v>651</v>
      </c>
      <c r="D12" s="881" t="s">
        <v>652</v>
      </c>
      <c r="E12" s="882"/>
    </row>
    <row r="13" spans="1:84" ht="27.6">
      <c r="A13" s="55">
        <v>45814</v>
      </c>
      <c r="B13" s="57"/>
      <c r="C13" s="69" t="s">
        <v>653</v>
      </c>
      <c r="D13" s="881" t="s">
        <v>652</v>
      </c>
      <c r="E13" s="882"/>
    </row>
    <row r="14" spans="1:84" ht="14.45">
      <c r="A14" s="58" t="s">
        <v>654</v>
      </c>
      <c r="B14" s="57"/>
      <c r="C14" s="70" t="s">
        <v>655</v>
      </c>
      <c r="D14" s="881" t="s">
        <v>656</v>
      </c>
      <c r="E14" s="882"/>
    </row>
    <row r="15" spans="1:84" ht="14.45">
      <c r="A15" s="58">
        <v>45929</v>
      </c>
      <c r="B15" s="57"/>
      <c r="C15" s="70" t="s">
        <v>655</v>
      </c>
      <c r="D15" s="881" t="s">
        <v>657</v>
      </c>
      <c r="E15" s="882"/>
    </row>
    <row r="16" spans="1:84" ht="19.149999999999999" customHeight="1">
      <c r="A16" s="59" t="s">
        <v>183</v>
      </c>
      <c r="B16" s="57"/>
      <c r="C16" s="70" t="s">
        <v>655</v>
      </c>
      <c r="D16" s="881" t="s">
        <v>657</v>
      </c>
      <c r="E16" s="882"/>
    </row>
    <row r="17" spans="1:5" ht="14.45">
      <c r="A17" s="60"/>
      <c r="B17" s="61"/>
      <c r="C17" s="71"/>
      <c r="D17" s="881"/>
      <c r="E17" s="882"/>
    </row>
    <row r="18" spans="1:5" ht="14.45">
      <c r="A18" s="60"/>
      <c r="B18" s="61"/>
      <c r="C18" s="71"/>
      <c r="D18" s="881"/>
      <c r="E18" s="882"/>
    </row>
    <row r="19" spans="1:5" ht="14.45">
      <c r="A19" s="62"/>
      <c r="B19" s="63"/>
      <c r="C19" s="65"/>
      <c r="D19" s="881"/>
      <c r="E19" s="882"/>
    </row>
    <row r="20" spans="1:5" ht="14.45">
      <c r="A20" s="64"/>
      <c r="B20" s="65"/>
      <c r="C20" s="65"/>
      <c r="D20" s="881"/>
      <c r="E20" s="882"/>
    </row>
    <row r="21" spans="1:5" ht="14.45">
      <c r="A21" s="64"/>
      <c r="B21" s="65"/>
      <c r="C21" s="65"/>
      <c r="D21" s="881"/>
      <c r="E21" s="882"/>
    </row>
    <row r="22" spans="1:5" ht="14.45">
      <c r="A22" s="64"/>
      <c r="B22" s="65"/>
      <c r="C22" s="65"/>
      <c r="D22" s="881"/>
      <c r="E22" s="882"/>
    </row>
    <row r="23" spans="1:5" ht="14.45">
      <c r="A23" s="64"/>
      <c r="B23" s="65"/>
      <c r="C23" s="65"/>
      <c r="D23" s="881"/>
      <c r="E23" s="882"/>
    </row>
    <row r="24" spans="1:5" ht="14.45">
      <c r="A24" s="64"/>
      <c r="B24" s="65"/>
      <c r="C24" s="65"/>
      <c r="D24" s="881"/>
      <c r="E24" s="882"/>
    </row>
    <row r="25" spans="1:5" ht="14.45">
      <c r="A25" s="64"/>
      <c r="B25" s="65"/>
      <c r="C25" s="65"/>
      <c r="D25" s="881"/>
      <c r="E25" s="882"/>
    </row>
    <row r="26" spans="1:5" ht="14.45">
      <c r="A26" s="64"/>
      <c r="B26" s="65"/>
      <c r="C26" s="65"/>
      <c r="D26" s="881"/>
      <c r="E26" s="882"/>
    </row>
    <row r="27" spans="1:5" ht="14.45">
      <c r="A27" s="64"/>
      <c r="B27" s="65"/>
      <c r="C27" s="65"/>
      <c r="D27" s="881"/>
      <c r="E27" s="882"/>
    </row>
    <row r="28" spans="1:5" ht="14.45">
      <c r="A28" s="64"/>
      <c r="B28" s="65"/>
      <c r="C28" s="65"/>
      <c r="D28" s="881"/>
      <c r="E28" s="882"/>
    </row>
    <row r="29" spans="1:5" ht="14.45">
      <c r="A29" s="64"/>
      <c r="B29" s="65"/>
      <c r="C29" s="65"/>
      <c r="D29" s="881"/>
      <c r="E29" s="882"/>
    </row>
    <row r="30" spans="1:5" ht="14.45">
      <c r="A30" s="64"/>
      <c r="B30" s="65"/>
      <c r="C30" s="65"/>
      <c r="D30" s="881"/>
      <c r="E30" s="882"/>
    </row>
    <row r="31" spans="1:5" ht="14.45">
      <c r="A31" s="64"/>
      <c r="B31" s="65"/>
      <c r="C31" s="65"/>
      <c r="D31" s="881"/>
      <c r="E31" s="882"/>
    </row>
    <row r="32" spans="1:5" ht="14.45">
      <c r="A32" s="64"/>
      <c r="B32" s="65"/>
      <c r="C32" s="65"/>
      <c r="D32" s="881"/>
      <c r="E32" s="882"/>
    </row>
    <row r="33" spans="1:5" ht="14.45">
      <c r="A33" s="64"/>
      <c r="B33" s="65"/>
      <c r="C33" s="65"/>
      <c r="D33" s="881"/>
      <c r="E33" s="882"/>
    </row>
    <row r="34" spans="1:5" ht="14.45">
      <c r="A34" s="64"/>
      <c r="B34" s="65"/>
      <c r="C34" s="65"/>
      <c r="D34" s="881"/>
      <c r="E34" s="882"/>
    </row>
    <row r="35" spans="1:5" ht="14.45">
      <c r="A35" s="64"/>
      <c r="B35" s="65"/>
      <c r="C35" s="65"/>
      <c r="D35" s="881"/>
      <c r="E35" s="882"/>
    </row>
    <row r="36" spans="1:5" ht="14.45">
      <c r="A36" s="66"/>
      <c r="B36" s="67"/>
      <c r="C36" s="67"/>
      <c r="D36" s="883"/>
      <c r="E36" s="88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4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3264F4C3-0D46-48A3-8092-FC08326649D3}"/>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2025-12-23T16:32:27Z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