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5.xml" ContentType="application/vnd.openxmlformats-officedocument.spreadsheetml.comments+xml"/>
  <Override PartName="/xl/drawings/drawing24.xml" ContentType="application/vnd.openxmlformats-officedocument.drawing+xml"/>
  <Override PartName="/xl/comments6.xml" ContentType="application/vnd.openxmlformats-officedocument.spreadsheetml.comments+xml"/>
  <Override PartName="/xl/drawings/drawing2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ilih\OneDrive\Documentos\Mujer\Seguimiento\2025\Noviembre\"/>
    </mc:Choice>
  </mc:AlternateContent>
  <xr:revisionPtr revIDLastSave="0" documentId="13_ncr:1_{074B2A62-1A82-4BF9-A293-6895320D6BAD}" xr6:coauthVersionLast="47" xr6:coauthVersionMax="47" xr10:uidLastSave="{00000000-0000-0000-0000-000000000000}"/>
  <bookViews>
    <workbookView xWindow="-120" yWindow="-120" windowWidth="29040" windowHeight="15720" tabRatio="734" firstSheet="3" activeTab="26"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Hoja de vida_Actividad 3" sheetId="59" state="hidden" r:id="rId9"/>
    <sheet name="Hoja de vida_Actividad 4" sheetId="60" state="hidden" r:id="rId10"/>
    <sheet name="Hoja de vida_MetaPDD" sheetId="54" state="hidden" r:id="rId11"/>
    <sheet name="ACTIVIDAD_4" sheetId="57" r:id="rId12"/>
    <sheet name="Listas" sheetId="43" state="hidden" r:id="rId13"/>
    <sheet name="HV_BaseGeografica" sheetId="7" state="hidden" r:id="rId14"/>
    <sheet name="HV_InstrumentosCaptura" sheetId="8" state="hidden" r:id="rId15"/>
    <sheet name="HV_SistemaInformacion" sheetId="9" state="hidden" r:id="rId16"/>
    <sheet name="HV_Predio360" sheetId="10" state="hidden" r:id="rId17"/>
    <sheet name="HV_PED" sheetId="11" state="hidden" r:id="rId18"/>
    <sheet name="HV_SPI_Producto1" sheetId="12" state="hidden" r:id="rId19"/>
    <sheet name="HV_SPI_Producto2" sheetId="13" state="hidden" r:id="rId20"/>
    <sheet name="HV_SPI_Producto3" sheetId="14" state="hidden" r:id="rId21"/>
    <sheet name="HV_SPI_Producto4" sheetId="15" state="hidden" r:id="rId22"/>
    <sheet name="HV_SPI_Producto5" sheetId="16" state="hidden" r:id="rId23"/>
    <sheet name="HV_SPI_Producto6" sheetId="17" state="hidden" r:id="rId24"/>
    <sheet name="HV_SPI_Gestión" sheetId="18" state="hidden" r:id="rId25"/>
    <sheet name="Hoja3" sheetId="19" state="hidden" r:id="rId26"/>
    <sheet name="META_PDD" sheetId="38" r:id="rId27"/>
    <sheet name="PRODUCTO_MGA" sheetId="47" r:id="rId28"/>
    <sheet name="CONTROL DE CAMBIOS" sheetId="40" r:id="rId29"/>
  </sheets>
  <definedNames>
    <definedName name="_xlnm.Print_Area" localSheetId="3">ACTIVIDAD_1!$A$1:$O$118</definedName>
    <definedName name="_xlnm.Print_Area" localSheetId="6">ACTIVIDAD_2!$A$1:$O$126</definedName>
    <definedName name="_xlnm.Print_Area" localSheetId="7">ACTIVIDAD_3!$A$1:$O$119</definedName>
    <definedName name="_xlnm.Print_Area" localSheetId="11">ACTIVIDAD_4!$A$1:$O$118</definedName>
    <definedName name="_xlnm.Print_Area" localSheetId="26">META_PDD!$A$1:$N$72</definedName>
    <definedName name="_xlnm.Print_Area" localSheetId="27">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9"/>
  <extLst>
    <ext xmlns:x15="http://schemas.microsoft.com/office/spreadsheetml/2010/11/main" uri="{140A7094-0E35-4892-8432-C4D2E57EDEB5}">
      <x15:workbookPr chartTrackingRefBase="1"/>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B34" i="56" l="1"/>
  <c r="B34" i="55"/>
  <c r="B34" i="20"/>
  <c r="B34" i="57"/>
  <c r="E69" i="55"/>
  <c r="G69" i="55" s="1"/>
  <c r="F69" i="55"/>
  <c r="B69" i="55"/>
  <c r="F25" i="56"/>
  <c r="E24" i="57"/>
  <c r="E25" i="57"/>
  <c r="E24" i="56"/>
  <c r="N24" i="56" s="1"/>
  <c r="O25" i="56" s="1"/>
  <c r="E25" i="56"/>
  <c r="E24" i="55"/>
  <c r="E25" i="55"/>
  <c r="N25" i="55" s="1"/>
  <c r="E24" i="20"/>
  <c r="N28" i="20"/>
  <c r="N29" i="20"/>
  <c r="N25" i="57"/>
  <c r="N26" i="57"/>
  <c r="N27" i="57"/>
  <c r="N28" i="57"/>
  <c r="N29" i="57"/>
  <c r="N25" i="56"/>
  <c r="N26" i="56"/>
  <c r="N27" i="56"/>
  <c r="N28" i="56"/>
  <c r="N29" i="56"/>
  <c r="O29" i="56" s="1"/>
  <c r="N26" i="55"/>
  <c r="N27" i="55"/>
  <c r="N28" i="55"/>
  <c r="N29" i="55"/>
  <c r="N25" i="20"/>
  <c r="N26" i="20"/>
  <c r="N27" i="20"/>
  <c r="O29" i="20"/>
  <c r="C69" i="55"/>
  <c r="E10" i="54"/>
  <c r="M69" i="55"/>
  <c r="K69" i="55"/>
  <c r="J69" i="55"/>
  <c r="I69" i="55"/>
  <c r="D69" i="55"/>
  <c r="E10" i="60"/>
  <c r="E11" i="60"/>
  <c r="E11" i="58"/>
  <c r="E10" i="51"/>
  <c r="E11" i="59"/>
  <c r="E10" i="59"/>
  <c r="E10" i="58"/>
  <c r="K123" i="55"/>
  <c r="J123" i="55"/>
  <c r="D16" i="58"/>
  <c r="G116" i="57"/>
  <c r="F116" i="57"/>
  <c r="E116" i="57"/>
  <c r="D116" i="57"/>
  <c r="C116" i="57"/>
  <c r="B116" i="57"/>
  <c r="N24" i="57"/>
  <c r="O25" i="57" s="1"/>
  <c r="M118" i="56"/>
  <c r="L118" i="56"/>
  <c r="K118" i="56"/>
  <c r="J118" i="56"/>
  <c r="I118" i="56"/>
  <c r="H118" i="56"/>
  <c r="G118" i="56"/>
  <c r="F118" i="56"/>
  <c r="E118" i="56"/>
  <c r="D118" i="56"/>
  <c r="C118" i="56"/>
  <c r="B118" i="56"/>
  <c r="I123" i="55"/>
  <c r="H123" i="55"/>
  <c r="G123" i="55"/>
  <c r="F123" i="55"/>
  <c r="E123" i="55"/>
  <c r="D123" i="55"/>
  <c r="C123" i="55"/>
  <c r="B123" i="55"/>
  <c r="N24" i="55"/>
  <c r="O25" i="55" s="1"/>
  <c r="E11" i="54"/>
  <c r="D16" i="51"/>
  <c r="E11" i="51"/>
  <c r="N24" i="20"/>
  <c r="O25" i="20" s="1"/>
  <c r="C51" i="38"/>
  <c r="C43" i="38"/>
  <c r="C41"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 r="O29" i="57" l="1"/>
  <c r="O29" i="55"/>
  <c r="H69"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9" authorId="0"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9" authorId="0"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0"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0"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0"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9" authorId="0"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<sst xmlns="http://schemas.openxmlformats.org/spreadsheetml/2006/main" count="3895" uniqueCount="957">
  <si>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</si>
  <si>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</si>
  <si>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</si>
  <si>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</si>
  <si>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</si>
  <si>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</si>
  <si>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</si>
  <si>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</si>
  <si>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</si>
  <si>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</si>
  <si>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</si>
  <si>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</si>
  <si>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</si>
  <si>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</si>
  <si>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</si>
  <si>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</si>
  <si>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</si>
  <si>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</si>
  <si>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</si>
  <si>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</si>
  <si>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</si>
  <si>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</si>
  <si>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</si>
  <si>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</si>
  <si>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</si>
  <si>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</si>
  <si>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</si>
  <si>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</si>
  <si>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</si>
  <si>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</si>
  <si>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</si>
  <si>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</si>
  <si>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</si>
  <si>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</si>
  <si>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</si>
  <si>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</si>
  <si>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</si>
  <si>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</si>
  <si>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</si>
  <si>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</si>
  <si>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</si>
  <si>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</si>
  <si>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</si>
  <si>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</si>
  <si>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</si>
  <si>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</si>
  <si>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</si>
  <si>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</si>
  <si>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</si>
  <si>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</si>
  <si>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</si>
  <si>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</si>
  <si>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</si>
  <si>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</si>
  <si>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</si>
  <si>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</si>
  <si>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</si>
  <si>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</si>
  <si>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</si>
  <si>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</si>
  <si>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</si>
  <si>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</si>
  <si>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</si>
  <si>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</si>
  <si>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</si>
  <si>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</si>
  <si>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</si>
  <si>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</si>
  <si>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</si>
  <si>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</si>
  <si>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</si>
  <si>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</si>
  <si>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</si>
  <si>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</si>
  <si>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</si>
  <si>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</si>
  <si>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</si>
  <si>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</si>
  <si>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</si>
  <si>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</si>
  <si>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</si>
  <si>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</si>
  <si>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</si>
  <si>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</si>
  <si>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</si>
  <si>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</si>
  <si>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</si>
  <si>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</si>
  <si>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</si>
  <si>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</si>
  <si>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</si>
  <si>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</si>
  <si>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</si>
  <si>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</si>
  <si>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</si>
  <si>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</si>
  <si>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</si>
  <si>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</si>
  <si>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</si>
  <si>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</si>
  <si>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</si>
  <si>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</si>
  <si>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</si>
  <si>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</si>
  <si>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</si>
  <si>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</si>
  <si>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</si>
  <si>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</si>
  <si>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</si>
  <si>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</si>
  <si>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</si>
  <si>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</si>
  <si>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</si>
  <si>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</si>
  <si>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</si>
  <si>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</si>
  <si>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</si>
  <si>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</si>
  <si>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</si>
  <si>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</si>
  <si>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</si>
  <si>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</si>
  <si>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</si>
  <si>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</si>
  <si>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</si>
  <si>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</si>
  <si>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</si>
  <si>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</si>
  <si>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</si>
  <si>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</si>
  <si>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</si>
  <si>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</si>
  <si>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</si>
  <si>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</si>
  <si>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</si>
  <si>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</si>
  <si>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</si>
  <si>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</si>
  <si>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</si>
  <si>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</si>
  <si>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</si>
  <si>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</si>
  <si>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</si>
  <si>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</si>
  <si>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</si>
  <si>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</si>
  <si>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</si>
  <si>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</si>
  <si>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</si>
  <si>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</si>
  <si>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</si>
  <si>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</si>
  <si>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</si>
  <si>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</si>
  <si>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</si>
  <si>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</si>
  <si>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</si>
  <si>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</si>
  <si>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</si>
  <si>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</si>
  <si>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</si>
  <si>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</si>
  <si>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</si>
  <si>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</si>
  <si>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</si>
  <si>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</si>
  <si>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</si>
  <si>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</si>
  <si>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</si>
  <si>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</si>
  <si>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</si>
  <si>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</si>
  <si>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</si>
  <si>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</si>
  <si>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</si>
  <si>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</si>
  <si>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</si>
  <si>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</si>
  <si>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</si>
  <si>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</si>
  <si>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</si>
  <si>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</si>
  <si>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</si>
  <si>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</si>
  <si>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</si>
  <si>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</si>
  <si>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</si>
  <si>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</si>
  <si>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</si>
  <si>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</si>
  <si>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</si>
  <si>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</si>
  <si>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</si>
  <si>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</si>
  <si>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</si>
  <si>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</si>
  <si>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</si>
  <si>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</si>
  <si>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Junio</t>
  </si>
  <si>
    <t>Julio</t>
  </si>
  <si>
    <t>Agosto</t>
  </si>
  <si>
    <t>ACTUALIZACION</t>
  </si>
  <si>
    <t>Septiembre</t>
  </si>
  <si>
    <t>Octubre</t>
  </si>
  <si>
    <t>Noviembre</t>
  </si>
  <si>
    <t>X</t>
  </si>
  <si>
    <t>Diciembre</t>
  </si>
  <si>
    <t>SEGUIMIENTO</t>
  </si>
  <si>
    <t>x</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</si>
  <si>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</si>
  <si>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</si>
  <si>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</si>
  <si>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</si>
  <si>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</si>
  <si>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</si>
  <si>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</si>
  <si>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</si>
  <si>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</si>
  <si>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</si>
  <si>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</si>
  <si>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</si>
  <si>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</si>
  <si>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</si>
  <si>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</si>
  <si>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</si>
  <si>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</si>
  <si>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</si>
  <si>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</si>
  <si>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</si>
  <si>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</si>
  <si>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</si>
  <si>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</si>
  <si>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</si>
  <si>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</si>
  <si>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</si>
  <si>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</si>
  <si>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</si>
  <si>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</si>
  <si>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</si>
  <si>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</si>
  <si>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</si>
  <si>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</si>
  <si>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</si>
  <si>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</si>
  <si>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</si>
  <si>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</si>
  <si>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</si>
  <si>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</si>
  <si>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</si>
  <si>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</si>
  <si>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</si>
  <si>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</si>
  <si>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</si>
  <si>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</si>
  <si>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</si>
  <si>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</si>
  <si>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</si>
  <si>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</si>
  <si>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</si>
  <si>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family val="2"/>
      </rPr>
      <t xml:space="preserve">El acompañamiento técnico en el marco de los requerimientos asociados a la incorporación del enfoque de género se ve reflejado mediante los siguientes logros alcanzados durante mayo:
</t>
    </r>
    <r>
      <rPr>
        <b/>
        <sz val="10"/>
        <color rgb="FF000000"/>
        <rFont val="Arial"/>
        <family val="2"/>
      </rPr>
      <t>Socializaciones (6):</t>
    </r>
    <r>
      <rPr>
        <sz val="10"/>
        <color rgb="FF000000"/>
        <rFont val="Arial"/>
        <family val="2"/>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family val="2"/>
      </rPr>
      <t>Mesas de Trabajo internas (3):</t>
    </r>
    <r>
      <rPr>
        <sz val="10"/>
        <color rgb="FF000000"/>
        <rFont val="Arial"/>
        <family val="2"/>
      </rPr>
      <t xml:space="preserve"> PPMyEG(3): 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family val="2"/>
      </rPr>
      <t>Mesas Interinstitucionales (1):</t>
    </r>
    <r>
      <rPr>
        <sz val="10"/>
        <color rgb="FF000000"/>
        <rFont val="Arial"/>
        <family val="2"/>
      </rPr>
      <t xml:space="preserve"> Seguimiento Componente Social y Cultural ZESAI, Participación en la reunión del 27 de mayo, coordinación participación Jornada de Derechos Humanos En Bosa.  
</t>
    </r>
    <r>
      <rPr>
        <b/>
        <sz val="10"/>
        <color rgb="FF000000"/>
        <rFont val="Arial"/>
        <family val="2"/>
      </rPr>
      <t xml:space="preserve">Acompañamiento Técnico (2): </t>
    </r>
    <r>
      <rPr>
        <sz val="10"/>
        <color rgb="FF000000"/>
        <rFont val="Arial"/>
        <family val="2"/>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r>
      <rPr>
        <b/>
        <sz val="10"/>
        <color rgb="FF000000"/>
        <rFont val="Arial"/>
        <family val="2"/>
      </rPr>
      <t>Oficios/Respuestas (1):</t>
    </r>
    <r>
      <rPr>
        <sz val="10"/>
        <color rgb="FF000000"/>
        <rFont val="Arial"/>
        <family val="2"/>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</si>
  <si>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</si>
  <si>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</si>
  <si>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 xml:space="preserve">Socializaciones (5):  
PPMYEG (4): En COLMYEG localidades: Usaquén, Bosa, Kennedy y Barrios Unidos. 
PPASP (1): participación en la feria de servicios para PASP en Casa de Todas; 
Mesas de Trabajo internas (3): PPMyEG: para ajuste de productos de política a cargo de la SDMUJER. 
Mesas Interinstitucionales (1): participación en la Sesión 006 de la Mesa ZESAI en la cual el equipo de seguimiento de la DDDP realizó la socialización de los avances en la implementación de los productos de la PPASP. 
Acompañamiento Técnico (1): Participación en la reunión del 17 de junio, coordinación participación Jornada de Derechos Humanos En Bosa. 
UTA (1): Se realizó la sexta sesión de la UTA-CIM de manera presencial, se desarrolló una presentación en Power Point (evidencia de acta en revisión para aprobación por parte de los sectores). </t>
  </si>
  <si>
    <t xml:space="preserve">Lo transcurrido durante el año hasta el mes de junio en cuanto al acompañamiento técnico en el marco de los requerimientos asociados a la incorporación del enfoque de género se ve reflejado mediante: 
Socializaciones (21): PPASP (13); PPMyEG (8). 
Mesas de Trabajo (24): PPASP (8); PPMyEG (11). 
Mesas Técnicas (4): PPMyEG (4). 
Mesas Intersectoriales (24): PPASP (7); PPMyEG (22).  
CIM (1). 
CIM_INFORME (1).  
UTA (6).  
Oficios/Respuestas (17).  
Acompañamiento Técnico (5). </t>
  </si>
  <si>
    <t>JULIO</t>
  </si>
  <si>
    <t>Socializaciones (5):  
PPMYEG (5): En COLMYEG localidades: Rafael Uribe Uribe, Tunjuelito, Candelaria, Mártires, Usme
Mesas de trabajo intersectoriales (5): Proceso de ajustes de productos en el plan de acción de la PPMYEG con los sectores Salud, Educación , Integración social y Planeación Distrital
UTA(1) : Se realizó la séptima sesión UTA de la Comisión Intersectorial de Mujeres de manera presencial, se desarrollo presentación en Power Point y propuesta de acta( esta en versión borrador ya que se encuentra en revisión de las personas delegadas sectoriales)
CIM(1) Se desarrolló la segunda sesión CIM de manera presencial en la Biblioteca Virgilio Barco, para ella se realizó diapositiva y propuesta de acta(versión borrador, ya que esta en proceso de revisión y firma)
CIM INFORME(1) : Se realizó el informe de gestión del  segundo trimestre sobre las acciones desarrolladas en el marco de las funciones durante este periodo</t>
  </si>
  <si>
    <t xml:space="preserve">En lo transcurrido del año hasta el mes de julio en cuanto al acompañamiento técnico en el marco de los requerimientos asociados a la incorporación del enfoque de género se ve reflejado mediante:   
Socializaciones (33): PPASP (20); PPMyEG (13).  
Mesas Intersectoriales (34): PPASP (7); PPMyEG (27). 
Mesas interinstitucionales (1): PPASP.  
Acompañamiento Técnico (6). 
Mesas de Trabajo (24): PPASP (8); PMyEG (11).  
Mesas Técnicas (4): PPMyEG (4).  
CIM (2).  
CIM_INFORME (2).  
UTA (7).  
Oficios/Respuestas (17).  </t>
  </si>
  <si>
    <t>AGOSTO</t>
  </si>
  <si>
    <t>Socializaciones (5): 
PPMYEG (5): En(1) COLMYEG Antonio Nariño, (2)sesiones candidatas CCM,(1)UAESP,(1)SDH
Mesas de trabajo internas(3): (3) proceso de depuración PPMYEG
UTA(1) : Se realizó la octava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</si>
  <si>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family val="2"/>
      </rPr>
      <t xml:space="preserve">En lo transcurrido del año hasta el mes de agosto en cuanto al acompañamiento técnico en el marco de los requerimientos asociados a la incorporación del enfoque de género se ve reflejado mediante:  
Socializaciones </t>
    </r>
    <r>
      <rPr>
        <sz val="11"/>
        <color rgb="FF000000"/>
        <rFont val="Arial"/>
        <family val="2"/>
      </rPr>
      <t xml:space="preserve">(38): PPASP (20); PPMyEG (18). 
Mesas Intersectoriales (34): PPASP (7); PPMyEG (27).
Mesas interinstitucionales (2): PPASP. 
Acompañamiento Técnico (13).
Mesas de Trabajo (27): PPASP (8); PMyEG (14). 
Mesas Técnicas (4): PPMyEG (4). 
CIM (2). 
CIM_INFORME (2). 
UTA (8). 
Oficios/Respuestas (17).  </t>
    </r>
  </si>
  <si>
    <t>SEPTIEMBRE</t>
  </si>
  <si>
    <t>Socializaciones (3): 
PPMYEG (3): En(1) COLMYEG engativá, (1) empresa Ingetec-Metro línea 1. (1) alcaldía Sumapaz
Mesas de trabajo intersectoral(4): (4) proceso de depuración PPMYEG
UTA(1) : Se realizó la novena sesión UTA de la Comisión Intersectorial de Mujeres de manera virtual, se desarrollo presentación en Power Point y propuesta de acta( esta en versión borrador ya que se encuentra en revisión de las personas delegadas sectoriales)</t>
  </si>
  <si>
    <r>
      <rPr>
        <sz val="11"/>
        <color rgb="FF000000"/>
        <rFont val="Calibri"/>
        <family val="2"/>
      </rPr>
      <t>En lo transcurrido del año hasta el mes de septiembre en cuanto al acompañamiento técnico en el marco de los requerimientos asociados a la incorporación del enfoque de género se ve reflejado mediante:  
Socializaciones (41</t>
    </r>
    <r>
      <rPr>
        <sz val="11"/>
        <color rgb="FF000000"/>
        <rFont val="Arial"/>
        <family val="2"/>
      </rPr>
      <t xml:space="preserve">): PPASP (20); PPMyEG (21). 
Mesas Intersectoriales (34): PPASP (7); PPMyEG (31).
Mesas interinstitucionales (2): PPASP. 
Acompañamiento Técnico (13).
Mesas de Trabajo (27): PPASP (8); PMyEG (14). 
Mesas Técnicas (4): PPMyEG (4). 
CIM (2). 
CIM_INFORME (2). 
UTA (9). 
Oficios/Respuestas (17).  </t>
    </r>
  </si>
  <si>
    <t>OCTUBRE</t>
  </si>
  <si>
    <t xml:space="preserve">Socializaciones (12): 
PPMYEG (7): En(3) COLMYEG , (1) universidad Javeriana . (2) Mujeres cuidadoras humedales (1) precandidatas CCM. Socializaciones PPASP (3):  feria de servicios de Casa de Todas, punto físico y unidad móvil Socialización Sentencia T594/16 (2)
Acompañamiento Técnico (9) PPASP
Producto PPASP a Cargo de DDDP (1): Desarrollo de la Quinta Asamblea de balance y seguimiento.
Mesas de trabajo intersectoral(4): (4) proceso de depuración PPMYEG Mesas Interinstitucionales PPASP (3)
Mesa técnica DDDP(1) proceso duplicación SDIS 
UTA(1) : Se realizó la décima esión UTA de la Comisión Intersectorial de Mujeres de manera virtual, se desarrollo presentación en Power Point y propuesta de acta( esta en versión borrador ya que se encuentra en revisión de las personas delegadas sectoriales)
CIM -INFORME : Se realizó el informe de gestión del III trimestre de 2025 </t>
  </si>
  <si>
    <r>
      <rPr>
        <sz val="11"/>
        <color rgb="FF000000"/>
        <rFont val="Calibri"/>
        <family val="2"/>
      </rPr>
      <t>En lo transcurrido del año hasta el mes de octubre en cuanto al acompañamiento técnico en el marco de los requerimientos asociados a la incorporación del enfoque de género se ve reflejado mediante:  
Socializaciones (48</t>
    </r>
    <r>
      <rPr>
        <sz val="11"/>
        <color rgb="FF000000"/>
        <rFont val="Arial"/>
        <family val="2"/>
      </rPr>
      <t xml:space="preserve">): PPASP (25); PPMyEG (28). 
Mesas Intersectoriales (34): PPASP (7); PPMyEG (35).
Mesas interinstitucionales (5: PPASP. 
Acompañamiento Técnico (13).
Mesas de Trabajo (27): PPASP (8); PMyEG (14). 
Mesas Técnicas (5): PPMyEG (5). 
CIM (2). 
CIM_INFORME (3). 
UTA (10). 
Oficios/Respuestas (17).  </t>
    </r>
  </si>
  <si>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</si>
  <si>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</si>
  <si>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</si>
  <si>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</si>
  <si>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</si>
  <si>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</si>
  <si>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</si>
  <si>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</si>
  <si>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</si>
  <si>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</si>
  <si>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</si>
  <si>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</si>
  <si>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</si>
  <si>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</si>
  <si>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</si>
  <si>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</si>
  <si>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</si>
  <si>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</si>
  <si>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</si>
  <si>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</si>
  <si>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</si>
  <si>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</si>
  <si>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</si>
  <si>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</si>
  <si>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family val="2"/>
      </rPr>
      <t xml:space="preserve">Mesas de trabajo internas (3): </t>
    </r>
    <r>
      <rPr>
        <sz val="10"/>
        <color rgb="FF000000"/>
        <rFont val="Arial"/>
        <family val="2"/>
      </rPr>
      <t xml:space="preserve">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(14) sesiones de seguimiento a retroalimentación 2024 con SCJ, SDA, GJUR, DASC, SGRAL, MOV, SED, SDP, SDGOB, IDPAC, SDIS, SDH, SDMUJER (2) propuestas de ajustes al plan de acción con los sectores SDIS, SDGOB.  
</t>
    </r>
    <r>
      <rPr>
        <b/>
        <sz val="10"/>
        <color rgb="FF000000"/>
        <rFont val="Arial"/>
        <family val="2"/>
      </rPr>
      <t xml:space="preserve">Socializaciones PPMYEG (1): </t>
    </r>
    <r>
      <rPr>
        <sz val="10"/>
        <color rgb="FF000000"/>
        <rFont val="Arial"/>
        <family val="2"/>
      </rPr>
      <t xml:space="preserve">Consejo Distrital de la Bici. 
</t>
    </r>
  </si>
  <si>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</si>
  <si>
    <r>
      <rPr>
        <b/>
        <sz val="10"/>
        <color rgb="FF000000"/>
        <rFont val="Arial"/>
        <family val="2"/>
      </rPr>
      <t xml:space="preserve">Mesas Interinstitucionales (1): </t>
    </r>
    <r>
      <rPr>
        <sz val="10"/>
        <color rgb="FF000000"/>
        <rFont val="Arial"/>
        <family val="2"/>
      </rPr>
      <t>participación en la Sesión 005 de la Mesa ZESAI, en donde se abordaron ajustes al cronograma de las Jornadas de Derechos Humanos por localidades.</t>
    </r>
    <r>
      <rPr>
        <b/>
        <sz val="10"/>
        <color rgb="FF000000"/>
        <rFont val="Arial"/>
        <family val="2"/>
      </rPr>
      <t xml:space="preserve"> 
Socialización Sentencia T594/16 (3): </t>
    </r>
    <r>
      <rPr>
        <sz val="10"/>
        <color rgb="FF000000"/>
        <rFont val="Arial"/>
        <family val="2"/>
      </rPr>
      <t xml:space="preserve">Jornadas de sensibilización con personal de la Policía Metropolitana de Bogotá de la Estación de Policía de Puente Aranda, con personal de la Vigilancia. 
</t>
    </r>
    <r>
      <rPr>
        <b/>
        <sz val="10"/>
        <color rgb="FF000000"/>
        <rFont val="Arial"/>
        <family val="2"/>
      </rPr>
      <t xml:space="preserve">Socializaciones PPASP (2): </t>
    </r>
    <r>
      <rPr>
        <sz val="10"/>
        <color rgb="FF000000"/>
        <rFont val="Arial"/>
        <family val="2"/>
      </rPr>
      <t>participación en la feria de servicios para PASP en el Barrio Perdomo y Casa de Todas.</t>
    </r>
    <r>
      <rPr>
        <b/>
        <sz val="10"/>
        <color rgb="FF000000"/>
        <rFont val="Arial"/>
        <family val="2"/>
      </rPr>
      <t xml:space="preserve">  
Seguimiento Componente Social y Cultural ZESA: </t>
    </r>
    <r>
      <rPr>
        <sz val="10"/>
        <color rgb="FF000000"/>
        <rFont val="Arial"/>
        <family val="2"/>
      </rPr>
      <t>Participación en la reunión del 27 de mayo, coordinación participación Jornada de Derechos Humanos En Bosa.</t>
    </r>
    <r>
      <rPr>
        <b/>
        <sz val="10"/>
        <color rgb="FF000000"/>
        <rFont val="Arial"/>
        <family val="2"/>
      </rPr>
      <t xml:space="preserve"> 
Respuestas: </t>
    </r>
    <r>
      <rPr>
        <sz val="10"/>
        <color rgb="FF000000"/>
        <rFont val="Arial"/>
        <family val="2"/>
      </rPr>
      <t xml:space="preserve">Personería de Bogotá, delegada para los DDHH, sobre seguimiento a la PPASP; Ciudadanía, firma Abogados en Colombia S.A.S., sobre diseño, ejecución e implementación de la PPASP.  </t>
    </r>
  </si>
  <si>
    <r>
      <rPr>
        <b/>
        <sz val="10"/>
        <color rgb="FF000000"/>
        <rFont val="Arial"/>
        <family val="2"/>
      </rPr>
      <t xml:space="preserve">Mesas de trabajo internas (3):  </t>
    </r>
    <r>
      <rPr>
        <sz val="10"/>
        <color rgb="FF000000"/>
        <rFont val="Arial"/>
        <family val="2"/>
      </rPr>
      <t xml:space="preserve">mesas para ajuste de productos de política a cargo de la SDMUJER.
</t>
    </r>
    <r>
      <rPr>
        <b/>
        <sz val="10"/>
        <color rgb="FF000000"/>
        <rFont val="Arial"/>
        <family val="2"/>
      </rPr>
      <t xml:space="preserve">Socializaciones PPMYEG (4): </t>
    </r>
    <r>
      <rPr>
        <sz val="10"/>
        <color rgb="FF000000"/>
        <rFont val="Arial"/>
        <family val="2"/>
      </rPr>
      <t>En COLMYEG localidades : Usaquén, Bosa, Kennedy y Barrios Unidos.</t>
    </r>
  </si>
  <si>
    <r>
      <rPr>
        <b/>
        <sz val="10"/>
        <color rgb="FF000000"/>
        <rFont val="Arial"/>
        <family val="2"/>
      </rPr>
      <t xml:space="preserve">UTA (1): </t>
    </r>
    <r>
      <rPr>
        <sz val="10"/>
        <color rgb="FF000000"/>
        <rFont val="Arial"/>
        <family val="2"/>
      </rPr>
      <t xml:space="preserve">Se realizó la sexta sesión de la UTA-CIM de manera presencial, se desarrolló una presentación en Power Point (evidencia de acta en revisión para aprobación por parte de los sectores). 
</t>
    </r>
  </si>
  <si>
    <r>
      <t xml:space="preserve">Mesas Interinstitucionales (1): </t>
    </r>
    <r>
      <rPr>
        <sz val="10"/>
        <color rgb="FF000000"/>
        <rFont val="Arial"/>
        <family val="2"/>
      </rPr>
      <t xml:space="preserve">participación en la Sesión 006 de la Mesa ZESAI en la cual el equipo de seguimiento de la DDDP realizó la socialización de los avances en la implementación de los productos de la Política Pública de Actividades Sexuales Pagadas. 
</t>
    </r>
    <r>
      <rPr>
        <b/>
        <sz val="10"/>
        <color rgb="FF000000"/>
        <rFont val="Arial"/>
        <family val="2"/>
      </rPr>
      <t xml:space="preserve">Socializaciones PPASP (1):  </t>
    </r>
    <r>
      <rPr>
        <sz val="10"/>
        <color rgb="FF000000"/>
        <rFont val="Arial"/>
        <family val="2"/>
      </rPr>
      <t xml:space="preserve">participación en la feria de servicios para PASP en Casa de Todas. 
</t>
    </r>
    <r>
      <rPr>
        <b/>
        <sz val="10"/>
        <color rgb="FF000000"/>
        <rFont val="Arial"/>
        <family val="2"/>
      </rPr>
      <t xml:space="preserve">Seguimiento Componente Social y Cultural ZESAI:  </t>
    </r>
    <r>
      <rPr>
        <sz val="10"/>
        <color rgb="FF000000"/>
        <rFont val="Arial"/>
        <family val="2"/>
      </rPr>
      <t xml:space="preserve">Participación en la reunión del 17 de junio, coordinación participación Jornada de Derechos Humanos En Bosa. </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con aproximadamernte 63 personas.</t>
    </r>
  </si>
  <si>
    <r>
      <rPr>
        <b/>
        <sz val="10"/>
        <color rgb="FF000000"/>
        <rFont val="Arial"/>
        <family val="2"/>
      </rPr>
      <t xml:space="preserve">Mesas de trabajo intersectorial (5): </t>
    </r>
    <r>
      <rPr>
        <sz val="10"/>
        <color rgb="FF000000"/>
        <rFont val="Arial"/>
        <family val="2"/>
      </rPr>
      <t xml:space="preserve">mesas para ajuste de productos de política a cargo de la SDMUJER: EDU, INT, SAL, SDP, SED. 
</t>
    </r>
    <r>
      <rPr>
        <b/>
        <sz val="10"/>
        <color rgb="FF000000"/>
        <rFont val="Arial"/>
        <family val="2"/>
      </rPr>
      <t xml:space="preserve">Socializaciones PPMYEG (5): </t>
    </r>
    <r>
      <rPr>
        <sz val="10"/>
        <color rgb="FF000000"/>
        <rFont val="Arial"/>
        <family val="2"/>
      </rPr>
      <t>En COLMYEG localidades: Rafael Uribe Uribe, Tunjuelito, Candelaria, Mártires, Usme</t>
    </r>
  </si>
  <si>
    <r>
      <rPr>
        <b/>
        <sz val="10"/>
        <color rgb="FF000000"/>
        <rFont val="Arial"/>
        <family val="2"/>
      </rPr>
      <t>UTA (1):</t>
    </r>
    <r>
      <rPr>
        <sz val="10"/>
        <color rgb="FF000000"/>
        <rFont val="Arial"/>
        <family val="2"/>
      </rPr>
      <t xml:space="preserve"> Se realizó la séptima sesión de la UTA-CIM de manera presencial, se desarrolló una presentación en Power Point conjunta para la UTA-CIM (evidencia de acta en revisión para aprobación por parte de los sectores).  
</t>
    </r>
    <r>
      <rPr>
        <b/>
        <sz val="10"/>
        <color rgb="FF000000"/>
        <rFont val="Arial"/>
        <family val="2"/>
      </rPr>
      <t>CIM (1):</t>
    </r>
    <r>
      <rPr>
        <sz val="10"/>
        <color rgb="FF000000"/>
        <rFont val="Arial"/>
        <family val="2"/>
      </rPr>
      <t xml:space="preserve"> Se realizó la segunda sesión CIM de manera presencial, se desarrolló una presentación en Power Point conjunta para la UTA-CIM (evidencia de acta en revisión para aprobación por parte de los sectores).  
</t>
    </r>
    <r>
      <rPr>
        <b/>
        <sz val="10"/>
        <color rgb="FF000000"/>
        <rFont val="Arial"/>
        <family val="2"/>
      </rPr>
      <t xml:space="preserve">INFORME DE GESTIÓN CIM (1): </t>
    </r>
    <r>
      <rPr>
        <sz val="10"/>
        <color rgb="FF000000"/>
        <rFont val="Arial"/>
        <family val="2"/>
      </rPr>
      <t xml:space="preserve">se proyectó el informe de gestión trimestral de la comisión Intersectorial de Mujeres. </t>
    </r>
  </si>
  <si>
    <r>
      <rPr>
        <b/>
        <sz val="10"/>
        <color rgb="FF000000"/>
        <rFont val="Arial"/>
        <family val="2"/>
      </rPr>
      <t xml:space="preserve">Mesas Interinstitucionales (1): </t>
    </r>
    <r>
      <rPr>
        <sz val="10"/>
        <color rgb="FF000000"/>
        <rFont val="Arial"/>
        <family val="2"/>
      </rPr>
      <t xml:space="preserve">participación en la Sesión 007 de la Mesa ZESAI que tuvo como objetivo la revisión de las jornadas de derechos humanos pendientes. 
</t>
    </r>
    <r>
      <rPr>
        <b/>
        <sz val="10"/>
        <color rgb="FF000000"/>
        <rFont val="Arial"/>
        <family val="2"/>
      </rPr>
      <t xml:space="preserve">Socializaciones PPASP (1): </t>
    </r>
    <r>
      <rPr>
        <sz val="10"/>
        <color rgb="FF000000"/>
        <rFont val="Arial"/>
        <family val="2"/>
      </rPr>
      <t xml:space="preserve">participación en la feria de servicios dirigida a mujeres y personas que ejercen ASP, desarrollada en la Localidad de La Candelaria el 8 de julio.
</t>
    </r>
    <r>
      <rPr>
        <b/>
        <sz val="10"/>
        <color rgb="FF000000"/>
        <rFont val="Arial"/>
        <family val="2"/>
      </rPr>
      <t>Socialización Sentencia T594/16:</t>
    </r>
    <r>
      <rPr>
        <sz val="10"/>
        <color rgb="FF000000"/>
        <rFont val="Arial"/>
        <family val="2"/>
      </rPr>
      <t xml:space="preserve"> participación en la mesa de coordinación con MEBOG para acordar próximas fechas de sensibilización en el marco de la Sentencia T594/16.  
</t>
    </r>
    <r>
      <rPr>
        <b/>
        <sz val="10"/>
        <color rgb="FF000000"/>
        <rFont val="Arial"/>
        <family val="2"/>
      </rPr>
      <t xml:space="preserve">Seguimiento Componente Social y Cultural ZESAI: </t>
    </r>
    <r>
      <rPr>
        <sz val="10"/>
        <color rgb="FF000000"/>
        <rFont val="Arial"/>
        <family val="2"/>
      </rPr>
      <t>Participación en la reunión del 17 de julio, coordinación participación Jornada de Derechos Humanos En Bosa.</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(aprox. 63 personas).</t>
    </r>
  </si>
  <si>
    <r>
      <t xml:space="preserve">Mesas de trabajo internas (3): </t>
    </r>
    <r>
      <rPr>
        <sz val="11"/>
        <color rgb="FF000000"/>
        <rFont val="Arial"/>
        <family val="2"/>
      </rPr>
      <t>mesas para revisión del proceso de depuración plan de acción PPMYEG</t>
    </r>
    <r>
      <rPr>
        <b/>
        <sz val="11"/>
        <color rgb="FF000000"/>
        <rFont val="Arial"/>
        <family val="2"/>
      </rPr>
      <t xml:space="preserve">
Socializaciones PPMYEG (5): </t>
    </r>
    <r>
      <rPr>
        <sz val="11"/>
        <color rgb="FF000000"/>
        <rFont val="Arial"/>
        <family val="2"/>
      </rPr>
      <t>En COLMYEG localidad Antonio Nariño (1) ,UAESP(1). SDH(1) Y  con las candidatas al Consejo Consultivo de Mujeres</t>
    </r>
    <r>
      <rPr>
        <b/>
        <sz val="11"/>
        <color rgb="FF000000"/>
        <rFont val="Arial"/>
        <family val="2"/>
      </rPr>
      <t xml:space="preserve"> (2)</t>
    </r>
  </si>
  <si>
    <r>
      <t>UTA (1):</t>
    </r>
    <r>
      <rPr>
        <sz val="11"/>
        <color rgb="FF000000"/>
        <rFont val="Arial"/>
        <family val="2"/>
      </rPr>
      <t xml:space="preserve"> Se realizó la octava  sesión de la UTA-CIM de manera virtual.Se desarrolló una presentación en Power Point  y la proyección de Acta (evidencia de acta en revisión para aprobación por parte de los sectores). </t>
    </r>
  </si>
  <si>
    <r>
      <rPr>
        <b/>
        <sz val="11"/>
        <color rgb="FF000000"/>
        <rFont val="Arial"/>
        <family val="2"/>
      </rPr>
      <t>Mesas Interinstitucionales (1):</t>
    </r>
    <r>
      <rPr>
        <sz val="11"/>
        <color rgb="FF000000"/>
        <rFont val="Arial"/>
        <family val="2"/>
      </rPr>
      <t xml:space="preserve"> participación en la Sesión 008 de la Mesa ZESAI que tuvo como objetivo la revisión de las jornadas de derechos humanos de las localidades de Suba y Los Mártires.
</t>
    </r>
    <r>
      <rPr>
        <b/>
        <sz val="11"/>
        <color rgb="FF000000"/>
        <rFont val="Arial"/>
        <family val="2"/>
      </rPr>
      <t>Socializaciones PPASP (3)</t>
    </r>
    <r>
      <rPr>
        <sz val="11"/>
        <color rgb="FF000000"/>
        <rFont val="Arial"/>
        <family val="2"/>
      </rPr>
      <t xml:space="preserve">: feria de servicios dirigida a mujeres y personas que realizan ASP, desarrollada en las instalaciones de casa de todas el 14 de agosto.
Fortalecimiento de capacidades a las alcaldías locales que adelantaran jornadas de DDHH en favor de las PRAP, el 20 de agosto.
Participación en el panel "Jornada MAS Bienestar” de la SDSalud – Prespectiva ASP, el 22 de agosto.
</t>
    </r>
    <r>
      <rPr>
        <b/>
        <sz val="11"/>
        <color rgb="FF000000"/>
        <rFont val="Arial"/>
        <family val="2"/>
      </rPr>
      <t>Socialización Sentencia T594/16 (4):</t>
    </r>
    <r>
      <rPr>
        <sz val="11"/>
        <color rgb="FF000000"/>
        <rFont val="Arial"/>
        <family val="2"/>
      </rPr>
      <t xml:space="preserve"> Desarrollo de cuatro jornadas de sensibilización en el marco de la Sentencia T594/16, con personal de vigilancia de la estación de policía de Barrios Unidos. Seguimiento Componente Social y Cultural ZESAI: Participación en la reunión del 26 de agosto, coordinación de acciones territoriales en favor de PRASP.
</t>
    </r>
    <r>
      <rPr>
        <b/>
        <sz val="11"/>
        <color rgb="FF000000"/>
        <rFont val="Arial"/>
        <family val="2"/>
      </rPr>
      <t>Acompañamiento Técnico (7):</t>
    </r>
    <r>
      <rPr>
        <sz val="11"/>
        <color rgb="FF000000"/>
        <rFont val="Arial"/>
        <family val="2"/>
      </rPr>
      <t xml:space="preserve"> de las cuales 3 mesas de trabajo para depuración de productos del plan de acción de la PPASP, 1 con Casa de Todas de la DED, 1 revisión productos SDIS, 1 proyección de la asamblea/balance de la PPASP 2025, 1 revisión de acciones de socialización de la PPASP con sector seguridad..</t>
    </r>
  </si>
  <si>
    <r>
      <rPr>
        <b/>
        <sz val="13"/>
        <color rgb="FF000000"/>
        <rFont val="Arial"/>
        <family val="2"/>
      </rPr>
      <t>Mesas intersectoriales (4)</t>
    </r>
    <r>
      <rPr>
        <sz val="13"/>
        <color rgb="FF000000"/>
        <rFont val="Arial"/>
        <family val="2"/>
      </rPr>
      <t xml:space="preserve">: mesas con sector Movilidad, Hábitat, Integración Social y DASC para revisión de productos en proceso de depuración en el plan de acción PPMYEG
</t>
    </r>
    <r>
      <rPr>
        <b/>
        <sz val="13"/>
        <color rgb="FF000000"/>
        <rFont val="Arial"/>
        <family val="2"/>
      </rPr>
      <t xml:space="preserve">Mesa Consejo Consultivo de Mujeres(1) </t>
    </r>
    <r>
      <rPr>
        <sz val="13"/>
        <color rgb="FF000000"/>
        <rFont val="Arial"/>
        <family val="2"/>
      </rPr>
      <t xml:space="preserve"> socialización proceso de depuración Políticas Públicas
</t>
    </r>
    <r>
      <rPr>
        <b/>
        <sz val="13"/>
        <color rgb="FF000000"/>
        <rFont val="Arial"/>
        <family val="2"/>
      </rPr>
      <t xml:space="preserve">socializaciones PPMYEG(3): </t>
    </r>
    <r>
      <rPr>
        <sz val="13"/>
        <color rgb="FF000000"/>
        <rFont val="Arial"/>
        <family val="2"/>
      </rPr>
      <t>COLMYEG Engativá, empresa Ingetec-primera línea metro, alcaldía local Sumapaz</t>
    </r>
  </si>
  <si>
    <r>
      <rPr>
        <b/>
        <sz val="11"/>
        <color rgb="FF000000"/>
        <rFont val="Arial"/>
        <family val="2"/>
      </rPr>
      <t>UTA (1):</t>
    </r>
    <r>
      <rPr>
        <sz val="11"/>
        <color rgb="FF000000"/>
        <rFont val="Arial"/>
        <family val="2"/>
      </rPr>
      <t xml:space="preserve"> Se realizó la novena  sesión de la UTA-CIM de manera virtual.Se desarrolló una presentación en Power Point  y la proyección de Acta (evidencia de acta en revisión para aprobación por parte de los sectores). </t>
    </r>
  </si>
  <si>
    <r>
      <rPr>
        <b/>
        <sz val="11"/>
        <color rgb="FF000000"/>
        <rFont val="Arial"/>
        <family val="2"/>
      </rPr>
      <t xml:space="preserve">Mesas Interinstitucionales (3): </t>
    </r>
    <r>
      <rPr>
        <sz val="11"/>
        <color rgb="FF000000"/>
        <rFont val="Arial"/>
        <family val="2"/>
      </rPr>
      <t xml:space="preserve">participación en la Sesión 009 de la Mesa ZESAI, el 10 de septiembre, tuvo como objetivo la revisión de las jornadas de derechos humanos de las localidades de Rafael Uribe Uribe, Tunjuelito, Antonio Nariño y Engativá. Mesa de Seguimiento Componente Social y Cultural ZESAI: Participación en la reunión del 23 de septiembre, coordinación de acciones territoriales en favor de PRASP. Mesa Consejo Local de Seguridad para las Mujeres de Los Mártires, se revisaron acciones de protección en el territorio.
</t>
    </r>
    <r>
      <rPr>
        <b/>
        <sz val="11"/>
        <color rgb="FF000000"/>
        <rFont val="Arial"/>
        <family val="2"/>
      </rPr>
      <t xml:space="preserve">Socializaciones PPASP (2): </t>
    </r>
    <r>
      <rPr>
        <sz val="11"/>
        <color rgb="FF000000"/>
        <rFont val="Arial"/>
        <family val="2"/>
      </rPr>
      <t xml:space="preserve">Socialización de la PPASP con mujeres de la localidad de Los Mártires, el 1 de septiembre. Fortalecimiento de capacidades a la alcaldía local de Santa Fé, el 4 de septiembre.
</t>
    </r>
    <r>
      <rPr>
        <b/>
        <sz val="11"/>
        <color rgb="FF000000"/>
        <rFont val="Arial"/>
        <family val="2"/>
      </rPr>
      <t>Socialización Sentencia T594/16 (6):</t>
    </r>
    <r>
      <rPr>
        <sz val="11"/>
        <color rgb="FF000000"/>
        <rFont val="Arial"/>
        <family val="2"/>
      </rPr>
      <t xml:space="preserve"> Desarrollo de tres jornadas de sensibilización de la PPASP en el marco de la Sentencia T594/16, con personal de vigilancia de la estación de policía de Chapinero y tres con la estación de Fontibón. 
</t>
    </r>
    <r>
      <rPr>
        <b/>
        <sz val="11"/>
        <color rgb="FF000000"/>
        <rFont val="Arial"/>
        <family val="2"/>
      </rPr>
      <t xml:space="preserve">Acompañamiento Técnico (13): </t>
    </r>
    <r>
      <rPr>
        <sz val="11"/>
        <color rgb="FF000000"/>
        <rFont val="Arial"/>
        <family val="2"/>
      </rPr>
      <t xml:space="preserve">de las cuales 5 mesas de trabajo para depuración de productos del plan de acción de la PPASP, 1 con equipo WINGU + GROW, 1 con SDP y SDG, 1 con Ministerio del Trabajo, 1 con SDP para seguimiento a reposte plan de acción, 1 articulación casa de todas y equipos subredes de salud, 1 apoyo a convocatoria del CCM, 1 para atender situación de discriminación de mujeres trans en ASP de Los Mártires, 1 atender situación de presuntos casos de abuso de autoridad de policía en los Mártires. 
</t>
    </r>
  </si>
  <si>
    <t>TAREA 01 </t>
  </si>
  <si>
    <t>Mesas intersectoriales (4): mesas con sector Desarrollo Económico, Integración Social, DASC  y Hábitat para revisión de productos en proceso de depuración en el plan de acción PPMYEG
socializaciones PPMYEG(7): (3) COLMYEG: Teusaquillo, Chapinero y Santafe. (2) sesiones mujeres cuidadoras de Humedales-SDAmbiente, (1)  estudiantes universidad Javeriana en Manzana de Cuidado Chapinero- Pardo Rubio(1) candidatas al consejo Consultivo de Mujeres 
MESA Técnica (1) revisión productos en duplicación SDIS desde la DDDP</t>
  </si>
  <si>
    <t xml:space="preserve">UTA (1): Se realizó la décima  sesión de la UTA-CIM de manera virtual.Se desarrolló una presentación en Power Point  y la proyección de Acta (evidencia de acta en revisión para aprobación por parte de los sectores).
CIM : Informe de gestión del tercer trimestre 2025 	</t>
  </si>
  <si>
    <r>
      <rPr>
        <b/>
        <sz val="11"/>
        <color rgb="FF000000"/>
        <rFont val="Arial"/>
        <family val="2"/>
      </rPr>
      <t>Mesas Interinstitucionales (3):</t>
    </r>
    <r>
      <rPr>
        <sz val="11"/>
        <color rgb="FF000000"/>
        <rFont val="Arial"/>
        <family val="2"/>
      </rPr>
      <t xml:space="preserve"> participación en la Sesión 010 de la Mesa ZESAI, el 8 de octubre, tuvo como objetivo la revisión de las jornadas de derechos humanos de las localidades de la localidad de Barrios Unidos. 
Mesa de Seguimiento Componente Social y Cultural ZESAI: Participación en la reunión del 22 de octubre, coordinación de acciones territoriales en favor de PRASP. 
Unidad Técnica de Apoyo de la Comisión Intersectorial de Mujeres, el 23 de octubre. 
</t>
    </r>
    <r>
      <rPr>
        <b/>
        <sz val="11"/>
        <color rgb="FF000000"/>
        <rFont val="Arial"/>
        <family val="2"/>
      </rPr>
      <t>Socializaciones PPASP (3):</t>
    </r>
    <r>
      <rPr>
        <sz val="11"/>
        <color rgb="FF000000"/>
        <rFont val="Arial"/>
        <family val="2"/>
      </rPr>
      <t xml:space="preserve"> Socialización de la PPASP en feria de servicios de Casa de Todas, punto físico y unidad móvil, los días 9 y 16 de octubre.
Fortalecimiento equipos de gestores territoriales de las localidades de Rafael Uribe Uribe y Tunjuelito, el 6 de octubre. 
</t>
    </r>
    <r>
      <rPr>
        <b/>
        <sz val="11"/>
        <color rgb="FF000000"/>
        <rFont val="Arial"/>
        <family val="2"/>
      </rPr>
      <t>Socialización Sentencia T594/16 (2)</t>
    </r>
    <r>
      <rPr>
        <sz val="11"/>
        <color rgb="FF000000"/>
        <rFont val="Arial"/>
        <family val="2"/>
      </rPr>
      <t xml:space="preserve">: Dos jornadas de sensibilización de la PPASP en el marco de la Sentencia T594/16, con personal de vigilancia de la estación de Policía de los Mártires. Los días 21 y 22 de octubre.
</t>
    </r>
    <r>
      <rPr>
        <b/>
        <sz val="11"/>
        <color rgb="FF000000"/>
        <rFont val="Arial"/>
        <family val="2"/>
      </rPr>
      <t>Acompañamiento Técnico (9):</t>
    </r>
    <r>
      <rPr>
        <sz val="11"/>
        <color rgb="FF000000"/>
        <rFont val="Arial"/>
        <family val="2"/>
      </rPr>
      <t xml:space="preserve"> De las cuales 3 mesas de trabajo abordaron proceso depuración de productos del plan de acción de la PPASP, 2 con el Desarrollo económico, 1 con Ministerio del Trabajo y demás entidades, 1 interna para estrategia derecho al trabajo y educación en las ASP, 1 con UAESP, 1 con el DANE y demás entidades.
</t>
    </r>
    <r>
      <rPr>
        <b/>
        <sz val="11"/>
        <color rgb="FF000000"/>
        <rFont val="Arial"/>
        <family val="2"/>
      </rPr>
      <t>Producto PPASP a Cargo de DDDP (1)</t>
    </r>
    <r>
      <rPr>
        <sz val="11"/>
        <color rgb="FF000000"/>
        <rFont val="Arial"/>
        <family val="2"/>
      </rPr>
      <t xml:space="preserve">: Desarrollo de la Quinta Asamblea de balance y seguimiento a la implementación de la política pública de actividades sexuales pagadas - Documento CONPES D.C. N°11 de 2019. 
</t>
    </r>
  </si>
  <si>
    <t>Mesa de trabajo interna (1):  Revisión respuesta SDP sobre solicitud de ajustes a productos PPMYEG
Mesa intersectorial (5):  Revisión respuesta ajustes de SDP con los sectores Desarrollo Económico, Hábitat, Educación , Movilidad  e Integración Social 
Socializaciones PPMYEG (2): Candidatas al consejo Consultivo de Mujeres</t>
  </si>
  <si>
    <r>
      <rPr>
        <b/>
        <sz val="11"/>
        <color rgb="FF000000"/>
        <rFont val="Arial"/>
        <family val="2"/>
      </rPr>
      <t>Mesas Interinstitucionales (3):</t>
    </r>
    <r>
      <rPr>
        <sz val="11"/>
        <color rgb="FF000000"/>
        <rFont val="Arial"/>
        <family val="2"/>
      </rPr>
      <t xml:space="preserve"> participación en la Sesión 011 de la Mesa ZESAI, el 12 de noviembre, tuvo como objetivo balance de las jornadas de derechos humanos en las diferentes localidades de Bogotá.
Mesa de Seguimiento Componente Social y Cultural ZESAI: Participación en la reunión del 18 de noviembre, coordinación de acciones territoriales en favor de PRASP. 
Unidad Técnica de Apoyo de la Comisión Intersectorial de Mujeres, el 13 de noviembre. 
</t>
    </r>
    <r>
      <rPr>
        <b/>
        <sz val="11"/>
        <color rgb="FF000000"/>
        <rFont val="Arial"/>
        <family val="2"/>
      </rPr>
      <t>Socializaciones PPASP (6):</t>
    </r>
    <r>
      <rPr>
        <sz val="11"/>
        <color rgb="FF000000"/>
        <rFont val="Arial"/>
        <family val="2"/>
      </rPr>
      <t xml:space="preserve"> Socialización de la PPASP en feria de servicios de Casa de Todas, punto físico el 13 de noviembre.
Jornada con pre-candidatas al tercer proceso eleccionario del CCM, el 6 de noviembre. 
Sensibilización a talento humanos del sector Hábitat, el 10 de noviembre. 
Funcionariado de las alcaldías locales de La Candelaria el 11 de noviembre y Teusaquillo el 19 de noviembre. 
Unidad Técnica de Apoyo a la gestión LGBTI de la localidad de Bosa, el 24 de noviembre. 
</t>
    </r>
    <r>
      <rPr>
        <b/>
        <sz val="11"/>
        <color rgb="FF000000"/>
        <rFont val="Arial"/>
        <family val="2"/>
      </rPr>
      <t>Acompañamiento Técnico (8):</t>
    </r>
    <r>
      <rPr>
        <sz val="11"/>
        <color rgb="FF000000"/>
        <rFont val="Arial"/>
        <family val="2"/>
      </rPr>
      <t xml:space="preserve"> De ellas, 1 jornada de DDHH de PRASP de Chapinero y Teusaquillo, 2 seguimiento al aplicativo de seguimiento a PP, 1 revisión de ajustes de productos con sector Desarrollo Económico, 1 Seguimiento a situación de vulnerabilidad de mujeres trans en ASP en los Mártires, 1 revisión nuevo plan de acción de las PP con la SDP, 1 revisión de ODS de resultados del plan de acción de la PPASP y 1 acompañamiento a implementación de producto del sector Salud. 
</t>
    </r>
  </si>
  <si>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</si>
  <si>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</si>
  <si>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</si>
  <si>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</si>
  <si>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</si>
  <si>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</si>
  <si>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</si>
  <si>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</si>
  <si>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</si>
  <si>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</si>
  <si>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</si>
  <si>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</si>
  <si>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</si>
  <si>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</si>
  <si>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</si>
  <si>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</si>
  <si>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</si>
  <si>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</si>
  <si>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</si>
  <si>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</si>
  <si>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</si>
  <si>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</si>
  <si>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</si>
  <si>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</si>
  <si>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</si>
  <si>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</si>
  <si>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</si>
  <si>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</si>
  <si>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</si>
  <si>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</si>
  <si>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</si>
  <si>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</si>
  <si>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</si>
  <si>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</si>
  <si>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</si>
  <si>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</si>
  <si>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</si>
  <si>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</si>
  <si>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</si>
  <si>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</si>
  <si>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</si>
  <si>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</si>
  <si>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</si>
  <si>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</si>
  <si>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</si>
  <si>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</si>
  <si>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</si>
  <si>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</si>
  <si>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</si>
  <si>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</si>
  <si>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</si>
  <si>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</si>
  <si>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</si>
  <si>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</si>
  <si>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</si>
  <si>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</si>
  <si>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</si>
  <si>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</si>
  <si>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</si>
  <si>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</si>
  <si>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</si>
  <si>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</si>
  <si>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</si>
  <si>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</si>
  <si>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</si>
  <si>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</si>
  <si>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</si>
  <si>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</si>
  <si>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</si>
  <si>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</si>
  <si>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</si>
  <si>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</si>
  <si>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</si>
  <si>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</si>
  <si>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</si>
  <si>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</si>
  <si>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y (38) acciones en el marco del TPIEG.</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</si>
  <si>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</si>
  <si>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</si>
  <si>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(39)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</si>
  <si>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</si>
  <si>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(74):
Revisón de Boletines (38); Envío de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</si>
  <si>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</si>
  <si>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(127):
Revisón de Boletines (38); Envío de Boletines (34). Informe (1); (45) Propuestas de marcación; Acompañamientos (9)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</si>
  <si>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mayo:  
</t>
    </r>
    <r>
      <rPr>
        <b/>
        <sz val="10"/>
        <color rgb="FF000000"/>
        <rFont val="Arial"/>
        <family val="2"/>
      </rPr>
      <t>Reportes de PPDistritales (5):</t>
    </r>
    <r>
      <rPr>
        <sz val="10"/>
        <color rgb="FF000000"/>
        <rFont val="Arial"/>
        <family val="2"/>
      </rPr>
      <t xml:space="preserve"> Se solicitaron, gestionaron y retroalimentaron: (1) PP Afro, (1) PP Indígenas, (1) PP palenquera, (1) PP Raizal y (1) PP Rrom.  
</t>
    </r>
    <r>
      <rPr>
        <b/>
        <sz val="10"/>
        <color rgb="FF000000"/>
        <rFont val="Arial"/>
        <family val="2"/>
      </rPr>
      <t xml:space="preserve">Sello(36): </t>
    </r>
    <r>
      <rPr>
        <sz val="10"/>
        <color rgb="FF000000"/>
        <rFont val="Arial"/>
        <family val="2"/>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family val="2"/>
      </rPr>
      <t xml:space="preserve">Acompañamiento técnico (26): </t>
    </r>
    <r>
      <rPr>
        <sz val="10"/>
        <color rgb="FF000000"/>
        <rFont val="Arial"/>
        <family val="2"/>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family val="2"/>
      </rPr>
      <t xml:space="preserve">Informes (2): </t>
    </r>
    <r>
      <rPr>
        <sz val="10"/>
        <color rgb="FF000000"/>
        <rFont val="Arial"/>
        <family val="2"/>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r>
      <rPr>
        <b/>
        <sz val="10"/>
        <color rgb="FF000000"/>
        <rFont val="Arial"/>
        <family val="2"/>
      </rPr>
      <t xml:space="preserve">Acciones en el marco del TPIEG (8): </t>
    </r>
    <r>
      <rPr>
        <sz val="10"/>
        <color rgb="FF000000"/>
        <rFont val="Arial"/>
        <family val="2"/>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</si>
  <si>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(135):
Revisón de Boletines (38); Envío de Boletines (38). Informe (1); (45) Propuestas de marcación; Acompañamientos (13).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</si>
  <si>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junio: 
</t>
    </r>
    <r>
      <rPr>
        <b/>
        <sz val="10"/>
        <color rgb="FF000000"/>
        <rFont val="Arial"/>
        <family val="2"/>
      </rPr>
      <t xml:space="preserve">Reportes de PPDistritales (22): 
</t>
    </r>
    <r>
      <rPr>
        <sz val="10"/>
        <color rgb="FF000000"/>
        <rFont val="Arial"/>
        <family val="2"/>
      </rPr>
      <t xml:space="preserve">Se solicitaron, gestionaron y retroalimentaron: PP de y para las familias, PP Lectura, escritura y oralidad, PP de Envejecimiento, PP de discapacidad, PP Indígena, PP Derechos Humanos, PP Raizal, PP migrante, PP acción climática, PP Afrocolombiana, PP de turismo, PP de hábitat, PP economía cultural, PP Habitabilidad en Calle, PP lucha contra la trata, PP ALGBTI, PP Ruralidad, PP palenquera, PP Rroom, PP de Juventud, PP infancia.  
</t>
    </r>
    <r>
      <rPr>
        <b/>
        <sz val="10"/>
        <color rgb="FF000000"/>
        <rFont val="Arial"/>
        <family val="2"/>
      </rPr>
      <t xml:space="preserve">Sello (5): </t>
    </r>
    <r>
      <rPr>
        <sz val="10"/>
        <color rgb="FF000000"/>
        <rFont val="Arial"/>
        <family val="2"/>
      </rPr>
      <t xml:space="preserve">Retroalimentación Planes de Trabajo de Sello En Igualdad de: UAECD, IDU, Metro, UMV, IDT. 
</t>
    </r>
    <r>
      <rPr>
        <b/>
        <sz val="10"/>
        <color rgb="FF000000"/>
        <rFont val="Arial"/>
        <family val="2"/>
      </rPr>
      <t>Informes (3):</t>
    </r>
    <r>
      <rPr>
        <sz val="10"/>
        <color rgb="FF000000"/>
        <rFont val="Arial"/>
        <family val="2"/>
      </rPr>
      <t xml:space="preserve">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 
</t>
    </r>
    <r>
      <rPr>
        <b/>
        <sz val="10"/>
        <color rgb="FF000000"/>
        <rFont val="Arial"/>
        <family val="2"/>
      </rPr>
      <t xml:space="preserve">Solicitud de reportes (29): </t>
    </r>
    <r>
      <rPr>
        <sz val="10"/>
        <color rgb="FF000000"/>
        <rFont val="Arial"/>
        <family val="2"/>
      </rPr>
      <t xml:space="preserve">PPMyEG a los 15 sectores de la administración distrital. PPASP: a 14 sectores de la admón. distrital.   
</t>
    </r>
    <r>
      <rPr>
        <b/>
        <sz val="10"/>
        <color rgb="FF000000"/>
        <rFont val="Arial"/>
        <family val="2"/>
      </rPr>
      <t>Actualización de matrices (29):</t>
    </r>
    <r>
      <rPr>
        <sz val="10"/>
        <color rgb="FF000000"/>
        <rFont val="Arial"/>
        <family val="2"/>
      </rPr>
      <t xml:space="preserve"> rezagos y consolidado interno, formato SDP de las PPMyEG y PPASM vigencia 2024.  
</t>
    </r>
    <r>
      <rPr>
        <b/>
        <sz val="10"/>
        <color rgb="FF000000"/>
        <rFont val="Arial"/>
        <family val="2"/>
      </rPr>
      <t xml:space="preserve">Acciones en el marco del TPIEG (2):  
</t>
    </r>
    <r>
      <rPr>
        <sz val="10"/>
        <color rgb="FF000000"/>
        <rFont val="Arial"/>
        <family val="2"/>
      </rPr>
      <t>Acompañamiento técnico (2): sobre propuesta de marcación TPIEG con taller 1 a 1 a SDMujer y 1 Taller general para los 15 sectores de la Administración Distrital.</t>
    </r>
  </si>
  <si>
    <t xml:space="preserve">
Para el primer semestre del año, el acompañamiento en el seguimiento a la implementación de las PPMyEG y PPASP, así como a los compromisos de la SDMujer en otras PP se puede observar mediante: 
Reportes de PPDistritales (73).  
Retroalimentaciones (57): SECTROES (26) y Sello (31). 
Retroalimentaciones_OFICIOS (22):  PPMyEG_ OFICIOS (11), PPASP_OFICIOS (11).  
Actualización de Matrices (37): PPMyEG (19) y PPASP (18). 
Acompañamiento técnico (32): PPMyEG (17) y PPASP (15). 
Acciones en el marco de Sello (41). 
Acciones en el marco del TPIEG (137): 
Revisión de Boletines (38); Envío de Boletines (38). Informe (1); (45) Propuestas de marcación; Acompañamientos (15). 
Actualización de matrices (29): rezagos y consolidado interno, formato SDP de las (15) PPMyEG y (14) PPASM vigencia 2024. 
Informes (5).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</si>
  <si>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julio:  
</t>
    </r>
    <r>
      <rPr>
        <b/>
        <sz val="10"/>
        <color rgb="FF000000"/>
        <rFont val="Arial"/>
        <family val="2"/>
      </rPr>
      <t xml:space="preserve">
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Envejecimiento,(1) PP de discapacidad, (1) PP Derechos Humanos, (1) PP migrante, (1) PP acción climática, (1) PP de turismo, (1) PP economía cultural, (1) PP Habitabilidad en Calle, (1) PP lucha contra la trata, (1) PP LGBTI, (1) PP Ruralidad, (1) PP Economía Circular, (1) PP Seguridad, (1) PP de Juventud, (1) PP infancia, (1) PP Hábitat.  
</t>
    </r>
    <r>
      <rPr>
        <b/>
        <sz val="10"/>
        <color rgb="FF000000"/>
        <rFont val="Arial"/>
        <family val="2"/>
      </rPr>
      <t xml:space="preserve">Informes (3): </t>
    </r>
    <r>
      <rPr>
        <sz val="10"/>
        <color rgb="FF000000"/>
        <rFont val="Arial"/>
        <family val="2"/>
      </rPr>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t>
    </r>
    <r>
      <rPr>
        <b/>
        <sz val="10"/>
        <color rgb="FF000000"/>
        <rFont val="Arial"/>
        <family val="2"/>
      </rPr>
      <t xml:space="preserve"> 
Solicitud de reportes (2): PPMYEG (1):  </t>
    </r>
    <r>
      <rPr>
        <sz val="10"/>
        <color rgb="FF000000"/>
        <rFont val="Arial"/>
        <family val="2"/>
      </rPr>
      <t>Recopilación de la información allegada por los sectores para la solicitud de ajustes de productos.</t>
    </r>
    <r>
      <rPr>
        <b/>
        <sz val="10"/>
        <color rgb="FF000000"/>
        <rFont val="Arial"/>
        <family val="2"/>
      </rPr>
      <t xml:space="preserve"> PPASP (1): </t>
    </r>
    <r>
      <rPr>
        <sz val="10"/>
        <color rgb="FF000000"/>
        <rFont val="Arial"/>
        <family val="2"/>
      </rPr>
      <t>Recopilación de la información allegada por los sectores para la solicitud de ajustes de productos de la PPASP.</t>
    </r>
    <r>
      <rPr>
        <b/>
        <sz val="10"/>
        <color rgb="FF000000"/>
        <rFont val="Arial"/>
        <family val="2"/>
      </rPr>
      <t xml:space="preserve"> 
Actualización de matrices (5): PPMyEG(3):</t>
    </r>
    <r>
      <rPr>
        <sz val="10"/>
        <color rgb="FF000000"/>
        <rFont val="Arial"/>
        <family val="2"/>
      </rPr>
      <t xml:space="preserve">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t>
    </r>
    <r>
      <rPr>
        <b/>
        <sz val="10"/>
        <color rgb="FF000000"/>
        <rFont val="Arial"/>
        <family val="2"/>
      </rPr>
      <t xml:space="preserve">. PPASP (1): </t>
    </r>
    <r>
      <rPr>
        <sz val="10"/>
        <color rgb="FF000000"/>
        <rFont val="Arial"/>
        <family val="2"/>
      </rPr>
      <t>Actualización de la matriz de consolidación interna del plan de acción de la Política Pública de Actividades Sexuales Pagadas – PPASP para la vigencia 2024, ajuste de la matriz interna de rezagos y la matriz de la SDP, con respecto a alcances recibidos.</t>
    </r>
    <r>
      <rPr>
        <b/>
        <sz val="10"/>
        <color rgb="FF000000"/>
        <rFont val="Arial"/>
        <family val="2"/>
      </rPr>
      <t xml:space="preserve"> Sello (1): </t>
    </r>
    <r>
      <rPr>
        <sz val="10"/>
        <color rgb="FF000000"/>
        <rFont val="Arial"/>
        <family val="2"/>
      </rPr>
      <t xml:space="preserve">Se actualizó la matriz consolidada del plan de trabajo de Sello En Igualdad de la vigencia 2024. 
</t>
    </r>
    <r>
      <rPr>
        <b/>
        <sz val="10"/>
        <color rgb="FF000000"/>
        <rFont val="Arial"/>
        <family val="2"/>
      </rPr>
      <t xml:space="preserve">Acciones en el marco del TPIEG (2): </t>
    </r>
    <r>
      <rPr>
        <sz val="10"/>
        <color rgb="FF000000"/>
        <rFont val="Arial"/>
        <family val="2"/>
      </rPr>
      <t xml:space="preserve">Acompañamiento técnico (1): sobre propuesta de marcación TPIEG: 1taller 1 a 1 con Universidad Distrital Francisco José de Caldas. </t>
    </r>
  </si>
  <si>
    <r>
      <rPr>
        <b/>
        <sz val="10"/>
        <color rgb="FF000000"/>
        <rFont val="Arial"/>
        <family val="2"/>
      </rPr>
      <t xml:space="preserve">Reportes de PPDistritales (91).  
Retroalimentaciones (57): </t>
    </r>
    <r>
      <rPr>
        <sz val="10"/>
        <color rgb="FF000000"/>
        <rFont val="Arial"/>
        <family val="2"/>
      </rPr>
      <t xml:space="preserve">SECTROES (26) y Sello (31). 
</t>
    </r>
    <r>
      <rPr>
        <b/>
        <sz val="10"/>
        <color rgb="FF000000"/>
        <rFont val="Arial"/>
        <family val="2"/>
      </rPr>
      <t xml:space="preserve">Retroalimentaciones_OFICIOS (22):  </t>
    </r>
    <r>
      <rPr>
        <sz val="10"/>
        <color rgb="FF000000"/>
        <rFont val="Arial"/>
        <family val="2"/>
      </rPr>
      <t xml:space="preserve">PPMyEG_ OFICIOS (11), PASP_OFICIOS (11).  
</t>
    </r>
    <r>
      <rPr>
        <b/>
        <sz val="10"/>
        <color rgb="FF000000"/>
        <rFont val="Arial"/>
        <family val="2"/>
      </rPr>
      <t xml:space="preserve">Actualización de Matrices (41): </t>
    </r>
    <r>
      <rPr>
        <sz val="10"/>
        <color rgb="FF000000"/>
        <rFont val="Arial"/>
        <family val="2"/>
      </rPr>
      <t xml:space="preserve">PPMyEG (21), PPASP (19) y SELLO (1).
</t>
    </r>
    <r>
      <rPr>
        <b/>
        <sz val="10"/>
        <color rgb="FF000000"/>
        <rFont val="Arial"/>
        <family val="2"/>
      </rPr>
      <t xml:space="preserve">Acompañamiento técnico (32): </t>
    </r>
    <r>
      <rPr>
        <sz val="10"/>
        <color rgb="FF000000"/>
        <rFont val="Arial"/>
        <family val="2"/>
      </rPr>
      <t xml:space="preserve">PPMyEG (17) y PPASP (15). 
</t>
    </r>
    <r>
      <rPr>
        <b/>
        <sz val="10"/>
        <color rgb="FF000000"/>
        <rFont val="Arial"/>
        <family val="2"/>
      </rPr>
      <t xml:space="preserve">Acciones en el marco de Sello (41). 
Acciones en el marco del TPIEG (138): 
Revisión de Boletines (38): </t>
    </r>
    <r>
      <rPr>
        <sz val="10"/>
        <color rgb="FF000000"/>
        <rFont val="Arial"/>
        <family val="2"/>
      </rPr>
      <t>Envío de Boletines (38). Informe (1); (45) Propuestas de marcación; Acompañamientos (16).</t>
    </r>
    <r>
      <rPr>
        <b/>
        <sz val="10"/>
        <color rgb="FF000000"/>
        <rFont val="Arial"/>
        <family val="2"/>
      </rPr>
      <t xml:space="preserve"> 
Informes (5). </t>
    </r>
  </si>
  <si>
    <t xml:space="preserve">El acompañamiento en el seguimiento a la implementación de las PPMyEG y PPASP, así como a los compromisos de la SDMujer en otras PP se puede observar mediante los siguientes logros obtenidos en Agosto: 
Reportes de PPDistritales (Se realizó gestión, solicitud, retroalimentación y envío a las entidades líderes de reportes de las siguientes políticas públicas distritales: (1) PP Rroom,  ajuste (1) PP acción climatica. (1) PP LGBTI, Depuración de (1) PP acción climatica.
Solicitud de reportes (2): PPMYEG (1):  Recopilación de la información allegada por los sectores para la solicitud de ajustes de productos. PPASP (1): Recopilación de la información allegada por los sectores para la solicitud de ajustes de productos de la PPASP.
Actualización de matrices (5): PPMyEG(3):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PPASP (1): Actualización de la matriz de consolidación interna del plan de acción de la Política Pública de Actividades Sexuales Pagadas – PPASP para la vigencia 2024, ajuste de la matriz interna de rezagos y la matriz de la SDP, con respecto a alcances recibidos. Sello (1): Se actualizó la matriz consolidada del plan de trabajo de Sello En Igualdad de la vigencia 2024.
Acciones en el marco del TPIEG (2): Acompañamiento técnico (1): sobre propuesta de marcación TPIEG: 1taller 1 a 1 con Universidad Distrital Francisco José de Caldas. </t>
  </si>
  <si>
    <t xml:space="preserve">Para el presente periodo, el acompañamiento en el seguimiento a la implementación de las PPMyEG y PPASP, así como a los compromisos de la SDMujer en otras PP se puede observar mediante:
Reportes de PPDistritales (96). 
Retroalimentaciones (57): SECTROES (26) y Sello (31).
Retroalimentaciones_OFICIOS (22):  PPMyEG_ OFICIOS (11), PASP_OFICIOS (11). 
Actualización de Matrices (43): PPMyEG (22), PPASP (20) y SELLO (1).
Acompañamiento técnico (32): PPMyEG (17) y PPASP (15).
Acciones en el marco de Sello (41).
Acciones en el marco del TPIEG (139):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</si>
  <si>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Septiembre: 
Reportes de PPDistritales 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
Actualización de matrices (4): PPMyEG(2): PPASP (2):  
Acciones en el marco de Sello (1): 
Acciones en el marco del TPIEG (3): </t>
  </si>
  <si>
    <t xml:space="preserve">Para el presente periodo, el acompañamiento en el seguimiento a la implementación de las PPMyEG y PPASP, así como a los compromisos de la SDMujer en otras PP se puede observar mediante:
Reportes de PPDistritales (106). 
Retroalimentaciones (86): SECTROES (54) y Sello (32).
Retroalimentaciones_OFICIOS (50):  PPMyEG_ OFICIOS (26), PASP_OFICIOS (25). 
Actualización de Matrices (52): PPMyEG (24), PPASP (27) y SELLO (1).
Acompañamiento técnico (32): PPMyEG (17) y PPASP (15).
Acciones en el marco de Sello (41).
Acciones en el marco del TPIEG (142):
Revisión de Boletines (38): Envío de Boletines (38). Informe (1); (45) Propuestas de marcación; Acompañamientos (16).
Informes (5). </t>
  </si>
  <si>
    <t xml:space="preserve">El acompañamiento en el seguimiento a la implementación de las PPMyEG y PPASP, así como a los compromisos de la SDMujer en otras PP se puede observar mediante los siguientes logros obtenidos en octubre: 
Acompañamiento técnico(3): CUL
Reportes de PPDistritales (1) PP Seguridady paz, (1) PP de Ruralidad, (1) PP de espacio público, (1) PP DDHH, (1) PP de Trata, (1) PP Migrantes, (1) PP Acción Climatica (1) PP de Educación, (1) PP de Habitát, (1) seguimiento PP de Leo
Actualización de matrices (4): PPMyEG(2): PPASP (2):  
Acciones en el marco de Sello (1): 
Acciones en el marco del TPIEG (3): </t>
  </si>
  <si>
    <t xml:space="preserve">Para el presente periodo, el acompañamiento en el seguimiento a la implementación de las PPMyEG y PPASP, así como a los compromisos de la SDMujer en otras PP se puede observar mediante:
Reportes de PPDistritales (110). 
Retroalimentaciones (86): SECTROES (54) y Sello (32).
Retroalimentaciones_OFICIOS (50):  PPMyEG_ OFICIOS (26), PASP_OFICIOS (25). 
Actualización de Matrices (56): PPMyEG (26), PPASP (29) y SELLO (7).
Acompañamiento técnico (32): PPMyEG (17) y PPASP (15).
Acciones en el marco de Sello (41).
Acciones en el marco del TPIEG (142):
Revisión de Boletines (38): Envío de Boletines (38). Informe (1); (45) Propuestas de marcación; Acompañamientos (16).
Informes (5). </t>
  </si>
  <si>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</si>
  <si>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</si>
  <si>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</si>
  <si>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</si>
  <si>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</si>
  <si>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</si>
  <si>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</si>
  <si>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</si>
  <si>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</si>
  <si>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</si>
  <si>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</si>
  <si>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</si>
  <si>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</si>
  <si>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</si>
  <si>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</si>
  <si>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</si>
  <si>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</si>
  <si>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</si>
  <si>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</si>
  <si>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</si>
  <si>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</si>
  <si>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</si>
  <si>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</si>
  <si>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</si>
  <si>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</si>
  <si>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</si>
  <si>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</si>
  <si>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</si>
  <si>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</si>
  <si>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</si>
  <si>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</si>
  <si>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</si>
  <si>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</si>
  <si>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family val="2"/>
      </rP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</si>
  <si>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r>
      <rPr>
        <b/>
        <sz val="10"/>
        <color rgb="FF000000"/>
        <rFont val="Arial"/>
        <family val="2"/>
      </rPr>
      <t xml:space="preserve">Reportes de PPDistritales (5): </t>
    </r>
    <r>
      <rPr>
        <sz val="10"/>
        <color rgb="FF000000"/>
        <rFont val="Arial"/>
        <family val="2"/>
      </rPr>
      <t xml:space="preserve">Se solicitaron, gestionaron y retroalimentaron: (1) PP Afro, (1) PP Indígenas, (1) PP palenquera, (1) PP Raizal y (1) PP Rrom. </t>
    </r>
  </si>
  <si>
    <r>
      <rPr>
        <b/>
        <sz val="10"/>
        <color rgb="FF000000"/>
        <rFont val="Arial"/>
        <family val="2"/>
      </rPr>
      <t xml:space="preserve">Elaboración de insumos de análisis de seguimiento para las mesas sectoriales de la PPMyEG, para los sectores: </t>
    </r>
    <r>
      <rPr>
        <sz val="10"/>
        <color rgb="FF000000"/>
        <rFont val="Arial"/>
        <family val="2"/>
      </rPr>
      <t xml:space="preserve">Seguridad, Ambiente, Movilidad, Educación, Hacienda, Jurídica, Gobierno e IDPAC, Mujeres, Gestión Pública y DASC, Integración Social, Planeación. 
</t>
    </r>
    <r>
      <rPr>
        <b/>
        <sz val="10"/>
        <color rgb="FF000000"/>
        <rFont val="Arial"/>
        <family val="2"/>
      </rPr>
      <t>Revisión y proyección de observaciones del Informe de Seguimiento a Productos de la PPMYEG para la vigencia 2024</t>
    </r>
    <r>
      <rPr>
        <sz val="10"/>
        <color rgb="FF000000"/>
        <rFont val="Arial"/>
        <family val="2"/>
      </rPr>
      <t xml:space="preserve">, de la Secretaría Distrital de Planeación. 
</t>
    </r>
    <r>
      <rPr>
        <b/>
        <sz val="10"/>
        <color rgb="FF000000"/>
        <rFont val="Arial"/>
        <family val="2"/>
      </rPr>
      <t xml:space="preserve">Elaboración del informe preliminar de  Implementación de los Derechos Priorizados de la Política Pública de Mujeres y Equidad de Género (PPMYEG): </t>
    </r>
    <r>
      <rPr>
        <sz val="10"/>
        <color rgb="FF000000"/>
        <rFont val="Arial"/>
        <family val="2"/>
      </rPr>
      <t>Plan de Igualdad de Oportunidades para la Equidad de Género1 (PIOEG) en la vigencia 2024.</t>
    </r>
  </si>
  <si>
    <r>
      <rPr>
        <b/>
        <sz val="10"/>
        <color rgb="FF000000"/>
        <rFont val="Arial"/>
        <family val="2"/>
      </rPr>
      <t xml:space="preserve">Se elaboró la presentación para las mesas sectoriales de la Política Pública de Actividades Sexuales Pagadas – PPASP, para los sectores: </t>
    </r>
    <r>
      <rPr>
        <sz val="10"/>
        <color rgb="FF000000"/>
        <rFont val="Arial"/>
        <family val="2"/>
      </rPr>
      <t xml:space="preserve">Seguridad, Movilidad, Ambiente, Educación, Jurídica, Gobierno e IDPAC, Mujeres, Gestión Pública, Planeación, Salud e Integración Social.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</si>
  <si>
    <r>
      <rPr>
        <b/>
        <sz val="10"/>
        <color rgb="FF000000"/>
        <rFont val="Arial"/>
        <family val="2"/>
      </rPr>
      <t xml:space="preserve">Fueron elaborados los oficios de retroalimentación de los Planes de Trabajo de Sello En Igualdad del Grupo 1 y 2, de las entidades: </t>
    </r>
    <r>
      <rPr>
        <sz val="10"/>
        <color rgb="FF000000"/>
        <rFont val="Arial"/>
        <family val="2"/>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</si>
  <si>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family val="2"/>
      </rPr>
      <t>TPIEG:</t>
    </r>
    <r>
      <rPr>
        <sz val="10"/>
        <color rgb="FF000000"/>
        <rFont val="Arial"/>
        <family val="2"/>
      </rPr>
      <t xml:space="preserve"> Se elaboraron 4 boletines por temáticas: una vida libre de violencias, Transformación cultural, Cuidado y recursos marcados por las alcaldías locales.
Se realizaron</t>
    </r>
    <r>
      <rPr>
        <b/>
        <sz val="10"/>
        <color rgb="FF000000"/>
        <rFont val="Arial"/>
        <family val="2"/>
      </rPr>
      <t xml:space="preserve"> 4</t>
    </r>
    <r>
      <rPr>
        <sz val="10"/>
        <color rgb="FF000000"/>
        <rFont val="Arial"/>
        <family val="2"/>
      </rPr>
      <t xml:space="preserve"> acompañamientos sobre propuesta de marcación en el TPIEG con taller 1 a 1 a: 2AMB, 2INT. 
</t>
    </r>
  </si>
  <si>
    <r>
      <rPr>
        <b/>
        <sz val="10"/>
        <color rgb="FF000000"/>
        <rFont val="Arial"/>
        <family val="2"/>
      </rPr>
      <t xml:space="preserve">Reportes de PPDistritales (22): </t>
    </r>
    <r>
      <rPr>
        <sz val="10"/>
        <color rgb="FF000000"/>
        <rFont val="Arial"/>
        <family val="2"/>
      </rPr>
      <t>Se realizó gestión, solicitud y retroalimentación de reportes de las siguientes políticas públicas distritales: 
(1) PP de y para las familias, 
(1) PP Lectura, escritura y oralidad, 
(1) PP de Envejecimiento, 
(1) PP de discapacidad, 
(1) PP Indígena, 
(1) PP Derechos Humanos, 
(1) PP Raizal, 
(1) PP migrante, 
(1) PP acción climática, 
(1) PP Afrocolombiana, 
(1) PP de turismo, 
(1) PP de hábitat, 
(1) PP economía cultural, 
(1) PP Habitabilidad en Calle, 
(1) PP lucha contra la trata, 
(1) PP ALGBTI, 
(1) PP Ruralidad, 
(1) PP palenquera, 
(1) PP Rroom, 
(1) PP de Juventud, 
(1) PP infancia, 
para un total de (22) políticas públicas distritales enviadas.</t>
    </r>
  </si>
  <si>
    <t xml:space="preserve">Elaboración de insumos de análisis de seguimiento para la mesa sectorial de la PPMyEG del Sector Cultura:  Se elaboró el informe preliminar Balance de la Política Pública de Mujeres y Equidad de Género para la vigencia 2024.
Fueron solicitados los reportes de seguimiento del primer semestre 2025 al plan de acción de la PPMyEG a 15 sectores responsables de implementación. 
Elaboración del informe de Implementación de los Derechos Priorizados de la Política Pública de Mujeres y Equidad de Género (PPMYEG): Plan de Igualdad de Oportunidades para la Equidad de Género1 (PIOEG) en la vigencia 2024.
Se actualizó conforme a reportes/alcances recibidos las siguientes matrices: rezagos y consolidado interno, formato SDP de la PPMyEG vigencia 2024
</t>
  </si>
  <si>
    <t xml:space="preserve">Se elaboró el informe preliminar del Balance de la Política Pública de Actividades Sexuales Pagadas– PPASP para la vigencia 2024
Fueron solicitados los reportes de seguimiento al plan de acción de la PPASP primer semestre 2025 a 14 sectores responsables de implementación
Se actualizó conforme a reportes/alcances recibidos las siguientes matrices: rezagos, consolidado interno, formato SDP de la PPASP vigencia 2024.  
</t>
  </si>
  <si>
    <t>Se retroalimentaron los Planes de Trabajo de Sello En Igualdad de las entidades: UAECD, IDU, Metro, UMV, IDT</t>
  </si>
  <si>
    <r>
      <rPr>
        <b/>
        <sz val="10"/>
        <color rgb="FF000000"/>
        <rFont val="Arial"/>
        <family val="2"/>
      </rPr>
      <t>TPIEG:</t>
    </r>
    <r>
      <rPr>
        <sz val="10"/>
        <color rgb="FF000000"/>
        <rFont val="Arial"/>
        <family val="2"/>
      </rPr>
      <t xml:space="preserve"> 
</t>
    </r>
    <r>
      <rPr>
        <b/>
        <sz val="10"/>
        <color rgb="FF000000"/>
        <rFont val="Arial"/>
        <family val="2"/>
      </rPr>
      <t>Acompañamientos técnicos (2):</t>
    </r>
    <r>
      <rPr>
        <sz val="10"/>
        <color rgb="FF000000"/>
        <rFont val="Arial"/>
        <family val="2"/>
      </rPr>
      <t xml:space="preserve"> sobre propuesta de marcación TPIEG: 1taller 1 a 1 con SDMujer; 1 Taller general para los 15 sectores de la Administración Distrital.
</t>
    </r>
  </si>
  <si>
    <r>
      <rPr>
        <b/>
        <sz val="10"/>
        <color rgb="FF000000"/>
        <rFont val="Arial"/>
        <family val="2"/>
      </rPr>
      <t xml:space="preserve">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</si>
  <si>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 xml:space="preserve">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 
</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</si>
  <si>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</si>
  <si>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</si>
  <si>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family val="2"/>
      </rPr>
      <t>TPIEG:</t>
    </r>
    <r>
      <rPr>
        <sz val="11"/>
        <color rgb="FF000000"/>
        <rFont val="Arial"/>
        <family val="2"/>
      </rPr>
      <t xml:space="preserve"> 
Acompañamiento técnico (1): sobre propuesta de marcación TPIEG: 1taller 1 a 1 con Universidad Distrital Francisco José de Caldas. </t>
    </r>
  </si>
  <si>
    <r>
      <rPr>
        <b/>
        <sz val="10"/>
        <color rgb="FF000000"/>
        <rFont val="Arial"/>
        <family val="2"/>
      </rPr>
      <t xml:space="preserve">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</si>
  <si>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</si>
  <si>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</si>
  <si>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</si>
  <si>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family val="2"/>
      </rPr>
      <t xml:space="preserve">TPIEG:
</t>
    </r>
    <r>
      <rPr>
        <sz val="11"/>
        <color rgb="FF000000"/>
        <rFont val="Arial"/>
        <family val="2"/>
      </rPr>
      <t>Acompañamiento técnico (1): sobre propuesta de marcación TPIEG: 1taller 1 a 1 con Universidad Distrital Francisco José de Caldas. 
(1) Informe implementación TPIEG y (1) presentación resumen del informe para publicación a la ciudadanía</t>
    </r>
  </si>
  <si>
    <t>Se realizó gestión, solicitud, diligenciamiento y envío a las entidades líderes la depuración de las siguientes políticas públicas distritales: (1) PP Seguridady paz, (1) PP de Ruralidad, (1) PP de espacio público, (1) PP DDHH, (1) PP de Trata, (1) PP Migrantes, (1) PP Acción Climatica (1) PP de Educación, (1) PP de Habitát, (1) seguimiento PP de Leo</t>
  </si>
  <si>
    <t xml:space="preserve">Se retroalimentó la matriz de reporte del plan de acción de la PPMYEG para el primer semestre, de los sectores Planeación y Mujeres, completando así la retroalimentación de los 15 sectores responsables de implementación de está política, a quienes se les remitió oficio con recomendaciones de ajuste.
Se actualizó el formato consolidado de reportes cualitativos y cuantitativos de la SDP para la PPMyEG
</t>
  </si>
  <si>
    <t xml:space="preserve">Se retroalimentó la matriz de reporte del plan de acción de la PPASP para el primer semestre, de los sectores Intregración Social, Planeación, Educación, Desarrollo Económico, Jurídica y Seguridad, completando así la retroalimentación de los 14 sectores responsables de implementación de está política, a quienes se les remitió oficio con recomendaciones de ajuste
Se actualizó el formato consolidado de reportes cualitativos y cuantitativos de la SDP para la PPASP
</t>
  </si>
  <si>
    <t>Mesa de monitoreo (1):  CUL: 1 Mesa a plan de trabajo de IDPC</t>
  </si>
  <si>
    <t>Acompañamiento técnico(1): HAB: Mesa de trabajo para revisar la propuesta de marcación de los proyectos de inversión de la CVP en el TPIEG, con el propósito de ajustar lineamientos, analizar observaciones preliminares y orientar el proceso. 
Elaboración (1) informe de implementación del TPIEG I Semestre de 2025 y (1) Presentación resumen de este informe para publicación en sitio web de SDP</t>
  </si>
  <si>
    <t>Se realizó gestión, solicitud, retroalimentación de las siguientes políticas públicas distritales: (1) PP infancia y adolescencia , (1) PPLGBTI.</t>
  </si>
  <si>
    <t xml:space="preserve">Se cuenta con matriz de territorialización, en la que se identifican por producto las localidades en las que se llevaron a cabo actividades, con documento instructivo para su comprensión. 
Se actualizó la matriz consolidada de la PPMyEG conforme a alcances recibidos por el Sector Mujeres
Fue remitida a la SDP solicitud de ajustes al plan de acción de la PPMyEG conforme a solicitudes de los sectores Educación, Mujeres, Desarrollo Económico, Movilidad, Itegración Social.
En el marco de la depuración de productos de la PPMyEG, se remitió mediante oficio a la SDP las siguientes matrices: matriz de clasificación, formato de ajustes, formato de plan de acción
Revisión del informe de Seguimiento a la PPMyEG, con corte a junio 30 de 2025, elaborado por la SDP. 
</t>
  </si>
  <si>
    <r>
      <rPr>
        <b/>
        <sz val="10"/>
        <color rgb="FF000000"/>
        <rFont val="Arial"/>
        <family val="2"/>
      </rPr>
      <t xml:space="preserve">Seguimiento y acompañamiento a la implementación de planes de trabajo del mecanismo Sello (6):
</t>
    </r>
    <r>
      <rPr>
        <sz val="10"/>
        <color rgb="FF000000"/>
        <rFont val="Arial"/>
        <family val="2"/>
      </rPr>
      <t>AMB(1): Mesa de trabajo para continuar la implementación de actividades del Plan de Trabajo del Sello del IDPYBA 
HAC (1): Mesa revisión plan de trabajo Sello en Igualdad 2025 con SHD.
HAB (2): Mesa de trabajo para analizar recomendaciones técnicas sobre la actualización del proceso de contratación y vinculación de la UAESP con enfoque de género y de derechos de las mujeres; Mesa de trabajo sectorial para revisar avances y definir acciones conjuntas relacionadas con el Mecanismo Sello en Igualdad.
GOB (1): Mesa de trabajo con IDPAC para revisar avances y acciones conjuntas relacionadas con el Mecanismo Sello en Igualdad y otros aspectos vinculados a la articulación interinstitucional. 
CUL (1): Mesas de trabajo con el IDRD para revisar el avance de acciones y compromisos de SDIEG</t>
    </r>
  </si>
  <si>
    <t xml:space="preserve">Acompañamiento técnico (3): CUL_1Mesa de trabajo con Canal Capital para revisar la no marcación de acciones en el TPIEG, analizar la pertinencia técnica y normativa de su incorporación, y definir posibles alternativas de reporte o articulación con las políticas públicas distritales de mujeres y equidad de género; 2 Sensibilizaciones “Mitos y realidades del TPIEG” con SDCRD y demás entidades del sector CUL. </t>
  </si>
  <si>
    <t xml:space="preserve">Reportes de PPDistritales: Se realizó gestión, reunión y  retroalimentación para depuración de una (1) PP de acción comunal, se realizó gestión de solicitud de informes de gestión 2025 de (1) PP Raizal, (1) PP Rrom, (1) PP Palenquera, (1) PP afro, (1) PP Indígena.   </t>
  </si>
  <si>
    <t xml:space="preserve">Avance del registro de información del Plan de Acción de la PPMyEG en el nuevo formato de la Secretaría Distrital de Planeación. 
En el marco de las solicitudes de ajustes al plan de acción de la PPMyEG, se realizaron notificaciones conforme a respuesta de la SDP a los sectores Educación, Mujeres, Desarrollo Económico, Movilidad e Inegración Social, así como subsanación de ajsutes remitido a la SDP.
</t>
  </si>
  <si>
    <t xml:space="preserve">Avance del registro de información del Plan de Acción de la PPASP en el nuevo formato de la Secretaría Distrital de Planeación. 
En el marco de las solicitudes de ajustes al plan de acción de la PPASP, se realizaron notificaciones conforme a respuesta de la SDP a los sectores Mujeres, Desarrollo Económico Inegración Social, así como subsanación de ajustes remitido a la SDP.
</t>
  </si>
  <si>
    <t>Balance tecnico de implementación de planes: (1) Mesa de trabajo.
Seguimiento y acompañamiento a la implementación de planes de trabajo del mecanismo Sello (1): CUL(1): Mesa de trabajo acciones afrimativas FUGA</t>
  </si>
  <si>
    <t>Acompañamiento técnico (1): HAC_ Sensibilización a Lotería de Bogotá sobre aspectos generales del TPIEG.
Identificación de buenas prácticas (1) Personería de Bogotá.</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</si>
  <si>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</si>
  <si>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</si>
  <si>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</si>
  <si>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</si>
  <si>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</si>
  <si>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Acciones de Acompañamiento técnico (2) 
</t>
    </r>
    <r>
      <rPr>
        <sz val="10"/>
        <color rgb="FF000000"/>
        <rFont val="Arial"/>
        <family val="2"/>
      </rPr>
      <t xml:space="preserve">Participación en Instancias (1): SEG
CT y DT Normativos (1):PA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</si>
  <si>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</si>
  <si>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r>
      <rPr>
        <sz val="10"/>
        <color rgb="FF000000"/>
        <rFont val="Arial"/>
        <family val="2"/>
      </rPr>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t>
    </r>
    <r>
      <rPr>
        <b/>
        <u/>
        <sz val="10"/>
        <color rgb="FF000000"/>
        <rFont val="Arial"/>
        <family val="2"/>
      </rPr>
      <t xml:space="preserve">Acciones de Acompañamiento técnico (11) 
</t>
    </r>
    <r>
      <rPr>
        <sz val="10"/>
        <color rgb="FF000000"/>
        <rFont val="Arial"/>
        <family val="2"/>
      </rPr>
      <t xml:space="preserve">Participación en Instancias (1): SEG
CT a Sectores (2): MOV y HAB
CT y DT Normativos (6): (2) PA 009 de 2025; PA 255-2025; PA 207-2025; PA 263-2025; y PA 229 de 2025.
Metodologías (2): GOB-SEG.  
</t>
    </r>
    <r>
      <rPr>
        <b/>
        <u/>
        <sz val="10"/>
        <color rgb="FF000000"/>
        <rFont val="Arial"/>
        <family val="2"/>
      </rPr>
      <t xml:space="preserve">En cuanto a las gestiones para la garantía de los DDHH mujeres:  </t>
    </r>
    <r>
      <rPr>
        <sz val="10"/>
        <color rgb="FF000000"/>
        <rFont val="Arial"/>
        <family val="2"/>
      </rPr>
      <t xml:space="preserve"> 
Se han reallizado (17) reuniones intersectoriales(17); (11) reuniones Internas; (1) Metodologías; (2) Sensibilizaciones; (5)Talleres.  
En cuanto a las acciones en el marco de la implementación de Sello (6): se han realizado (1) reunión interna; (4) Reuniones intersectoriales y (1) Sensibilización. 
</t>
    </r>
  </si>
  <si>
    <r>
      <rPr>
        <sz val="9"/>
        <color rgb="FF000000"/>
        <rFont val="Arial"/>
        <family val="2"/>
      </rPr>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t>
    </r>
    <r>
      <rPr>
        <b/>
        <u/>
        <sz val="9"/>
        <color rgb="FF000000"/>
        <rFont val="Arial"/>
        <family val="2"/>
      </rPr>
      <t>Acompañamiento técnico</t>
    </r>
    <r>
      <rPr>
        <sz val="9"/>
        <color rgb="FF000000"/>
        <rFont val="Arial"/>
        <family val="2"/>
      </rPr>
      <t xml:space="preserve">: 
</t>
    </r>
    <r>
      <rPr>
        <u/>
        <sz val="9"/>
        <color rgb="FF000000"/>
        <rFont val="Arial"/>
        <family val="2"/>
      </rPr>
      <t>* Participación en Instancias (9):</t>
    </r>
    <r>
      <rPr>
        <sz val="9"/>
        <color rgb="FF000000"/>
        <rFont val="Arial"/>
        <family val="2"/>
      </rPr>
      <t xml:space="preserve">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r>
    <r>
      <rPr>
        <u/>
        <sz val="9"/>
        <color rgb="FF000000"/>
        <rFont val="Arial"/>
        <family val="2"/>
      </rPr>
      <t xml:space="preserve">* Conceptos y documentos técnicos:
</t>
    </r>
    <r>
      <rPr>
        <sz val="9"/>
        <color rgb="FF000000"/>
        <rFont val="Arial"/>
        <family val="2"/>
      </rPr>
      <t xml:space="preserve">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t>
    </r>
    <r>
      <rPr>
        <u/>
        <sz val="9"/>
        <color rgb="FF000000"/>
        <rFont val="Arial"/>
        <family val="2"/>
      </rPr>
      <t>* Sensibilizaciones (20):</t>
    </r>
    <r>
      <rPr>
        <sz val="9"/>
        <color rgb="FF000000"/>
        <rFont val="Arial"/>
        <family val="2"/>
      </rPr>
      <t xml:space="preserve"> 
En el marco del 8M (13): SEG (1): SDSCJ; MOV(3): IDU, (1)LA ROLITA, (1)CABLE TUNAL, (1)UAERMV; HAB (3): (1)Renobo, (1)SDHT, (1)CVP. GEP(2): (1)DASCD y (1) Consejería Distrital de Paz, Víctimas y Reconciliación. CUL(3): (1)IDARTES, (1)Canal Capital y (1) FUGA. SAL(1): 1 Conmemoración Capital Salud y 1 Conversatorio SDS.  
En otro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t>
    </r>
    <r>
      <rPr>
        <b/>
        <u/>
        <sz val="9"/>
        <color rgb="FF000000"/>
        <rFont val="Arial"/>
        <family val="2"/>
      </rPr>
      <t xml:space="preserve">Gestiones para la garantía de los DDHH mujeres. </t>
    </r>
    <r>
      <rPr>
        <sz val="9"/>
        <color rgb="FF000000"/>
        <rFont val="Arial"/>
        <family val="2"/>
      </rPr>
      <t xml:space="preserve">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r>
  </si>
  <si>
    <r>
      <rPr>
        <sz val="10"/>
        <color rgb="FF000000"/>
        <rFont val="Arial"/>
        <family val="2"/>
      </rPr>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 xml:space="preserve">Acciones de Acompañamiento técnico (45) 
</t>
    </r>
    <r>
      <rPr>
        <sz val="10"/>
        <color rgb="FF000000"/>
        <rFont val="Arial"/>
        <family val="2"/>
      </rPr>
      <t xml:space="preserve">Participación en Instancias (10)
CT Sectores (7): MOV; 2HAB; HAC; INT; GEP; SAL. 
CT y DT Normativos(6): (2) PA 009 de 2025; PA 255-2025; PA 207-2025; PA 263-2025; y PA 229 de 2025.  
Metodologías (2): GOB-SEG.  
Sensibilizaciones (20).
</t>
    </r>
    <r>
      <rPr>
        <b/>
        <u/>
        <sz val="10"/>
        <color rgb="FF000000"/>
        <rFont val="Arial"/>
        <family val="2"/>
      </rPr>
      <t xml:space="preserve">Gestiones para la garantía de los DDHH mujeres  
</t>
    </r>
    <r>
      <rPr>
        <sz val="10"/>
        <color rgb="FF000000"/>
        <rFont val="Arial"/>
        <family val="2"/>
      </rPr>
      <t xml:space="preserve">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r>
  </si>
  <si>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</si>
  <si>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</si>
  <si>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r>
      <rPr>
        <sz val="10"/>
        <color rgb="FF000000"/>
        <rFont val="Arial"/>
        <family val="2"/>
      </rPr>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Acciones de Acompañamiento técnico (56)</t>
    </r>
    <r>
      <rPr>
        <sz val="10"/>
        <color rgb="FF000000"/>
        <rFont val="Arial"/>
        <family val="2"/>
      </rPr>
      <t xml:space="preserve"> 
Participación en Instancias (10).
CT Sectores (10): MOV; 2HAB; HAC; INT;2GEP; SAL; AMB; SEG.  
CT y DT Normativos (6): (2) PA 009 de 2025; PA 255-2025; PA 207-2025; PA 263-2025; y PA 229 de 2025.  
Metodologías (2): GOB-SEG.  
Sensibilizaciones (27).
Bullets (1)
</t>
    </r>
    <r>
      <rPr>
        <b/>
        <u/>
        <sz val="10"/>
        <color rgb="FF000000"/>
        <rFont val="Arial"/>
        <family val="2"/>
      </rPr>
      <t xml:space="preserve">Gestiones para la garantía de los DDHH mujeres  
</t>
    </r>
    <r>
      <rPr>
        <sz val="10"/>
        <color rgb="FF000000"/>
        <rFont val="Arial"/>
        <family val="2"/>
      </rPr>
      <t>Reuniones intersectoriales (65). 
Reuniones Internas (44).  
Metodologías (1). 
Sensibilizaciones (12).  
Conceptos técnicos (5).  
Documentos técnicos (1).  
Lineamientos (1).  
Metodologías (16).  
Insumos (4).  
SDQS (8).  
Talleres (5). 
Otras acciones (1).  
A</t>
    </r>
    <r>
      <rPr>
        <b/>
        <u/>
        <sz val="10"/>
        <color rgb="FF000000"/>
        <rFont val="Arial"/>
        <family val="2"/>
      </rPr>
      <t xml:space="preserve">cciones en el marco de la implementación de Sello (43):  
</t>
    </r>
    <r>
      <rPr>
        <sz val="10"/>
        <color rgb="FF000000"/>
        <rFont val="Arial"/>
        <family val="2"/>
      </rPr>
      <t xml:space="preserve">Propuestas de planes de trabajo de entidades de Sello grupo 1 (10).  
Reuniones internas (1) 
Reuniones intersectoriales (10) 
Reuniones de alistamiento (5) 
Sensibilizaciones (3). 
Documentos compromiso (2) 
Diseño metodológico para sensibilización (1) </t>
    </r>
  </si>
  <si>
    <r>
      <rPr>
        <b/>
        <u/>
        <sz val="9"/>
        <color rgb="FF000000"/>
        <rFont val="Arial"/>
        <family val="2"/>
      </rPr>
      <t xml:space="preserve">Fortalecimiento de capacidades de los sectores: 
</t>
    </r>
    <r>
      <rPr>
        <sz val="9"/>
        <color rgb="FF000000"/>
        <rFont val="Arial"/>
        <family val="2"/>
      </rPr>
      <t xml:space="preserve">
</t>
    </r>
    <r>
      <rPr>
        <b/>
        <sz val="9"/>
        <color rgb="FF000000"/>
        <rFont val="Arial"/>
        <family val="2"/>
      </rPr>
      <t>Acompañamiento técnico (4):</t>
    </r>
    <r>
      <rPr>
        <sz val="9"/>
        <color rgb="FF000000"/>
        <rFont val="Arial"/>
        <family val="2"/>
      </rPr>
      <t xml:space="preserve">  
</t>
    </r>
    <r>
      <rPr>
        <b/>
        <sz val="9"/>
        <color rgb="FF000000"/>
        <rFont val="Arial"/>
        <family val="2"/>
      </rPr>
      <t>CT Sectores (3):</t>
    </r>
    <r>
      <rPr>
        <sz val="9"/>
        <color rgb="FF000000"/>
        <rFont val="Arial"/>
        <family val="2"/>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family val="2"/>
      </rPr>
      <t>DT Sectores (1):</t>
    </r>
    <r>
      <rPr>
        <sz val="9"/>
        <color rgb="FF000000"/>
        <rFont val="Arial"/>
        <family val="2"/>
      </rPr>
      <t xml:space="preserve"> 1SEG: Compromisos Estrategia Rutas Seguras
</t>
    </r>
    <r>
      <rPr>
        <b/>
        <sz val="9"/>
        <color rgb="FF000000"/>
        <rFont val="Arial"/>
        <family val="2"/>
      </rPr>
      <t>Participación en instancias (14):</t>
    </r>
    <r>
      <rPr>
        <sz val="9"/>
        <color rgb="FF000000"/>
        <rFont val="Arial"/>
        <family val="2"/>
      </rPr>
      <t xml:space="preserve"> </t>
    </r>
    <r>
      <rPr>
        <b/>
        <sz val="9"/>
        <color rgb="FF000000"/>
        <rFont val="Arial"/>
        <family val="2"/>
      </rPr>
      <t>2</t>
    </r>
    <r>
      <rPr>
        <sz val="9"/>
        <color rgb="FF000000"/>
        <rFont val="Arial"/>
        <family val="2"/>
      </rPr>
      <t>INT: 1Unidad Técnica de Apoyo de la Comisión Intersectorial Diferencial Poblacional, 1Comisión Intersectorial Diferencial Poblacional;</t>
    </r>
    <r>
      <rPr>
        <b/>
        <sz val="9"/>
        <color rgb="FF000000"/>
        <rFont val="Arial"/>
        <family val="2"/>
      </rPr>
      <t xml:space="preserve"> 2</t>
    </r>
    <r>
      <rPr>
        <sz val="9"/>
        <color rgb="FF000000"/>
        <rFont val="Arial"/>
        <family val="2"/>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family val="2"/>
      </rPr>
      <t>9</t>
    </r>
    <r>
      <rPr>
        <sz val="9"/>
        <color rgb="FF000000"/>
        <rFont val="Arial"/>
        <family val="2"/>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family val="2"/>
      </rPr>
      <t>1</t>
    </r>
    <r>
      <rPr>
        <sz val="9"/>
        <color rgb="FF000000"/>
        <rFont val="Arial"/>
        <family val="2"/>
      </rPr>
      <t xml:space="preserve">MOV: Consejo Distrital de la Bicicleta sesión 1.
</t>
    </r>
    <r>
      <rPr>
        <b/>
        <sz val="9"/>
        <color rgb="FF000000"/>
        <rFont val="Arial"/>
        <family val="2"/>
      </rPr>
      <t>Sensibilizaciones (12):</t>
    </r>
    <r>
      <rPr>
        <sz val="9"/>
        <color rgb="FF000000"/>
        <rFont val="Arial"/>
        <family val="2"/>
      </rPr>
      <t xml:space="preserve"> </t>
    </r>
    <r>
      <rPr>
        <b/>
        <sz val="9"/>
        <color rgb="FF000000"/>
        <rFont val="Arial"/>
        <family val="2"/>
      </rPr>
      <t>2</t>
    </r>
    <r>
      <rPr>
        <sz val="9"/>
        <color rgb="FF000000"/>
        <rFont val="Arial"/>
        <family val="2"/>
      </rPr>
      <t xml:space="preserve">AMB: Enfoque de Género y Diversidad – IDPYBA, e Introducción al Enfoque de Género – JBB; </t>
    </r>
    <r>
      <rPr>
        <b/>
        <sz val="9"/>
        <color rgb="FF000000"/>
        <rFont val="Arial"/>
        <family val="2"/>
      </rPr>
      <t>1</t>
    </r>
    <r>
      <rPr>
        <sz val="9"/>
        <color rgb="FF000000"/>
        <rFont val="Arial"/>
        <family val="2"/>
      </rPr>
      <t xml:space="preserve">DEE: enfoque de género y de derechos de las mujeres SDDEE; </t>
    </r>
    <r>
      <rPr>
        <b/>
        <sz val="9"/>
        <color rgb="FF000000"/>
        <rFont val="Arial"/>
        <family val="2"/>
      </rPr>
      <t>1</t>
    </r>
    <r>
      <rPr>
        <sz val="9"/>
        <color rgb="FF000000"/>
        <rFont val="Arial"/>
        <family val="2"/>
      </rPr>
      <t xml:space="preserve">GOB: Sensibilización ABC del género con articuladoras y articuladores del IDPAC; </t>
    </r>
    <r>
      <rPr>
        <b/>
        <sz val="9"/>
        <color rgb="FF000000"/>
        <rFont val="Arial"/>
        <family val="2"/>
      </rPr>
      <t>1</t>
    </r>
    <r>
      <rPr>
        <sz val="9"/>
        <color rgb="FF000000"/>
        <rFont val="Arial"/>
        <family val="2"/>
      </rPr>
      <t xml:space="preserve">HAB: Conmemoración 28 de mayo; </t>
    </r>
    <r>
      <rPr>
        <b/>
        <sz val="9"/>
        <color rgb="FF000000"/>
        <rFont val="Arial"/>
        <family val="2"/>
      </rPr>
      <t>1</t>
    </r>
    <r>
      <rPr>
        <sz val="9"/>
        <color rgb="FF000000"/>
        <rFont val="Arial"/>
        <family val="2"/>
      </rPr>
      <t xml:space="preserve">INT: enfoque de género SDIS; </t>
    </r>
    <r>
      <rPr>
        <b/>
        <sz val="9"/>
        <color rgb="FF000000"/>
        <rFont val="Arial"/>
        <family val="2"/>
      </rPr>
      <t>1</t>
    </r>
    <r>
      <rPr>
        <sz val="9"/>
        <color rgb="FF000000"/>
        <rFont val="Arial"/>
        <family val="2"/>
      </rPr>
      <t xml:space="preserve">MUJ: Transversalización del enfoque de género con el equipo de transformaciones culturales; </t>
    </r>
    <r>
      <rPr>
        <b/>
        <sz val="9"/>
        <color rgb="FF000000"/>
        <rFont val="Arial"/>
        <family val="2"/>
      </rPr>
      <t>2</t>
    </r>
    <r>
      <rPr>
        <sz val="9"/>
        <color rgb="FF000000"/>
        <rFont val="Arial"/>
        <family val="2"/>
      </rPr>
      <t xml:space="preserve">MOV: 1Prevención del acoso sexual en el espacio público IDU, 1Política Pública de Mujeres y Equidad de Género al Consejo Distrital de la Bicicleta; </t>
    </r>
    <r>
      <rPr>
        <b/>
        <sz val="9"/>
        <color rgb="FF000000"/>
        <rFont val="Arial"/>
        <family val="2"/>
      </rPr>
      <t>3</t>
    </r>
    <r>
      <rPr>
        <sz val="9"/>
        <color rgb="FF000000"/>
        <rFont val="Arial"/>
        <family val="2"/>
      </rPr>
      <t xml:space="preserve">SEG: "Tejiendo redes: Encuentro de sororidad y apoyo mutuo en el Cuerpo de Custodia y Vigilancia de la SDSCJ" 
</t>
    </r>
    <r>
      <rPr>
        <b/>
        <u/>
        <sz val="9"/>
        <color rgb="FF000000"/>
        <rFont val="Arial"/>
        <family val="2"/>
      </rPr>
      <t xml:space="preserve">Gestiones para la garantía de los DDHH mujeres 
</t>
    </r>
    <r>
      <rPr>
        <sz val="9"/>
        <color rgb="FF000000"/>
        <rFont val="Arial"/>
        <family val="2"/>
      </rPr>
      <t xml:space="preserve">
R</t>
    </r>
    <r>
      <rPr>
        <b/>
        <sz val="9"/>
        <color rgb="FF000000"/>
        <rFont val="Arial"/>
        <family val="2"/>
      </rPr>
      <t>euniones internas (25):</t>
    </r>
    <r>
      <rPr>
        <sz val="9"/>
        <color rgb="FF000000"/>
        <rFont val="Arial"/>
        <family val="2"/>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family val="2"/>
      </rPr>
      <t>Reuniones intersectoriales (28)</t>
    </r>
    <r>
      <rPr>
        <sz val="9"/>
        <color rgb="FF000000"/>
        <rFont val="Arial"/>
        <family val="2"/>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family val="2"/>
      </rPr>
      <t xml:space="preserve">Sensibilizaciones (2): 
</t>
    </r>
    <r>
      <rPr>
        <sz val="9"/>
        <color rgb="FF000000"/>
        <rFont val="Arial"/>
        <family val="2"/>
      </rPr>
      <t xml:space="preserve">D. TRABAJO: SDMjer: 1 conversatorio mujeres emprendedoras. 
D. SALUD:  Sector Hábitat: 1 taller barreras acceso salud mujeres.
</t>
    </r>
    <r>
      <rPr>
        <b/>
        <sz val="9"/>
        <color rgb="FF000000"/>
        <rFont val="Arial"/>
        <family val="2"/>
      </rPr>
      <t xml:space="preserve">Metodologías (8):
</t>
    </r>
    <r>
      <rPr>
        <sz val="9"/>
        <color rgb="FF000000"/>
        <rFont val="Arial"/>
        <family val="2"/>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family val="2"/>
      </rPr>
      <t xml:space="preserve">Acciones en el marco de la implementación de Sello:  
</t>
    </r>
    <r>
      <rPr>
        <sz val="9"/>
        <color rgb="FF000000"/>
        <rFont val="Arial"/>
        <family val="2"/>
      </rPr>
      <t xml:space="preserve">
Sensibilizaciones en el marco del mecanismo Sello (</t>
    </r>
    <r>
      <rPr>
        <b/>
        <sz val="9"/>
        <color rgb="FF000000"/>
        <rFont val="Arial"/>
        <family val="2"/>
      </rPr>
      <t>5</t>
    </r>
    <r>
      <rPr>
        <sz val="9"/>
        <color rgb="FF000000"/>
        <rFont val="Arial"/>
        <family val="2"/>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</si>
  <si>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u/>
        <sz val="9"/>
        <color rgb="FF000000"/>
        <rFont val="Arial"/>
        <family val="2"/>
      </rPr>
      <t xml:space="preserve">Acciones de Acompañamiento técnico (86) 
</t>
    </r>
    <r>
      <rPr>
        <sz val="9"/>
        <color rgb="FF000000"/>
        <rFont val="Arial"/>
        <family val="2"/>
      </rPr>
      <t xml:space="preserve">Participación en Instancias (24).
CT Sectores (13): 2MOV; 2HAB; HAC; INT;2GEP; SAL; AMB; SEG; DEE;GOB.  
DT Sectores (1): SEG.  
CT y DT Normativos (6): (2) PA 009 de 2025; PA 255-2025; PA 207-2025; PA 263-2025; y PA 229 de 2025. 
Sensibilizaciones (39).
Metodologías (2): GOB-SEG.  
Bullets (1)
</t>
    </r>
    <r>
      <rPr>
        <b/>
        <u/>
        <sz val="9"/>
        <color rgb="FF000000"/>
        <rFont val="Arial"/>
        <family val="2"/>
      </rPr>
      <t xml:space="preserve">Gestiones para la garantía de los DDHH mujeres </t>
    </r>
    <r>
      <rPr>
        <b/>
        <sz val="9"/>
        <color rgb="FF000000"/>
        <rFont val="Arial"/>
        <family val="2"/>
      </rPr>
      <t xml:space="preserve"> 
</t>
    </r>
    <r>
      <rPr>
        <sz val="9"/>
        <color rgb="FF000000"/>
        <rFont val="Arial"/>
        <family val="2"/>
      </rPr>
      <t xml:space="preserve">Reuniones intersectoriales (121). 
Reuniones Internas (93).  
Metodologías (1). 
Sensibilizaciones (14).  
Conceptos técnicos (5).  
Documentos técnicos (1).  
Lineamientos (1).  
Metodologías (24).  
Insumos (4).  
SDQS (8).  
Talleres (5). 
Otras acciones (1).  
</t>
    </r>
    <r>
      <rPr>
        <b/>
        <u/>
        <sz val="9"/>
        <color rgb="FF000000"/>
        <rFont val="Arial"/>
        <family val="2"/>
      </rPr>
      <t>Acciones en el marco de la implementación de Sello</t>
    </r>
    <r>
      <rPr>
        <u/>
        <sz val="9"/>
        <color rgb="FF000000"/>
        <rFont val="Arial"/>
        <family val="2"/>
      </rPr>
      <t xml:space="preserve"> 
</t>
    </r>
    <r>
      <rPr>
        <sz val="9"/>
        <color rgb="FF000000"/>
        <rFont val="Arial"/>
        <family val="2"/>
      </rPr>
      <t xml:space="preserve">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</si>
  <si>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r>
      <rPr>
        <b/>
        <sz val="9"/>
        <color rgb="FF000000"/>
        <rFont val="Arial"/>
        <family val="2"/>
      </rPr>
      <t>Fortalecimiento de capacidades de los sectores: 
Acompañamiento a Instancias (5):  
CT Sectores (2):</t>
    </r>
    <r>
      <rPr>
        <sz val="9"/>
        <color rgb="FF000000"/>
        <rFont val="Arial"/>
        <family val="2"/>
      </rPr>
      <t xml:space="preserve"> 1GEP: CT Plan Marco Políticas MIPG. 1HAB: CT para la incorporación del enfoque de género en la caracterización del Talento Humano.
</t>
    </r>
    <r>
      <rPr>
        <b/>
        <sz val="9"/>
        <color rgb="FF000000"/>
        <rFont val="Arial"/>
        <family val="2"/>
      </rPr>
      <t xml:space="preserve">DT Sectores (3): </t>
    </r>
    <r>
      <rPr>
        <sz val="9"/>
        <color rgb="FF000000"/>
        <rFont val="Arial"/>
        <family val="2"/>
      </rPr>
      <t>1CUL: Incorporación del enfoque de género en la metodología Barrios Vivos de la Secretaría Distrital de Cultura. 1HÁB: Incorporación del enfoque de género en actividades del plan de trabajo del Sello Distrital de Igualdad de Género. 1SAL: Sello en Igualdad para Capital Salud.</t>
    </r>
    <r>
      <rPr>
        <b/>
        <sz val="9"/>
        <color rgb="FF000000"/>
        <rFont val="Arial"/>
        <family val="2"/>
      </rPr>
      <t xml:space="preserve"> 
CT Proyectos de acuerdo (1): GOB: frente al acuerdo 342 de 2025 Actividades Sexuales Pagadas de élite.
Participación en instancias (9):</t>
    </r>
    <r>
      <rPr>
        <sz val="9"/>
        <color rgb="FF000000"/>
        <rFont val="Arial"/>
        <family val="2"/>
      </rPr>
      <t xml:space="preserve"> 2EDU: Mesa Acuerdo 909; Mesa atención y prevención VBG IES. 1MOV: Consejo Distrital de la Bicicleta. 2SAL: Mesa de prevención de la conducta suicida. 4SEG: 3CDSCCFB; 1Mesa Técnica de Monitoreo y Seguimiento al Plan de Seguridad Ciudadana para los Ciclistas de Bogotá.
</t>
    </r>
    <r>
      <rPr>
        <b/>
        <sz val="9"/>
        <color rgb="FF000000"/>
        <rFont val="Arial"/>
        <family val="2"/>
      </rPr>
      <t xml:space="preserve">
Sensibilizaciones (23): GOB (2): </t>
    </r>
    <r>
      <rPr>
        <sz val="9"/>
        <color rgb="FF000000"/>
        <rFont val="Arial"/>
        <family val="2"/>
      </rPr>
      <t xml:space="preserve">1PPMYEG dirigida a equipos territoriales del IDPAC; 1Comunicación Libre de Sexismo dirigida al equipo de comunicaciones de la SDGobierno. 
</t>
    </r>
    <r>
      <rPr>
        <b/>
        <sz val="9"/>
        <color rgb="FF000000"/>
        <rFont val="Arial"/>
        <family val="2"/>
      </rPr>
      <t xml:space="preserve">SAL (1): </t>
    </r>
    <r>
      <rPr>
        <sz val="9"/>
        <color rgb="FF000000"/>
        <rFont val="Arial"/>
        <family val="2"/>
      </rPr>
      <t xml:space="preserve">Trabajo de cuidado no remunerado 
</t>
    </r>
    <r>
      <rPr>
        <b/>
        <sz val="9"/>
        <color rgb="FF000000"/>
        <rFont val="Arial"/>
        <family val="2"/>
      </rPr>
      <t xml:space="preserve">JUR-GEP (1): </t>
    </r>
    <r>
      <rPr>
        <sz val="9"/>
        <color rgb="FF000000"/>
        <rFont val="Arial"/>
        <family val="2"/>
      </rPr>
      <t xml:space="preserve">Foro Interinstitucional “De la prevención a la acción: acoso en el trabajo y respuesta institucional”.
</t>
    </r>
    <r>
      <rPr>
        <b/>
        <sz val="9"/>
        <color rgb="FF000000"/>
        <rFont val="Arial"/>
        <family val="2"/>
      </rPr>
      <t>SEG (3):</t>
    </r>
    <r>
      <rPr>
        <sz val="9"/>
        <color rgb="FF000000"/>
        <rFont val="Arial"/>
        <family val="2"/>
      </rPr>
      <t xml:space="preserve"> “Tejiendo redes: Encuentro de sororidad y apoyo mutuo en el Cuerpo de Custodia y Vigilancia de la SDSCJ" 
</t>
    </r>
    <r>
      <rPr>
        <b/>
        <sz val="9"/>
        <color rgb="FF000000"/>
        <rFont val="Arial"/>
        <family val="2"/>
      </rPr>
      <t xml:space="preserve">INT (7): </t>
    </r>
    <r>
      <rPr>
        <sz val="9"/>
        <color rgb="FF000000"/>
        <rFont val="Arial"/>
        <family val="2"/>
      </rPr>
      <t xml:space="preserve">ABC Enfoque Género en Políticas Públicas, 2Estereotipos y roles de género, y 4Derecho a una vida libre de violencias y Ruta Única de Atención. 
</t>
    </r>
    <r>
      <rPr>
        <b/>
        <sz val="9"/>
        <color rgb="FF000000"/>
        <rFont val="Arial"/>
        <family val="2"/>
      </rPr>
      <t>AMB (2):</t>
    </r>
    <r>
      <rPr>
        <sz val="9"/>
        <color rgb="FF000000"/>
        <rFont val="Arial"/>
        <family val="2"/>
      </rPr>
      <t xml:space="preserve"> Derecho a una Vida Libre de Violencias-JBB; Línea de Atención Contra el Maltrato Animal.
</t>
    </r>
    <r>
      <rPr>
        <b/>
        <sz val="9"/>
        <color rgb="FF000000"/>
        <rFont val="Arial"/>
        <family val="2"/>
      </rPr>
      <t xml:space="preserve">PLN (2): </t>
    </r>
    <r>
      <rPr>
        <sz val="9"/>
        <color rgb="FF000000"/>
        <rFont val="Arial"/>
        <family val="2"/>
      </rPr>
      <t xml:space="preserve">Derecho a una Vida Libre de Violencias; Contextos Laborables Favorables a la Igualdad y Acoso Laboral y Sexual.
</t>
    </r>
    <r>
      <rPr>
        <b/>
        <sz val="9"/>
        <color rgb="FF000000"/>
        <rFont val="Arial"/>
        <family val="2"/>
      </rPr>
      <t>MOV (2):</t>
    </r>
    <r>
      <rPr>
        <sz val="9"/>
        <color rgb="FF000000"/>
        <rFont val="Arial"/>
        <family val="2"/>
      </rPr>
      <t xml:space="preserve"> Conceptos básicos y transversalización del enfoque de género; Cultura Libre de sexismo, discriminaciones y estereotipos de género en el transporte público.
</t>
    </r>
    <r>
      <rPr>
        <b/>
        <sz val="9"/>
        <color rgb="FF000000"/>
        <rFont val="Arial"/>
        <family val="2"/>
      </rPr>
      <t>HÁB (1):</t>
    </r>
    <r>
      <rPr>
        <sz val="9"/>
        <color rgb="FF000000"/>
        <rFont val="Arial"/>
        <family val="2"/>
      </rPr>
      <t xml:space="preserve"> Acoso Laboral y Acoso Sexual Laboral desde el derecho disciplinario. (Pendiente)
</t>
    </r>
    <r>
      <rPr>
        <b/>
        <sz val="9"/>
        <color rgb="FF000000"/>
        <rFont val="Arial"/>
        <family val="2"/>
      </rPr>
      <t xml:space="preserve">HAC (1): PPMYEG. 
CUL (1): </t>
    </r>
    <r>
      <rPr>
        <sz val="9"/>
        <color rgb="FF000000"/>
        <rFont val="Arial"/>
        <family val="2"/>
      </rPr>
      <t xml:space="preserve">Acoso Laboral y Acoso Sexual Laboral.
</t>
    </r>
    <r>
      <rPr>
        <b/>
        <sz val="9"/>
        <color rgb="FF000000"/>
        <rFont val="Arial"/>
        <family val="2"/>
      </rPr>
      <t xml:space="preserve">
Gestiones para la garantía de los DDHH mujeres 
Reuniones internas (24):</t>
    </r>
    <r>
      <rPr>
        <sz val="9"/>
        <color rgb="FF000000"/>
        <rFont val="Arial"/>
        <family val="2"/>
      </rPr>
      <t xml:space="preserve"> 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lactantes.D. SALUD (3): Seguimiento derecho; 2 articulación referenta sector salud.D. EDUCACIÓN (5): Seguimiento derecho; Academia Atenea (2); Sello IES; DGC informes ICFES; Convenio UD.D. CULTURA (1): Articulación interna evento mujeres gamers.D. HÁBITAT (5): Articulación interna pilotaje frentes de obra (4); preparación encuentro recicladoras.
</t>
    </r>
    <r>
      <rPr>
        <b/>
        <sz val="9"/>
        <color rgb="FF000000"/>
        <rFont val="Arial"/>
        <family val="2"/>
      </rPr>
      <t xml:space="preserve">Reuniones intersectoriales (26):  </t>
    </r>
    <r>
      <rPr>
        <sz val="9"/>
        <color rgb="FF000000"/>
        <rFont val="Arial"/>
        <family val="2"/>
      </rPr>
      <t xml:space="preserve">D.PAZ (3): Articulación OCDPVR socialización plan de género y fromación VBG a muj víctimas conflicto y firmantes paz. 1 propuesta actividades PAD SDmujer.D. PARTICIPACIÓN (1): Articulación SGob plan lideresas defensoras DDHH.D. TRABAJO (1): Gestión PP Bototá 24Hrs.D. SALUD (3): Mesa prev maternidades tempranas: mesa mortalidad materna; seguimiento PP DDHH. 1 propuesta acciones mesa maternidades. 1 reporte producto PPDDHH. 
</t>
    </r>
    <r>
      <rPr>
        <b/>
        <sz val="9"/>
        <color rgb="FF000000"/>
        <rFont val="Arial"/>
        <family val="2"/>
      </rPr>
      <t>D. EDUCACIÓN (4):</t>
    </r>
    <r>
      <rPr>
        <sz val="9"/>
        <color rgb="FF000000"/>
        <rFont val="Arial"/>
        <family val="2"/>
      </rPr>
      <t xml:space="preserve"> Articulación Atenea, Academia Atenea, Mesa Acuerdo 909, Comité educación DDHH.D. CULTURA (5):.Articulación SDH Barrios Vivos; SCRD Verso Diverso; SOFA mujeres gamers; Barra Blue Rain; lideresa mujeres gamers.
</t>
    </r>
    <r>
      <rPr>
        <b/>
        <sz val="9"/>
        <color rgb="FF000000"/>
        <rFont val="Arial"/>
        <family val="2"/>
      </rPr>
      <t xml:space="preserve">D. HÁBITAT (9): </t>
    </r>
    <r>
      <rPr>
        <sz val="9"/>
        <color rgb="FF000000"/>
        <rFont val="Arial"/>
        <family val="2"/>
      </rPr>
      <t xml:space="preserve">Articulación UAESP encuentro recicladoras; SDH PIMI C.Bolivar; DADEP articulacion observatorios; CVP reto diseño; Comisión Gestión Ambiental; CIEP; UTA CIEP (3).
</t>
    </r>
    <r>
      <rPr>
        <b/>
        <sz val="9"/>
        <color rgb="FF000000"/>
        <rFont val="Arial"/>
        <family val="2"/>
      </rPr>
      <t>Sensibilizaciones (5): 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Metodologías (8): 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
Se realizó retroalimentación al reporte de implementacion de acciones afirmativas en los planes de Sello Grupo 2, II semestre 2024, de 13 entidades distritales. Asi mismo, se realizaron propuestas de acciones afiramtivas y mesas de validación en los planes de Sello en Igualdad de 7 entidades - Grupo 1. 
En el marco de las acciones afirmativas, durante el segundo trimestre 2025 se avanzó en:
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
Acompañamiento a la implementación de planes de trabajo del mecanismo Sello (4): 
INT (1):  Reunión: socialización y resolución de dudas de Plan de Trabajo para el IDIPRON; 
HÁB (1): Reunión: socialización mecanismo Sello en Igualdad para la UAESP; 
EDU(2): Reuniones revisión Plan de Trabajo Sello ATENEA y SED
Reuniones de validación de planes de trabajo (12 ): 
AMB (1) CUL (2) DDE (1) GEP (1) GOB (2) HAB (1) INT (1) MOV (2) SEG (1)
Reuniones de alistamiento en el marco del mecanismo Sello con Alcaldías Locales (2): Equipo Dirección de Territorialización
Reunines de socializacion general del Sello En Igualdad (1) Socialización a IDIPON
Implementación con Concejo de Bogotá (1): Ficha de resultados de taller
Implementación con Personería de Bogota: (1) Ficha de resultados de taller.</t>
    </r>
  </si>
  <si>
    <r>
      <rPr>
        <sz val="9"/>
        <color rgb="FF000000"/>
        <rFont val="Arial"/>
        <family val="2"/>
      </rPr>
      <t xml:space="preserve">
</t>
    </r>
    <r>
      <rPr>
        <b/>
        <u/>
        <sz val="9"/>
        <color rgb="FF000000"/>
        <rFont val="Arial"/>
        <family val="2"/>
      </rPr>
      <t xml:space="preserve">Acciones de Acompañamiento técnico (115) 
</t>
    </r>
    <r>
      <rPr>
        <sz val="9"/>
        <color rgb="FF000000"/>
        <rFont val="Arial"/>
        <family val="2"/>
      </rPr>
      <t xml:space="preserve">Participación en Instancias (24).
CT Sectores (15): 2MOV; 3HAB; HAC; INT; 3GEP; SAL; AMB; SEG; DEE;GOB.  
DT Sectores (5): 2SEG; CUL; HAB; SAL 
CT y DT Normativos (7): (2) PA 009 de 2025; PA 255-2025; PA 207-2025; PA 263-2025; PA 229 de 2025 y PA 342 de 2025. 
Sensibilizaciones (62).
Metodologías (2): GOB-SEG.  
Bullets (1)
</t>
    </r>
    <r>
      <rPr>
        <b/>
        <u/>
        <sz val="9"/>
        <color rgb="FF000000"/>
        <rFont val="Arial"/>
        <family val="2"/>
      </rPr>
      <t xml:space="preserve">Gestiones para la garantía de los DDHH mujeres  
</t>
    </r>
    <r>
      <rPr>
        <sz val="9"/>
        <color rgb="FF000000"/>
        <rFont val="Arial"/>
        <family val="2"/>
      </rPr>
      <t xml:space="preserve">Reuniones intersectoriales (147). 
Reuniones Internas (117).   
Sensibilizaciones (19).  
Conceptos técnicos (5).  
Documentos técnicos (1).  
Lineamientos (1).  
Metodologías (33).  
Insumos (4).  
SDQS (8).  
Talleres (5). 
Otras acciones (1).  
</t>
    </r>
    <r>
      <rPr>
        <b/>
        <sz val="9"/>
        <color rgb="FF000000"/>
        <rFont val="Arial"/>
        <family val="2"/>
      </rPr>
      <t xml:space="preserve">En el marco de las acciones afirmativas, durante el segundo trimestre 2025 se avanzó en:
</t>
    </r>
    <r>
      <rPr>
        <sz val="9"/>
        <color rgb="FF000000"/>
        <rFont val="Arial"/>
        <family val="2"/>
      </rPr>
      <t xml:space="preserve">
Se realizó retroalimentación al reporte de implementacion de acciones afirmativas en los planes de Sello Grupo 2, II semestre 2024, de 13 entidades distritales.
Se realizaron propuestas de acciones afiramtivas y mesas de validación en los planes de Sello en Igualdad de 7 entidades - Grupo 1.
</t>
    </r>
    <r>
      <rPr>
        <b/>
        <u/>
        <sz val="9"/>
        <color rgb="FF000000"/>
        <rFont val="Arial"/>
        <family val="2"/>
      </rPr>
      <t xml:space="preserve">Acciones en el marco de la implementación de Sello 
</t>
    </r>
    <r>
      <rPr>
        <sz val="9"/>
        <color rgb="FF000000"/>
        <rFont val="Arial"/>
        <family val="2"/>
      </rPr>
      <t>Propuestas de planes de trabajo de entidades de Sello grupo 1 (10).  
Reuniones internas (1) 
Reuniones intersectoriales (40) 
Reuniones alcaldías locales (1) 
Reuniones de alistamiento (2) 
Sensibilizaciones (3). 
Documentos compromiso (2) 
Diseño metodológico para sensibilización (3) 
Talleres (2) 
Implementación (2) con Concejo de Bogotá y Personería de Bogota</t>
    </r>
  </si>
  <si>
    <r>
      <rPr>
        <b/>
        <sz val="9"/>
        <color rgb="FF000000"/>
        <rFont val="Arial"/>
        <family val="2"/>
      </rPr>
      <t xml:space="preserve">Elaboración de insumos (6): 
AMB: (1) </t>
    </r>
    <r>
      <rPr>
        <sz val="9"/>
        <color rgb="FF000000"/>
        <rFont val="Arial"/>
        <family val="2"/>
      </rPr>
      <t xml:space="preserve">CT. Manual de Comunicaciones IDPYBA GOB: (1) CT Recomendaciones técnicas para el diseño e implementación de proyectos arquitectónicos, de infraestructura y de diseño en el Espacio Público con enfoques de género, poblacional diferencial y de derechos humanos de las mujeres.
</t>
    </r>
    <r>
      <rPr>
        <b/>
        <sz val="9"/>
        <color rgb="FF000000"/>
        <rFont val="Arial"/>
        <family val="2"/>
      </rPr>
      <t xml:space="preserve">PLN: (1) CT. </t>
    </r>
    <r>
      <rPr>
        <sz val="9"/>
        <color rgb="FF000000"/>
        <rFont val="Arial"/>
        <family val="2"/>
      </rPr>
      <t xml:space="preserve">Incorporación de preguntas entorno al enfoque de género en la Ficha Técnica de Indicador de Producto-SDP.
</t>
    </r>
    <r>
      <rPr>
        <b/>
        <sz val="9"/>
        <color rgb="FF000000"/>
        <rFont val="Arial"/>
        <family val="2"/>
      </rPr>
      <t xml:space="preserve">HÁB: (1) </t>
    </r>
    <r>
      <rPr>
        <sz val="9"/>
        <color rgb="FF000000"/>
        <rFont val="Arial"/>
        <family val="2"/>
      </rPr>
      <t xml:space="preserve">CT. Borrador de Protocolo Acoso laboral y Acoso Sexual Laboral, para la incorporación de los enfoques de género y de derechos humanos de las mujeres, EAAB.  
</t>
    </r>
    <r>
      <rPr>
        <b/>
        <sz val="9"/>
        <color rgb="FF000000"/>
        <rFont val="Arial"/>
        <family val="2"/>
      </rPr>
      <t xml:space="preserve">MOV (2): </t>
    </r>
    <r>
      <rPr>
        <sz val="9"/>
        <color rgb="FF000000"/>
        <rFont val="Arial"/>
        <family val="2"/>
      </rPr>
      <t xml:space="preserve">CT semana de la Bici y DT recorrido nocturno estrategia metro te acompaña.  
</t>
    </r>
    <r>
      <rPr>
        <b/>
        <sz val="9"/>
        <color rgb="FF000000"/>
        <rFont val="Arial"/>
        <family val="2"/>
      </rPr>
      <t xml:space="preserve">
Orientación en las siguientes instancias (10): 
EDU: (1) </t>
    </r>
    <r>
      <rPr>
        <sz val="9"/>
        <color rgb="FF000000"/>
        <rFont val="Arial"/>
        <family val="2"/>
      </rPr>
      <t xml:space="preserve">Mesa Acuerdo 909 del 2023  
</t>
    </r>
    <r>
      <rPr>
        <b/>
        <sz val="9"/>
        <color rgb="FF000000"/>
        <rFont val="Arial"/>
        <family val="2"/>
      </rPr>
      <t xml:space="preserve">INT: (1) </t>
    </r>
    <r>
      <rPr>
        <sz val="9"/>
        <color rgb="FF000000"/>
        <rFont val="Arial"/>
        <family val="2"/>
      </rPr>
      <t xml:space="preserve">UTA de la CIDPO </t>
    </r>
    <r>
      <rPr>
        <b/>
        <sz val="9"/>
        <color rgb="FF000000"/>
        <rFont val="Arial"/>
        <family val="2"/>
      </rPr>
      <t xml:space="preserve"> 
SAL: (2) </t>
    </r>
    <r>
      <rPr>
        <sz val="9"/>
        <color rgb="FF000000"/>
        <rFont val="Arial"/>
        <family val="2"/>
      </rPr>
      <t xml:space="preserve">Mesas de promoción y prevención de la conducta suicida.  
</t>
    </r>
    <r>
      <rPr>
        <b/>
        <sz val="9"/>
        <color rgb="FF000000"/>
        <rFont val="Arial"/>
        <family val="2"/>
      </rPr>
      <t xml:space="preserve">SEG (6): </t>
    </r>
    <r>
      <rPr>
        <sz val="9"/>
        <color rgb="FF000000"/>
        <rFont val="Arial"/>
        <family val="2"/>
      </rPr>
      <t xml:space="preserve">5 CDSCCFB y 1 PDSCCFB.  </t>
    </r>
    <r>
      <rPr>
        <b/>
        <sz val="9"/>
        <color rgb="FF000000"/>
        <rFont val="Arial"/>
        <family val="2"/>
      </rPr>
      <t xml:space="preserve"> 
Acompañamiento a la implementación de planes de trabajo del mecanismo Sello (7):  
SEG (2): </t>
    </r>
    <r>
      <rPr>
        <sz val="9"/>
        <color rgb="FF000000"/>
        <rFont val="Arial"/>
        <family val="2"/>
      </rPr>
      <t xml:space="preserve">1Mesa para revisión de avance en el Plan de Trabajo Sello – UAECOB; 1Mesa de revisión de Apertura Diagnóstico de Sello Secretaría de Seguridad, Convivencia y Justicia.  
</t>
    </r>
    <r>
      <rPr>
        <b/>
        <sz val="9"/>
        <color rgb="FF000000"/>
        <rFont val="Arial"/>
        <family val="2"/>
      </rPr>
      <t xml:space="preserve">GEP (1): </t>
    </r>
    <r>
      <rPr>
        <sz val="9"/>
        <color rgb="FF000000"/>
        <rFont val="Arial"/>
        <family val="2"/>
      </rPr>
      <t xml:space="preserve">Mesa de trabajo con líder técnica de Sello En Igualdad y OAP de la Secretaría General para resolver dudas e inquietudes relacionadas al aplicativo. </t>
    </r>
    <r>
      <rPr>
        <b/>
        <sz val="9"/>
        <color rgb="FF000000"/>
        <rFont val="Arial"/>
        <family val="2"/>
      </rPr>
      <t xml:space="preserve"> 
HAB (2):</t>
    </r>
    <r>
      <rPr>
        <sz val="9"/>
        <color rgb="FF000000"/>
        <rFont val="Arial"/>
        <family val="2"/>
      </rPr>
      <t xml:space="preserve"> 1Mesa de trabajo para la validación del plan de trabajo de la UAESP; 1Mesa de trabajo, para la revisión del avance en las actividades del plan de trabajo de Renobo.  
</t>
    </r>
    <r>
      <rPr>
        <b/>
        <sz val="9"/>
        <color rgb="FF000000"/>
        <rFont val="Arial"/>
        <family val="2"/>
      </rPr>
      <t xml:space="preserve">MOV (1): </t>
    </r>
    <r>
      <rPr>
        <sz val="9"/>
        <color rgb="FF000000"/>
        <rFont val="Arial"/>
        <family val="2"/>
      </rPr>
      <t xml:space="preserve">Mesa de trabajo para revisión de retroalimentación reporte 2024 y avance en la implementación de acciones 2025. 
</t>
    </r>
    <r>
      <rPr>
        <b/>
        <sz val="9"/>
        <color rgb="FF000000"/>
        <rFont val="Arial"/>
        <family val="2"/>
      </rPr>
      <t xml:space="preserve">AMB (1): </t>
    </r>
    <r>
      <rPr>
        <sz val="9"/>
        <color rgb="FF000000"/>
        <rFont val="Arial"/>
        <family val="2"/>
      </rPr>
      <t xml:space="preserve">Mesa de trabajo para la validación del plan de trabajo del JBB.   
</t>
    </r>
    <r>
      <rPr>
        <b/>
        <sz val="9"/>
        <color rgb="FF000000"/>
        <rFont val="Arial"/>
        <family val="2"/>
      </rPr>
      <t xml:space="preserve">
Fortalecimiento de capacidades de los sectores: 
Sensibilizaciones (18):  
SEG (1): </t>
    </r>
    <r>
      <rPr>
        <sz val="9"/>
        <color rgb="FF000000"/>
        <rFont val="Arial"/>
        <family val="2"/>
      </rPr>
      <t xml:space="preserve">Sensibilización RUA y SDSCJ (pendiente) </t>
    </r>
    <r>
      <rPr>
        <b/>
        <sz val="9"/>
        <color rgb="FF000000"/>
        <rFont val="Arial"/>
        <family val="2"/>
      </rPr>
      <t xml:space="preserve"> 
GOB(3): </t>
    </r>
    <r>
      <rPr>
        <sz val="9"/>
        <color rgb="FF000000"/>
        <rFont val="Arial"/>
        <family val="2"/>
      </rPr>
      <t>1Sensibilización sobre la RUA, dirigida a funcionarios y funcionarias del IDPAC; 1Sensibilización Sensibilización sobre la RUA dirigida a Defensores y Defensoras del Espacio Público; 1Cine foro “Mujeres y participación política” dirigido a mujeres y organizaciones sociales de mujeres.</t>
    </r>
    <r>
      <rPr>
        <b/>
        <sz val="9"/>
        <color rgb="FF000000"/>
        <rFont val="Arial"/>
        <family val="2"/>
      </rPr>
      <t xml:space="preserve">  
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 
HAB (2) </t>
    </r>
    <r>
      <rPr>
        <sz val="9"/>
        <color rgb="FF000000"/>
        <rFont val="Arial"/>
        <family val="2"/>
      </rPr>
      <t xml:space="preserve">1Metodología V Encuentro de Mujeres Recicladoras; 1Evento de diálogo con enfoque de género, CVP. 
</t>
    </r>
    <r>
      <rPr>
        <b/>
        <sz val="9"/>
        <color rgb="FF000000"/>
        <rFont val="Arial"/>
        <family val="2"/>
      </rPr>
      <t xml:space="preserve">SAL (2): </t>
    </r>
    <r>
      <rPr>
        <sz val="9"/>
        <color rgb="FF000000"/>
        <rFont val="Arial"/>
        <family val="2"/>
      </rPr>
      <t>1Ruta única de atención para mujeres víctimas de violencias; 1Enfoque de género y diferencial para Comité de Lactancia (SDS).</t>
    </r>
    <r>
      <rPr>
        <b/>
        <sz val="9"/>
        <color rgb="FF000000"/>
        <rFont val="Arial"/>
        <family val="2"/>
      </rPr>
      <t xml:space="preserve">  
HAC1: </t>
    </r>
    <r>
      <rPr>
        <sz val="9"/>
        <color rgb="FF000000"/>
        <rFont val="Arial"/>
        <family val="2"/>
      </rPr>
      <t xml:space="preserve">1Sensibilizacion PPMyEG SHD. </t>
    </r>
    <r>
      <rPr>
        <b/>
        <sz val="9"/>
        <color rgb="FF000000"/>
        <rFont val="Arial"/>
        <family val="2"/>
      </rPr>
      <t xml:space="preserve"> 
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Gestiones para la garantía de los DDHH mujeres 
</t>
    </r>
    <r>
      <rPr>
        <b/>
        <sz val="9"/>
        <color rgb="FF000000"/>
        <rFont val="Arial"/>
        <family val="2"/>
      </rPr>
      <t xml:space="preserve">Reuniones internas (27):  
D.PAZ (2): </t>
    </r>
    <r>
      <rPr>
        <sz val="9"/>
        <color rgb="FF000000"/>
        <rFont val="Arial"/>
        <family val="2"/>
      </rPr>
      <t xml:space="preserve">Mesas interdirecciones articulación compromisos paz. D. PARTICIPACIÓN (4): Asistencia técnica CCM, preparación sensibilización ciudadanía (2), agendas mujeres habitantes calle. 
</t>
    </r>
    <r>
      <rPr>
        <b/>
        <sz val="9"/>
        <color rgb="FF000000"/>
        <rFont val="Arial"/>
        <family val="2"/>
      </rPr>
      <t xml:space="preserve">D. TRABAJO (2): </t>
    </r>
    <r>
      <rPr>
        <sz val="9"/>
        <color rgb="FF000000"/>
        <rFont val="Arial"/>
        <family val="2"/>
      </rPr>
      <t xml:space="preserve">Gestión Decreto 332/2020, preparación foro acoso laboral. </t>
    </r>
    <r>
      <rPr>
        <b/>
        <sz val="9"/>
        <color rgb="FF000000"/>
        <rFont val="Arial"/>
        <family val="2"/>
      </rPr>
      <t xml:space="preserve"> 
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Contenidos Academia Atenea, lineamientos STEM. 1 matriz acciones memorando entendimiento Atenea.</t>
    </r>
    <r>
      <rPr>
        <b/>
        <sz val="9"/>
        <color rgb="FF000000"/>
        <rFont val="Arial"/>
        <family val="2"/>
      </rPr>
      <t xml:space="preserve"> 
D. CULTURA (6): </t>
    </r>
    <r>
      <rPr>
        <sz val="9"/>
        <color rgb="FF000000"/>
        <rFont val="Arial"/>
        <family val="2"/>
      </rPr>
      <t xml:space="preserve">Seguimiento derecho y sectores asociados; escuela mujeres futboleras; articulación IDARTES; Sello privados; preparación sensibilización SDIS habitabilidad calle (2). 1 reporte producto PP LEO. D. HÁBITAT (6): 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Comité Distr Justicia Transicional, ruta estabilización víctimas. 1 propuesta activ POA Subcomités. 4 reportes: POA Subcomités, acciones CEV, mesa reintegración, PP seguridad y paz. </t>
    </r>
    <r>
      <rPr>
        <b/>
        <sz val="9"/>
        <color rgb="FF000000"/>
        <rFont val="Arial"/>
        <family val="2"/>
      </rPr>
      <t xml:space="preserve">D. PARTICIPACIÓN (4): </t>
    </r>
    <r>
      <rPr>
        <sz val="9"/>
        <color rgb="FF000000"/>
        <rFont val="Arial"/>
        <family val="2"/>
      </rPr>
      <t xml:space="preserve">Articulación SDIS agendas mujeres habitantes calle (2), SDH preparación conversatorio POT. Sesión SPT POT.  </t>
    </r>
    <r>
      <rPr>
        <b/>
        <sz val="9"/>
        <color rgb="FF000000"/>
        <rFont val="Arial"/>
        <family val="2"/>
      </rPr>
      <t xml:space="preserve">D. TRABAJO (1): 
D. SALUD (4): </t>
    </r>
    <r>
      <rPr>
        <sz val="9"/>
        <color rgb="FF000000"/>
        <rFont val="Arial"/>
        <family val="2"/>
      </rPr>
      <t>Mesa prev maternidades tempranas: mesa mortalidad materna; foro salud mental: articulación SDS Mas Sexfest. 1 reporte producto PPDDHH.</t>
    </r>
    <r>
      <rPr>
        <b/>
        <sz val="9"/>
        <color rgb="FF000000"/>
        <rFont val="Arial"/>
        <family val="2"/>
      </rPr>
      <t xml:space="preserve">  D. EDUCACIÓN (5): </t>
    </r>
    <r>
      <rPr>
        <sz val="9"/>
        <color rgb="FF000000"/>
        <rFont val="Arial"/>
        <family val="2"/>
      </rPr>
      <t xml:space="preserve">Articulación Atenea (3), Comité educación DDHH, Comité formación docente. </t>
    </r>
    <r>
      <rPr>
        <b/>
        <sz val="9"/>
        <color rgb="FF000000"/>
        <rFont val="Arial"/>
        <family val="2"/>
      </rPr>
      <t xml:space="preserve">D. CULTURA (5): </t>
    </r>
    <r>
      <rPr>
        <sz val="9"/>
        <color rgb="FF000000"/>
        <rFont val="Arial"/>
        <family val="2"/>
      </rPr>
      <t xml:space="preserve">Articulación SCRD Barrios Vivos; SDIS habitabilidad en calle; IDRD mujeres en deportes; Barra Blue Rain; instalación bancada barrismo social. </t>
    </r>
    <r>
      <rPr>
        <b/>
        <sz val="9"/>
        <color rgb="FF000000"/>
        <rFont val="Arial"/>
        <family val="2"/>
      </rPr>
      <t xml:space="preserve"> D. HÁBITAT (7): </t>
    </r>
    <r>
      <rPr>
        <sz val="9"/>
        <color rgb="FF000000"/>
        <rFont val="Arial"/>
        <family val="2"/>
      </rPr>
      <t>Articulación CVP reto diseño; DADEP socialización concepto técnico proyectos bienestar espacio público; Metro Quito; CIEP (2); UTA CIEP (2).</t>
    </r>
    <r>
      <rPr>
        <b/>
        <sz val="9"/>
        <color rgb="FF000000"/>
        <rFont val="Arial"/>
        <family val="2"/>
      </rPr>
      <t xml:space="preserve">  
Sensibilizaciones (14): 
D.PAZ (1): </t>
    </r>
    <r>
      <rPr>
        <sz val="9"/>
        <color rgb="FF000000"/>
        <rFont val="Arial"/>
        <family val="2"/>
      </rPr>
      <t xml:space="preserve">VBG mujeres firmantes paz. </t>
    </r>
    <r>
      <rPr>
        <b/>
        <sz val="9"/>
        <color rgb="FF000000"/>
        <rFont val="Arial"/>
        <family val="2"/>
      </rPr>
      <t xml:space="preserve">D. PARTICIPACIÓN (3): </t>
    </r>
    <r>
      <rPr>
        <sz val="9"/>
        <color rgb="FF000000"/>
        <rFont val="Arial"/>
        <family val="2"/>
      </rPr>
      <t>PPMyEG; participación y representación con equidad a ciudadanía Bilbao - Suba y Jornada Única Electoral.</t>
    </r>
    <r>
      <rPr>
        <b/>
        <sz val="9"/>
        <color rgb="FF000000"/>
        <rFont val="Arial"/>
        <family val="2"/>
      </rPr>
      <t xml:space="preserve"> D. TRABAJO (3): </t>
    </r>
    <r>
      <rPr>
        <sz val="9"/>
        <color rgb="FF000000"/>
        <rFont val="Arial"/>
        <family val="2"/>
      </rPr>
      <t>Socialización Decreto 332/2020 a entidades distritales(2) y Alcaldía Local Santa Fe.</t>
    </r>
    <r>
      <rPr>
        <b/>
        <sz val="9"/>
        <color rgb="FF000000"/>
        <rFont val="Arial"/>
        <family val="2"/>
      </rPr>
      <t xml:space="preserve"> D. SALUD (1): </t>
    </r>
    <r>
      <rPr>
        <sz val="9"/>
        <color rgb="FF000000"/>
        <rFont val="Arial"/>
        <family val="2"/>
      </rPr>
      <t>Conversatorio situación salud mujeres a SDMujer. D. EDUCACIÓN: (3) Educación no sexista a docentes Distrito y Casas Refugio SDMujer.</t>
    </r>
    <r>
      <rPr>
        <b/>
        <sz val="9"/>
        <color rgb="FF000000"/>
        <rFont val="Arial"/>
        <family val="2"/>
      </rPr>
      <t xml:space="preserve"> D. CULTURA (1): </t>
    </r>
    <r>
      <rPr>
        <sz val="9"/>
        <color rgb="FF000000"/>
        <rFont val="Arial"/>
        <family val="2"/>
      </rPr>
      <t xml:space="preserve">Derechos cultura y trabajo hab. calle a SDIS. </t>
    </r>
    <r>
      <rPr>
        <b/>
        <sz val="9"/>
        <color rgb="FF000000"/>
        <rFont val="Arial"/>
        <family val="2"/>
      </rPr>
      <t xml:space="preserve">D. HABITAT (2): </t>
    </r>
    <r>
      <rPr>
        <sz val="9"/>
        <color rgb="FF000000"/>
        <rFont val="Arial"/>
        <family val="2"/>
      </rPr>
      <t xml:space="preserve">POT a SDMujer: POT. Derechos PPMyEG a mujeres recicladoras.  
</t>
    </r>
    <r>
      <rPr>
        <b/>
        <sz val="9"/>
        <color rgb="FF000000"/>
        <rFont val="Arial"/>
        <family val="2"/>
      </rPr>
      <t xml:space="preserve">
Metodologías (17): D. PAZ (2): Reuniones metodología taller VBG.D. PARTICIPACIÓN (2): Metodologías sensibilización ciudadanía Suba y cineforo Jornada Única Electoral.
D. TRABAJO (1): Ppt socialización Decreto 332/2020. 
D. ALUD (3): Guión conversatorio salud SDMujer; ppt propuesta conmemoración 28S; propuesta comunicaciones IVE. D. EDUCACIÓN (4): metodologías y ppt sensibilizaciones Casas Refugio y docentes Distrito.D. CULTURA (2): metodologías proceso mujeres futboleras, sensibilización equipos SDIS hab. calle.D. HABITAt (3): Metodología y rompecabezas sensib derechos PPMyEG mujeres recicladoras; metodología conversatorio POT SDmujer. 
</t>
    </r>
  </si>
  <si>
    <r>
      <rPr>
        <b/>
        <sz val="9"/>
        <color rgb="FF000000"/>
        <rFont val="Arial"/>
        <family val="2"/>
      </rPr>
      <t xml:space="preserve">
</t>
    </r>
    <r>
      <rPr>
        <sz val="9"/>
        <color rgb="FF000000"/>
        <rFont val="Arial"/>
        <family val="2"/>
      </rPr>
      <t xml:space="preserve">Lo que va del año hasta julio,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9"/>
        <color rgb="FF000000"/>
        <rFont val="Arial"/>
        <family val="2"/>
      </rPr>
      <t xml:space="preserve">
Acciones de Acompañamiento técnico </t>
    </r>
    <r>
      <rPr>
        <b/>
        <sz val="9"/>
        <color rgb="FFFF0000"/>
        <rFont val="Arial"/>
        <family val="2"/>
      </rPr>
      <t xml:space="preserve">150
</t>
    </r>
    <r>
      <rPr>
        <sz val="9"/>
        <color rgb="FF000000"/>
        <rFont val="Arial"/>
        <family val="2"/>
      </rPr>
      <t xml:space="preserve">Participación en Instancias (34).
CT Sectores (20): 3MOV; 4HAB; HAC; INT; 3GEP; SAL; 2AMB; SEG; DEE; 2GOB; PLN  
DT Sectores (6): 2SEG; CUL; HAB; SAL; MOV
CT y DT Normativos (7): (2) PA 009 de 2025; PA 255-2025; PA 207-2025; PA 263-2025; PA 229 de 2025 y PA 342 de 2025. 
Sensibilizaciones (80).
Metodologías (2): GOB-SEG.  
Bullets (1)
</t>
    </r>
    <r>
      <rPr>
        <b/>
        <sz val="9"/>
        <color rgb="FF000000"/>
        <rFont val="Arial"/>
        <family val="2"/>
      </rPr>
      <t xml:space="preserve">Gestiones para la garantía de los DDHH mujeres  
</t>
    </r>
    <r>
      <rPr>
        <sz val="9"/>
        <color rgb="FF000000"/>
        <rFont val="Arial"/>
        <family val="2"/>
      </rPr>
      <t xml:space="preserve">Reuniones intersectoriales (178). 
Reuniones Internas (144).   
Sensibilizaciones (33).  
Metodologías (50).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9"/>
        <color rgb="FF000000"/>
        <rFont val="Arial"/>
        <family val="2"/>
      </rPr>
      <t xml:space="preserve">Acciones de Implementación del mecanismo Sello En Iguldad en linea de trabajo con sector público:
</t>
    </r>
    <r>
      <rPr>
        <sz val="9"/>
        <color rgb="FF000000"/>
        <rFont val="Arial"/>
        <family val="2"/>
      </rPr>
      <t xml:space="preserve">
Acompañamiento a la implementación de planes de trabajo del mecanismo Sello (24):  Revisión y orientación técnica a los planes de trabajo del Sello En Igualdad con:  AMB (2), CUL(1), DEE (2), EDU(2)  GEP (1), GOB (1), HAB (5), HAC (1) INT (1) MOV (2) SAL (2) SEG (4)
Validación de nuevos planes de trabajo (26):  Elaboración de las propuestas de planes de trabajo Sello (10):  UAECOB, Transmilenio, IDRD, IDARTES, IPES, IDPAC. DASC, IDIPRON, JBB, UAESP. / Mesas de validación AMB (2); CUL (3); HAB (1); DEE (2), GEP (1) GOB (2) HAB (1) INT (1) MOV (2) SEG (1)
Apertura Fase Diagnostica de 15 Secretarías Distritales (2): 2 Mesas de socialización de metodología de recolección de información diagnóstica.
Apertura Fase Diagnostica de 20 Alcaldías Locales (6): Reuniones de alistamiento en el marco del mecanismo Sello (5), Socialización de mesa (1)
Personería (8):   Documento de compromiso de Sello firmado con Personería.(1) Talleres de fortalecimiento técnico (7)
Concejo de Bogotá (6): Reuniones de alistamiento.(4)  Diseño metodológico (1). Implementación de talleres (1)
</t>
    </r>
  </si>
  <si>
    <r>
      <rPr>
        <b/>
        <sz val="11"/>
        <color rgb="FF000000"/>
        <rFont val="Arial"/>
        <family val="2"/>
      </rPr>
      <t>Elaboración de insumos (9):
HAC (1):</t>
    </r>
    <r>
      <rPr>
        <sz val="11"/>
        <color rgb="FF000000"/>
        <rFont val="Arial"/>
        <family val="2"/>
      </rPr>
      <t xml:space="preserve"> CT Uso categorías plataforma SAP-SDH
</t>
    </r>
    <r>
      <rPr>
        <b/>
        <sz val="11"/>
        <color rgb="FF000000"/>
        <rFont val="Arial"/>
        <family val="2"/>
      </rPr>
      <t xml:space="preserve">INT (2): </t>
    </r>
    <r>
      <rPr>
        <sz val="11"/>
        <color rgb="FF000000"/>
        <rFont val="Arial"/>
        <family val="2"/>
      </rPr>
      <t xml:space="preserve">CT Incidencia en Políticas Públicas; CT Módulo de liderazgo-SDIS
</t>
    </r>
    <r>
      <rPr>
        <b/>
        <sz val="11"/>
        <color rgb="FF000000"/>
        <rFont val="Arial"/>
        <family val="2"/>
      </rPr>
      <t xml:space="preserve">SEG (1): </t>
    </r>
    <r>
      <rPr>
        <sz val="11"/>
        <color rgb="FF000000"/>
        <rFont val="Arial"/>
        <family val="2"/>
      </rPr>
      <t xml:space="preserve">CT Campaña prevención acoso sexual laboral-SDSCJ
</t>
    </r>
    <r>
      <rPr>
        <b/>
        <sz val="11"/>
        <color rgb="FF000000"/>
        <rFont val="Arial"/>
        <family val="2"/>
      </rPr>
      <t xml:space="preserve">GOB (1): </t>
    </r>
    <r>
      <rPr>
        <sz val="11"/>
        <color rgb="FF000000"/>
        <rFont val="Arial"/>
        <family val="2"/>
      </rPr>
      <t xml:space="preserve">CT Recomendaciones para actualización de Ruta por la Reconciliación. 
</t>
    </r>
    <r>
      <rPr>
        <b/>
        <sz val="11"/>
        <color rgb="FF000000"/>
        <rFont val="Arial"/>
        <family val="2"/>
      </rPr>
      <t xml:space="preserve">
HAB (2): </t>
    </r>
    <r>
      <rPr>
        <sz val="11"/>
        <color rgb="FF000000"/>
        <rFont val="Arial"/>
        <family val="2"/>
      </rPr>
      <t xml:space="preserve">DT Incorporación de enfoques en señalética-CVP; DT Curso Trv. enfoques para el trabajo territorial -CVP
</t>
    </r>
    <r>
      <rPr>
        <b/>
        <sz val="11"/>
        <color rgb="FF000000"/>
        <rFont val="Arial"/>
        <family val="2"/>
      </rPr>
      <t xml:space="preserve">SAL (1): </t>
    </r>
    <r>
      <rPr>
        <sz val="11"/>
        <color rgb="FF000000"/>
        <rFont val="Arial"/>
        <family val="2"/>
      </rPr>
      <t xml:space="preserve">DT Recomendaciones para la garantía de los derechos humanos de personas contratistas en proceso y etapa de lactancia
</t>
    </r>
    <r>
      <rPr>
        <b/>
        <sz val="11"/>
        <color rgb="FF000000"/>
        <rFont val="Arial"/>
        <family val="2"/>
      </rPr>
      <t xml:space="preserve">AMB (1): </t>
    </r>
    <r>
      <rPr>
        <sz val="11"/>
        <color rgb="FF000000"/>
        <rFont val="Arial"/>
        <family val="2"/>
      </rPr>
      <t xml:space="preserve">DT Recomendaciones para la instalación de microsensores de medición de la calidad del aire en Bogotá D.C., con enfoque de género y derechos humanos de las mujeres AVANTIA-SDA
</t>
    </r>
    <r>
      <rPr>
        <b/>
        <sz val="11"/>
        <color rgb="FF000000"/>
        <rFont val="Arial"/>
        <family val="2"/>
      </rPr>
      <t xml:space="preserve">
Orientación en las siguientes instancias (13):
EDU (1): Se participa en encuentro Mesa Acuerdo 909 agosto 2025. 
MOV (1): Mesa de género sectorial sesión 3. 
SAL (5): 3Mesa de prevención y promoción; 1UTA Lactancia; 1Consejo Distrital Estupefacientes.
SEG (6): 5Comisión Distrital de Seguridad, Comodidad y Convivencia en el Fútbol de Bogotá – CDSCCFB; 1Mesa Técnica de Monitoreo y Seguimiento al Plan de Seguridad Ciudadana para los Ciclistas de Bogotá.
CT y DT Normativos
</t>
    </r>
    <r>
      <rPr>
        <sz val="11"/>
        <color rgb="FF000000"/>
        <rFont val="Arial"/>
        <family val="2"/>
      </rPr>
      <t xml:space="preserve">MOV (1): CT PA 739: Por medio del cual se crean los consejos locales de movilidad y el consejo distrital de movilidad en el distrito capital y se dictan otras disposiciones.
</t>
    </r>
    <r>
      <rPr>
        <b/>
        <sz val="11"/>
        <color rgb="FF000000"/>
        <rFont val="Arial"/>
        <family val="2"/>
      </rPr>
      <t xml:space="preserve">
Fortalecimiento de capacidades de los sectores:
Sensibilizaciones (10):
</t>
    </r>
    <r>
      <rPr>
        <sz val="11"/>
        <color rgb="FF000000"/>
        <rFont val="Arial"/>
        <family val="2"/>
      </rPr>
      <t xml:space="preserve">AMB (1): Ficha de resultados Derecho a la Participación, espacio para las y los colaboradores del IDYPBA. 
GOB (1): Se realiza sensibilización dirigida a gestoras y gestores territoriales del Instituto Distrital de la Participación y la Acción Comunal, sobre comunicación libre de sexismo y discriminación.
HÁB (1): Recomendaciones técnicas para la incorporación de enfoques de género, derechos humanos de las mujeres y el poblacional-diferencial en el diseño de señalética en el espacio público en el barrio Bilbao.
JUR(1): Ficha de resultados Enfoque de género y PPMYEG- SJD
MOV (2): Ficha de resultados conceptos básicos y transversalización del enfoque de género; sensibilización sobre acoso laboral y acoso sexual laboral desde el enfoque de género a colaboradoras y colaboradores del comité de convivencia, seguridad y salud en el trabajo
PLA (1): Ficha de resultados Derecho a la Cultura Laboral Libre de Sexismo, espacio para las y los colaboradores de la oficina jurídica de la SDP. 
SEG (3): Ficha de resultados “Encuentro de reflexión sobre género para hombres” Guardias adscritos al Cuerpo de Custodia y Vigilancia de SDSCJ
</t>
    </r>
    <r>
      <rPr>
        <b/>
        <sz val="11"/>
        <color rgb="FF000000"/>
        <rFont val="Arial"/>
        <family val="2"/>
      </rPr>
      <t xml:space="preserve">
Ficha Metodológica (2): </t>
    </r>
    <r>
      <rPr>
        <sz val="11"/>
        <color rgb="FF000000"/>
        <rFont val="Arial"/>
        <family val="2"/>
      </rPr>
      <t xml:space="preserve">1GEP_Propuesta metodológica para sensibilización sobre gestión documental con enfoque de género; 1INT_Ficha metodológica Participación incidente de mujeres habitantes de calle en Bogotá.
</t>
    </r>
    <r>
      <rPr>
        <b/>
        <u/>
        <sz val="11"/>
        <color rgb="FF000000"/>
        <rFont val="Arial"/>
        <family val="2"/>
      </rPr>
      <t xml:space="preserve">
Gestiones para la garantía de los DDHH mujeres
</t>
    </r>
    <r>
      <rPr>
        <b/>
        <sz val="11"/>
        <color rgb="FF000000"/>
        <rFont val="Arial"/>
        <family val="2"/>
      </rPr>
      <t>Reuniones internas (19</t>
    </r>
    <r>
      <rPr>
        <sz val="11"/>
        <color rgb="FF000000"/>
        <rFont val="Arial"/>
        <family val="2"/>
      </rPr>
      <t xml:space="preserve">):
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1"/>
        <color rgb="FF000000"/>
        <rFont val="Arial"/>
        <family val="2"/>
      </rPr>
      <t xml:space="preserve">
Reuniones intersectoriales (34)</t>
    </r>
    <r>
      <rPr>
        <sz val="11"/>
        <color rgb="FF000000"/>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
</t>
    </r>
    <r>
      <rPr>
        <b/>
        <sz val="11"/>
        <color rgb="FF000000"/>
        <rFont val="Arial"/>
        <family val="2"/>
      </rPr>
      <t xml:space="preserve">
Sensibilizaciones (6):
</t>
    </r>
    <r>
      <rPr>
        <sz val="11"/>
        <color rgb="FF000000"/>
        <rFont val="Arial"/>
        <family val="2"/>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micromachismos.D. HABITAT (1): Ciudadanía barrio Bilbao Suba: Taller diseño señalética con enfoques género, DDHH mujeres y poblacional diferencial.
</t>
    </r>
    <r>
      <rPr>
        <b/>
        <sz val="11"/>
        <color rgb="FF000000"/>
        <rFont val="Arial"/>
        <family val="2"/>
      </rPr>
      <t xml:space="preserve">
Metodologías (24</t>
    </r>
    <r>
      <rPr>
        <sz val="11"/>
        <color rgb="FF000000"/>
        <rFont val="Arial"/>
        <family val="2"/>
      </rPr>
      <t xml:space="preserve">):
D. PAZ (1): Propuesta formación mujeres procesos paz OCPVR+L96.
D. PARTICIPACIÓN (4): Metodologías agenda mujeres hab calle, conversatorio POT Casa de Todas, sensibilización IDPYBA+ppt..D. TRABAJO (2): Metodologías sensibilización ciudadanía, cápsula acciones afirmativas UTA,
D. SALUD (1): Propuesta carrusel comunicaciones prevención suicidio.D.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
</t>
    </r>
    <r>
      <rPr>
        <b/>
        <sz val="11"/>
        <color rgb="FF000000"/>
        <rFont val="Arial"/>
        <family val="2"/>
      </rPr>
      <t xml:space="preserve">
Sello En Igualdad:
Mesas de validación de planes de trabajo (1):  INT (1).
Alistamiento Alcaldías Locales (3): 3 Mesas de trabajo de socialización de metodología diagnostica.
Acompañamiento a la implementación de planes de trabajo del mecanismo Sello (2): 
Personería (1): 1 Reunión de seguimiento
Festivales al Parque (1): 1 Reunión de seguimiento
Apertura Fase Diagnostica de 15 Secretarías Distritales (6)</t>
    </r>
  </si>
  <si>
    <r>
      <rPr>
        <sz val="11"/>
        <color rgb="FF000000"/>
        <rFont val="Arial"/>
        <family val="2"/>
      </rPr>
      <t xml:space="preserve">
Lo que va del año hasta Agosto,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family val="2"/>
      </rPr>
      <t xml:space="preserve">
Acciones de Acompañamiento técnico (185)
</t>
    </r>
    <r>
      <rPr>
        <sz val="11"/>
        <color rgb="FF000000"/>
        <rFont val="Arial"/>
        <family val="2"/>
      </rPr>
      <t xml:space="preserve">Participación en Instancias (47).
CT Sectores (25): 3MOV; 4HAB; 2HAC; 3INT; 3GEP; SAL; 2AMB; 2SEG; DEE; 3GOB; PLN
DT Sectores (10): 2SEG; CUL; 3HAB; 2SAL; MOV; AMB
CT y DT Normativos (8): (2) PA 009 de 2025; PA 255-2025; PA 207-2025; PA 263-2025; PA 229 de 2025; PA 342 de 2025 y PA 739 de 2025.
Sensibilizaciones (90).
Metodologías (4): GOB-SEG; GEP; INT
Bullets (1)
</t>
    </r>
    <r>
      <rPr>
        <b/>
        <sz val="11"/>
        <color rgb="FF000000"/>
        <rFont val="Arial"/>
        <family val="2"/>
      </rPr>
      <t xml:space="preserve">
Gestiones para la garantía de los DDHH mujeres: 
</t>
    </r>
    <r>
      <rPr>
        <sz val="11"/>
        <color rgb="FF000000"/>
        <rFont val="Arial"/>
        <family val="2"/>
      </rPr>
      <t>Reuniones intersectoriales (</t>
    </r>
    <r>
      <rPr>
        <b/>
        <sz val="11"/>
        <color rgb="FF000000"/>
        <rFont val="Arial"/>
        <family val="2"/>
      </rPr>
      <t>212</t>
    </r>
    <r>
      <rPr>
        <sz val="11"/>
        <color rgb="FF000000"/>
        <rFont val="Arial"/>
        <family val="2"/>
      </rPr>
      <t>).
Reuniones Internas (</t>
    </r>
    <r>
      <rPr>
        <b/>
        <sz val="11"/>
        <color rgb="FF000000"/>
        <rFont val="Arial"/>
        <family val="2"/>
      </rPr>
      <t>163</t>
    </r>
    <r>
      <rPr>
        <sz val="11"/>
        <color rgb="FF000000"/>
        <rFont val="Arial"/>
        <family val="2"/>
      </rPr>
      <t>).  
Sensibilizaciones (</t>
    </r>
    <r>
      <rPr>
        <b/>
        <sz val="11"/>
        <color rgb="FF000000"/>
        <rFont val="Arial"/>
        <family val="2"/>
      </rPr>
      <t>39</t>
    </r>
    <r>
      <rPr>
        <sz val="11"/>
        <color rgb="FF000000"/>
        <rFont val="Arial"/>
        <family val="2"/>
      </rPr>
      <t>). 
Metodologías (</t>
    </r>
    <r>
      <rPr>
        <b/>
        <sz val="11"/>
        <color rgb="FF000000"/>
        <rFont val="Arial"/>
        <family val="2"/>
      </rPr>
      <t>74</t>
    </r>
    <r>
      <rPr>
        <sz val="11"/>
        <color rgb="FF000000"/>
        <rFont val="Arial"/>
        <family val="2"/>
      </rPr>
      <t xml:space="preserve">).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11"/>
        <color rgb="FF000000"/>
        <rFont val="Arial"/>
        <family val="2"/>
      </rPr>
      <t xml:space="preserve">
Acciones de Implementación del mecanismo Sello En Iguldad en linea de trabajo con sector público:
</t>
    </r>
    <r>
      <rPr>
        <sz val="11"/>
        <color rgb="FF000000"/>
        <rFont val="Arial"/>
        <family val="2"/>
      </rPr>
      <t>Acompañamiento a la implementación de planes de trabajo del mecanismo Sello (26):  Revisión y orientación técnica a los planes de trabajo del Sello En Igualdad con:  AMB (3), CUL(1), DEE (2), EDU(3)  GEP (1), GOB (1), HAB (5),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</si>
  <si>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t> </t>
  </si>
  <si>
    <r>
      <rPr>
        <b/>
        <sz val="11"/>
        <color rgb="FF000000"/>
        <rFont val="Arial"/>
        <family val="2"/>
      </rPr>
      <t>Elaboración de insumos (4): 
INT (2):</t>
    </r>
    <r>
      <rPr>
        <sz val="11"/>
        <color rgb="FF000000"/>
        <rFont val="Arial"/>
        <family val="2"/>
      </rPr>
      <t xml:space="preserve"> CT SDIS Módulo de trabajo en equipo; CT Módulo de Espiritualidad. 
</t>
    </r>
    <r>
      <rPr>
        <b/>
        <sz val="11"/>
        <color rgb="FF000000"/>
        <rFont val="Arial"/>
        <family val="2"/>
      </rPr>
      <t xml:space="preserve">HAB (1): </t>
    </r>
    <r>
      <rPr>
        <sz val="11"/>
        <color rgb="FF000000"/>
        <rFont val="Arial"/>
        <family val="2"/>
      </rPr>
      <t xml:space="preserve">CT Encuesta y Diagnóstico sobre brechas de género y necesidades relacionadas con los trabajos de cuidado de personas y animales de compañía - RENOBO 
</t>
    </r>
    <r>
      <rPr>
        <b/>
        <sz val="11"/>
        <color rgb="FF000000"/>
        <rFont val="Arial"/>
        <family val="2"/>
      </rPr>
      <t xml:space="preserve">CUL (1): </t>
    </r>
    <r>
      <rPr>
        <sz val="11"/>
        <color rgb="FF000000"/>
        <rFont val="Arial"/>
        <family val="2"/>
      </rPr>
      <t xml:space="preserve">Ficha técnica Propuesta de presentación para el Ritual de Brujas en el marco de la asistencia técnica a la FUGA.
</t>
    </r>
    <r>
      <rPr>
        <b/>
        <sz val="11"/>
        <color rgb="FF000000"/>
        <rFont val="Arial"/>
        <family val="2"/>
      </rPr>
      <t>Orientación en las siguientes instancias (7):
EDU (3):</t>
    </r>
    <r>
      <rPr>
        <sz val="11"/>
        <color rgb="FF000000"/>
        <rFont val="Arial"/>
        <family val="2"/>
      </rPr>
      <t xml:space="preserve"> Mesa Acuerdo 909 de 2023; Segunda Mesa Pública 2025 del Programa de Alimentación Escolar del Distrito; Mesa Actualización de Protocolo para Atención a Tomas y Movilizaciones.
</t>
    </r>
    <r>
      <rPr>
        <b/>
        <sz val="11"/>
        <color rgb="FF000000"/>
        <rFont val="Arial"/>
        <family val="2"/>
      </rPr>
      <t>MOV(1):</t>
    </r>
    <r>
      <rPr>
        <sz val="11"/>
        <color rgb="FF000000"/>
        <rFont val="Arial"/>
        <family val="2"/>
      </rPr>
      <t xml:space="preserve"> Consejo Distrital de la Bicicleta 
</t>
    </r>
    <r>
      <rPr>
        <b/>
        <sz val="11"/>
        <color rgb="FF000000"/>
        <rFont val="Arial"/>
        <family val="2"/>
      </rPr>
      <t>SAL (1):</t>
    </r>
    <r>
      <rPr>
        <sz val="11"/>
        <color rgb="FF000000"/>
        <rFont val="Arial"/>
        <family val="2"/>
      </rPr>
      <t xml:space="preserve"> Comité Fast Track Cities 
</t>
    </r>
    <r>
      <rPr>
        <b/>
        <sz val="11"/>
        <color rgb="FF000000"/>
        <rFont val="Arial"/>
        <family val="2"/>
      </rPr>
      <t>SEG (2):</t>
    </r>
    <r>
      <rPr>
        <sz val="11"/>
        <color rgb="FF000000"/>
        <rFont val="Arial"/>
        <family val="2"/>
      </rPr>
      <t xml:space="preserve"> Comisión Distrital de Seguridad, Comodidad y Convivencia de Fútbol de Bogotá, Mesa Técnica de Monitoreo y Seguimiento al Plan de Seguridad Ciudadana para los Ciclistas de Bogotá
</t>
    </r>
    <r>
      <rPr>
        <b/>
        <sz val="11"/>
        <color rgb="FF000000"/>
        <rFont val="Arial"/>
        <family val="2"/>
      </rPr>
      <t>Acompañamiento a la implementación de planes de trabajo del mecanismo Sello (5):
AMB (3):</t>
    </r>
    <r>
      <rPr>
        <sz val="11"/>
        <color rgb="FF000000"/>
        <rFont val="Arial"/>
        <family val="2"/>
      </rPr>
      <t xml:space="preserve"> Mesa de trabajo con el IDIGER para relizarla asistencia técnica desde la SDMujer en las actividades del Plan de Trabajo; Mesa de trabajo con el JBB para realizar la asistencia técnica desde la SDMujer en las actividades del Plan de Trabajo; Mesa de trabajo con el sector para socializar el documento de la SDMujer para la conformación de espacios internos de asuntos de género.
</t>
    </r>
    <r>
      <rPr>
        <b/>
        <sz val="11"/>
        <color rgb="FF000000"/>
        <rFont val="Arial"/>
        <family val="2"/>
      </rPr>
      <t>HAC (1):</t>
    </r>
    <r>
      <rPr>
        <sz val="11"/>
        <color rgb="FF000000"/>
        <rFont val="Arial"/>
        <family val="2"/>
      </rPr>
      <t xml:space="preserve"> Mesa de Trabajo con Lotería de Bogotá para identificación de estrategias de acompañamiento técnico para ejecución de Plan de Trabajo SDIG. 
</t>
    </r>
    <r>
      <rPr>
        <b/>
        <sz val="11"/>
        <color rgb="FF000000"/>
        <rFont val="Arial"/>
        <family val="2"/>
      </rPr>
      <t>DEE(1):</t>
    </r>
    <r>
      <rPr>
        <sz val="11"/>
        <color rgb="FF000000"/>
        <rFont val="Arial"/>
        <family val="2"/>
      </rPr>
      <t xml:space="preserve"> Mesa de trabajo para el acompañamiento a SDIEG en la actualización de procedimientos con enfoque de género.
</t>
    </r>
    <r>
      <rPr>
        <b/>
        <sz val="11"/>
        <color rgb="FF000000"/>
        <rFont val="Arial"/>
        <family val="2"/>
      </rPr>
      <t xml:space="preserve">Fortalecimiento de capacidades de los sectores:
Sensibilizaciones (22):
INTERSECTORIAL (1): </t>
    </r>
    <r>
      <rPr>
        <sz val="11"/>
        <color rgb="FF000000"/>
        <rFont val="Arial"/>
        <family val="2"/>
      </rPr>
      <t xml:space="preserve">Sensibilización Movilización 28S, Decreto 053
</t>
    </r>
    <r>
      <rPr>
        <b/>
        <sz val="11"/>
        <color rgb="FF000000"/>
        <rFont val="Arial"/>
        <family val="2"/>
      </rPr>
      <t xml:space="preserve">UNIVERSIDAD COOPERATIVA (1): </t>
    </r>
    <r>
      <rPr>
        <sz val="11"/>
        <color rgb="FF000000"/>
        <rFont val="Arial"/>
        <family val="2"/>
      </rPr>
      <t xml:space="preserve">Conmemoración 28S Día de Acción Global para el Aborto legal y seguro
</t>
    </r>
    <r>
      <rPr>
        <b/>
        <sz val="11"/>
        <color rgb="FF000000"/>
        <rFont val="Arial"/>
        <family val="2"/>
      </rPr>
      <t xml:space="preserve">ICETEX (1): </t>
    </r>
    <r>
      <rPr>
        <sz val="11"/>
        <color rgb="FF000000"/>
        <rFont val="Arial"/>
        <family val="2"/>
      </rPr>
      <t xml:space="preserve">Socialización Ruta Única de Atención para Mujeres Víctimas de Violencia 
</t>
    </r>
    <r>
      <rPr>
        <b/>
        <sz val="11"/>
        <color rgb="FF000000"/>
        <rFont val="Arial"/>
        <family val="2"/>
      </rPr>
      <t xml:space="preserve">AMB (2): </t>
    </r>
    <r>
      <rPr>
        <sz val="11"/>
        <color rgb="FF000000"/>
        <rFont val="Arial"/>
        <family val="2"/>
      </rPr>
      <t xml:space="preserve">1IDIGER Derecho a Una Vida Libre de Violencias y la RUAMV; 1JBB Estrategia de Cuidado Menstrual. 
</t>
    </r>
    <r>
      <rPr>
        <b/>
        <sz val="11"/>
        <color rgb="FF000000"/>
        <rFont val="Arial"/>
        <family val="2"/>
      </rPr>
      <t>DEE (2):</t>
    </r>
    <r>
      <rPr>
        <sz val="11"/>
        <color rgb="FF000000"/>
        <rFont val="Arial"/>
        <family val="2"/>
      </rPr>
      <t xml:space="preserve"> Transversalización de género en la formulación y seguimiento de la Política Pública de Cooperativismo y Economía solidaria en Bogotá; Comunicación que transforma: construyendo una cultura libre de sexismo.
</t>
    </r>
    <r>
      <rPr>
        <b/>
        <sz val="11"/>
        <color rgb="FF000000"/>
        <rFont val="Arial"/>
        <family val="2"/>
      </rPr>
      <t>EDU (1):</t>
    </r>
    <r>
      <rPr>
        <sz val="11"/>
        <color rgb="FF000000"/>
        <rFont val="Arial"/>
        <family val="2"/>
      </rPr>
      <t xml:space="preserve"> Archivística con Enfoque de Género - UDFJC
</t>
    </r>
    <r>
      <rPr>
        <b/>
        <sz val="11"/>
        <color rgb="FF000000"/>
        <rFont val="Arial"/>
        <family val="2"/>
      </rPr>
      <t xml:space="preserve">HAB (4): </t>
    </r>
    <r>
      <rPr>
        <sz val="11"/>
        <color rgb="FF000000"/>
        <rFont val="Arial"/>
        <family val="2"/>
      </rPr>
      <t xml:space="preserve">1CVP Ciudades Seguras; 1SDHT Acoso Sexual Laboral y Acoso Laboral; 1UAESP Comunicación no Sexista; 1CVP Acta encuentro de Seguimiento Virtual de la Gestión Social. 
</t>
    </r>
    <r>
      <rPr>
        <b/>
        <sz val="11"/>
        <color rgb="FF000000"/>
        <rFont val="Arial"/>
        <family val="2"/>
      </rPr>
      <t>INT (1):</t>
    </r>
    <r>
      <rPr>
        <sz val="11"/>
        <color rgb="FF000000"/>
        <rFont val="Arial"/>
        <family val="2"/>
      </rPr>
      <t xml:space="preserve"> SDIS: Atención con enfoques de género, diferencial, y derechos humanos de las mujeres, dirigida a abogados, abogadas y apoyos jurídicos de Comisarías Familia de la Subdirección para las Familias de la Secretaría Distrital de Integración Social.
</t>
    </r>
    <r>
      <rPr>
        <b/>
        <sz val="11"/>
        <color rgb="FF000000"/>
        <rFont val="Arial"/>
        <family val="2"/>
      </rPr>
      <t>GOB(2):</t>
    </r>
    <r>
      <rPr>
        <sz val="11"/>
        <color rgb="FF000000"/>
        <rFont val="Arial"/>
        <family val="2"/>
      </rPr>
      <t xml:space="preserve"> 1SDG 28S "Día de Acción Global por el Aborto Libre, Seguro y Gratuito" y el derecho a la salud plena; 1DADEP Transversalización del enfoque de género.
</t>
    </r>
    <r>
      <rPr>
        <b/>
        <sz val="11"/>
        <color rgb="FF000000"/>
        <rFont val="Arial"/>
        <family val="2"/>
      </rPr>
      <t>GEP(2):</t>
    </r>
    <r>
      <rPr>
        <sz val="11"/>
        <color rgb="FF000000"/>
        <rFont val="Arial"/>
        <family val="2"/>
      </rPr>
      <t xml:space="preserve"> 1Sec. General Acoso laboral y acoso sexual laboral desde el derecho disciplinario y el enfoque de género; 1DASCD Importancia de la redistribución de las tareas del cuidado.
</t>
    </r>
    <r>
      <rPr>
        <b/>
        <sz val="11"/>
        <color rgb="FF000000"/>
        <rFont val="Arial"/>
        <family val="2"/>
      </rPr>
      <t xml:space="preserve">MOV(5): </t>
    </r>
    <r>
      <rPr>
        <sz val="11"/>
        <color rgb="FF000000"/>
        <rFont val="Arial"/>
        <family val="2"/>
      </rPr>
      <t xml:space="preserve">1TMS Una Sensibilización sobre lenguaje incluyente, cultura libre de sexismo; 3IDU: prevención del acoso sexual callejero en frente de obra; 1UAERMV: Cultura libre de sexismo en el espacio público 
</t>
    </r>
    <r>
      <rPr>
        <b/>
        <sz val="11"/>
        <color rgb="FF000000"/>
        <rFont val="Arial"/>
        <family val="2"/>
      </rPr>
      <t>Fichas Metodológicas (2): 
INT (1):</t>
    </r>
    <r>
      <rPr>
        <sz val="11"/>
        <color rgb="FF000000"/>
        <rFont val="Arial"/>
        <family val="2"/>
      </rPr>
      <t xml:space="preserve"> SDIS Atención con enfoque de género; </t>
    </r>
    <r>
      <rPr>
        <b/>
        <sz val="11"/>
        <color rgb="FF000000"/>
        <rFont val="Arial"/>
        <family val="2"/>
      </rPr>
      <t>HAB (1)</t>
    </r>
    <r>
      <rPr>
        <sz val="11"/>
        <color rgb="FF000000"/>
        <rFont val="Arial"/>
        <family val="2"/>
      </rPr>
      <t xml:space="preserve">: CVP Ciudades Seguras
</t>
    </r>
    <r>
      <rPr>
        <b/>
        <sz val="11"/>
        <color rgb="FF000000"/>
        <rFont val="Arial"/>
        <family val="2"/>
      </rPr>
      <t xml:space="preserve">Respecto a la garnatía de los derechos humanos de las mujeres: 
Reuniones internas (15): 
</t>
    </r>
    <r>
      <rPr>
        <sz val="11"/>
        <color rgb="FF000000"/>
        <rFont val="Arial"/>
        <family val="2"/>
      </rPr>
      <t xml:space="preserve">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 
</t>
    </r>
    <r>
      <rPr>
        <b/>
        <sz val="11"/>
        <color rgb="FF000000"/>
        <rFont val="Arial"/>
        <family val="2"/>
      </rPr>
      <t>Reuniones intersectoriales (40):</t>
    </r>
    <r>
      <rPr>
        <sz val="11"/>
        <color rgb="FF000000"/>
        <rFont val="Arial"/>
        <family val="2"/>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
</t>
    </r>
    <r>
      <rPr>
        <b/>
        <sz val="11"/>
        <color rgb="FF000000"/>
        <rFont val="Arial"/>
        <family val="2"/>
      </rPr>
      <t>Acciones afirmativas</t>
    </r>
    <r>
      <rPr>
        <sz val="11"/>
        <color rgb="FF000000"/>
        <rFont val="Arial"/>
        <family val="2"/>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family val="2"/>
      </rPr>
      <t>Sensibilizaciones (12)</t>
    </r>
    <r>
      <rPr>
        <sz val="11"/>
        <color rgb="FF000000"/>
        <rFont val="Arial"/>
        <family val="2"/>
      </rPr>
      <t xml:space="preserve">: D.PAZ (1): Ciudadanía - COLMYG Mártires: D. Paz.D. PARTICIPACIÓN (1): Ciudadanía-Universidad Distrital: D. participación y representación con equdiad. D. TRABAJO (1): Alcaldía Local Mártires: Socialización Decreto 332/2020.D. SALUD:(1): Psicólogas CIOM SDMujer: evento 28 Sept-IVE.D.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t>
    </r>
    <r>
      <rPr>
        <b/>
        <sz val="11"/>
        <color rgb="FF000000"/>
        <rFont val="Arial"/>
        <family val="2"/>
      </rPr>
      <t>Metodologías (30)</t>
    </r>
    <r>
      <rPr>
        <sz val="11"/>
        <color rgb="FF000000"/>
        <rFont val="Arial"/>
        <family val="2"/>
      </rPr>
      <t xml:space="preserve">: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SOFA.D.SALUD-CULTURA (2): Metodología y ppt sensibilización género y DDHH mujeres Comisarías Familia. 
</t>
    </r>
    <r>
      <rPr>
        <b/>
        <sz val="11"/>
        <color rgb="FF000000"/>
        <rFont val="Arial"/>
        <family val="2"/>
      </rPr>
      <t>Documentos técnicos (9)</t>
    </r>
    <r>
      <rPr>
        <sz val="11"/>
        <color rgb="FF000000"/>
        <rFont val="Arial"/>
        <family val="2"/>
      </rPr>
      <t xml:space="preserve">: 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
</t>
    </r>
    <r>
      <rPr>
        <b/>
        <sz val="11"/>
        <color rgb="FF000000"/>
        <rFont val="Arial"/>
        <family val="2"/>
      </rPr>
      <t>Conceptos técnicos a entidades distritales (12):</t>
    </r>
    <r>
      <rPr>
        <sz val="11"/>
        <color rgb="FF000000"/>
        <rFont val="Arial"/>
        <family val="2"/>
      </rPr>
      <t xml:space="preserve">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
</t>
    </r>
    <r>
      <rPr>
        <b/>
        <sz val="11"/>
        <color rgb="FF000000"/>
        <rFont val="Arial"/>
        <family val="2"/>
      </rPr>
      <t>Conceptos técnicos a Proyectos de Acuerdo (13)</t>
    </r>
    <r>
      <rPr>
        <sz val="11"/>
        <color rgb="FF000000"/>
        <rFont val="Arial"/>
        <family val="2"/>
      </rPr>
      <t xml:space="preserve"> en temas relacionados con derechos menstruales (3); enfermedades huérfanas; salud mental (3); mujeres cabeza hogar, actividad deportiva empresarial; mujeres trans; comité superación pobreza; prevención acoso obras; trabajo digno juventud.
</t>
    </r>
    <r>
      <rPr>
        <b/>
        <sz val="11"/>
        <color rgb="FF000000"/>
        <rFont val="Arial"/>
        <family val="2"/>
      </rPr>
      <t>Bullets (9):</t>
    </r>
    <r>
      <rPr>
        <sz val="11"/>
        <color rgb="FF000000"/>
        <rFont val="Arial"/>
        <family val="2"/>
      </rPr>
      <t xml:space="preserve"> Consejo Distrital Paz; buena práctica Ferias Vivienda; Consejo Distrital Justicia Transicional; cineforo D.Participación; modelo salud Más Bienestar; foro colegio Alvernia; evento FUGA Ritual Brujas; exposición IDPC Rodar Juntas; Feria Vivienda. 
</t>
    </r>
    <r>
      <rPr>
        <b/>
        <sz val="11"/>
        <color rgb="FF000000"/>
        <rFont val="Arial"/>
        <family val="2"/>
      </rPr>
      <t>Respuestas Proposiciones Concejo (3)</t>
    </r>
    <r>
      <rPr>
        <sz val="11"/>
        <color rgb="FF000000"/>
        <rFont val="Arial"/>
        <family val="2"/>
      </rPr>
      <t xml:space="preserve"> en temas relacionados con nacimiento humanizado y parto intercultural; programas de formación: acoso y violencia en espacio público. 
</t>
    </r>
    <r>
      <rPr>
        <b/>
        <sz val="11"/>
        <color rgb="FF000000"/>
        <rFont val="Arial"/>
        <family val="2"/>
      </rPr>
      <t>Respuestas organismos de control (1)</t>
    </r>
    <r>
      <rPr>
        <sz val="11"/>
        <color rgb="FF000000"/>
        <rFont val="Arial"/>
        <family val="2"/>
      </rPr>
      <t xml:space="preserve">: Defensoría del Pueblo: mujeres buscadoras.
</t>
    </r>
    <r>
      <rPr>
        <b/>
        <sz val="11"/>
        <color rgb="FF000000"/>
        <rFont val="Arial"/>
        <family val="2"/>
      </rPr>
      <t>Respuestas SDQS (6)</t>
    </r>
    <r>
      <rPr>
        <sz val="11"/>
        <color rgb="FF000000"/>
        <rFont val="Arial"/>
        <family val="2"/>
      </rPr>
      <t xml:space="preserve"> en temas relacionados con mujeres buscadoras; Decreto 332/2020; acoso verbal; Registro Único de Víctimas; mujeres libertad religiosa; derechos sexuales y derechos reproductivos. </t>
    </r>
  </si>
  <si>
    <r>
      <rPr>
        <sz val="11"/>
        <color rgb="FF000000"/>
        <rFont val="Arial"/>
        <family val="2"/>
      </rPr>
      <t xml:space="preserve">Al mes de septiembre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family val="2"/>
      </rPr>
      <t xml:space="preserve">Acciones de Acompañamiento técnico (219)
</t>
    </r>
    <r>
      <rPr>
        <sz val="11"/>
        <color rgb="FF000000"/>
        <rFont val="Arial"/>
        <family val="2"/>
      </rPr>
      <t>Participación en Instancias (</t>
    </r>
    <r>
      <rPr>
        <b/>
        <sz val="11"/>
        <color rgb="FF000000"/>
        <rFont val="Arial"/>
        <family val="2"/>
      </rPr>
      <t>53</t>
    </r>
    <r>
      <rPr>
        <sz val="11"/>
        <color rgb="FF000000"/>
        <rFont val="Arial"/>
        <family val="2"/>
      </rPr>
      <t>).
CT Sectores (2</t>
    </r>
    <r>
      <rPr>
        <b/>
        <sz val="11"/>
        <color rgb="FF000000"/>
        <rFont val="Arial"/>
        <family val="2"/>
      </rPr>
      <t>8</t>
    </r>
    <r>
      <rPr>
        <sz val="11"/>
        <color rgb="FF000000"/>
        <rFont val="Arial"/>
        <family val="2"/>
      </rPr>
      <t xml:space="preserve">): 3MOV; </t>
    </r>
    <r>
      <rPr>
        <b/>
        <sz val="11"/>
        <color rgb="FF000000"/>
        <rFont val="Arial"/>
        <family val="2"/>
      </rPr>
      <t>5</t>
    </r>
    <r>
      <rPr>
        <sz val="11"/>
        <color rgb="FF000000"/>
        <rFont val="Arial"/>
        <family val="2"/>
      </rPr>
      <t xml:space="preserve">HAB; 2HAC; </t>
    </r>
    <r>
      <rPr>
        <b/>
        <sz val="11"/>
        <color rgb="FF000000"/>
        <rFont val="Arial"/>
        <family val="2"/>
      </rPr>
      <t>5</t>
    </r>
    <r>
      <rPr>
        <sz val="11"/>
        <color rgb="FF000000"/>
        <rFont val="Arial"/>
        <family val="2"/>
      </rPr>
      <t xml:space="preserve">INT; 3GEP; SAL; 2AMB; 2SEG; DEE; 3GOB; PLN
DT Sectores (10): 2SEG; CUL; 3HAB; 2SAL; MOV; AMB
CT y DT Normativos (8): (2) PA 009 de 2025; PA 255-2025; PA 207-2025; PA 263-2025; PA 229 de 2025; PA 342 de 2025 y PA 739 de 2025.
</t>
    </r>
    <r>
      <rPr>
        <b/>
        <sz val="11"/>
        <color rgb="FF000000"/>
        <rFont val="Arial"/>
        <family val="2"/>
      </rPr>
      <t xml:space="preserve">Ficha técnica (1): CUL 
</t>
    </r>
    <r>
      <rPr>
        <sz val="11"/>
        <color rgb="FF000000"/>
        <rFont val="Arial"/>
        <family val="2"/>
      </rPr>
      <t>Sensibilizaciones (</t>
    </r>
    <r>
      <rPr>
        <b/>
        <sz val="11"/>
        <color rgb="FF000000"/>
        <rFont val="Arial"/>
        <family val="2"/>
      </rPr>
      <t>112</t>
    </r>
    <r>
      <rPr>
        <sz val="11"/>
        <color rgb="FF000000"/>
        <rFont val="Arial"/>
        <family val="2"/>
      </rPr>
      <t>).
Metodologías (</t>
    </r>
    <r>
      <rPr>
        <b/>
        <sz val="11"/>
        <color rgb="FF000000"/>
        <rFont val="Arial"/>
        <family val="2"/>
      </rPr>
      <t>6</t>
    </r>
    <r>
      <rPr>
        <sz val="11"/>
        <color rgb="FF000000"/>
        <rFont val="Arial"/>
        <family val="2"/>
      </rPr>
      <t xml:space="preserve">): GOB-SEG; GEP; 2INT;1HAB
Bullets (1)
</t>
    </r>
    <r>
      <rPr>
        <b/>
        <sz val="11"/>
        <color rgb="FF000000"/>
        <rFont val="Arial"/>
        <family val="2"/>
      </rPr>
      <t xml:space="preserve">Gestiones para la garantía de los DDHH mujeres:  
</t>
    </r>
    <r>
      <rPr>
        <sz val="11"/>
        <color rgb="FF000000"/>
        <rFont val="Arial"/>
        <family val="2"/>
      </rPr>
      <t xml:space="preserve">Reuniones intersectoriales (252). 
Reuniones Internas (178).   
Sensibilizaciones (51).  
Metodologías (104). 
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t>
    </r>
    <r>
      <rPr>
        <b/>
        <sz val="11"/>
        <color rgb="FF000000"/>
        <rFont val="Arial"/>
        <family val="2"/>
      </rPr>
      <t xml:space="preserve">Acciones de Implementación del mecanismo Sello En Iguldad en linea de trabajo con sector público:
</t>
    </r>
    <r>
      <rPr>
        <sz val="11"/>
        <color rgb="FF000000"/>
        <rFont val="Arial"/>
        <family val="2"/>
      </rPr>
      <t>Acompañamiento a la implementación de planes de trabajo del mecanismo Sello (26):  Revisión y orientación técnica a los planes de trabajo del Sello En Igualdad con:  AMB (9), CUL(1), DEE (3), EDU(3)  GEP (1), GOB (1), HAB (6),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t>
    </r>
  </si>
  <si>
    <r>
      <rPr>
        <b/>
        <sz val="10"/>
        <color rgb="FF000000"/>
        <rFont val="Arial"/>
        <family val="2"/>
      </rPr>
      <t>Elaboración de insumos (6):</t>
    </r>
    <r>
      <rPr>
        <sz val="10"/>
        <color rgb="FF000000"/>
        <rFont val="Arial"/>
        <family val="2"/>
      </rPr>
      <t xml:space="preserve"> 
</t>
    </r>
    <r>
      <rPr>
        <b/>
        <sz val="10"/>
        <color rgb="FF000000"/>
        <rFont val="Arial"/>
        <family val="2"/>
      </rPr>
      <t>INT (1):</t>
    </r>
    <r>
      <rPr>
        <sz val="10"/>
        <color rgb="FF000000"/>
        <rFont val="Arial"/>
        <family val="2"/>
      </rPr>
      <t xml:space="preserve"> CT participación Ciudadana — SDIS 
</t>
    </r>
    <r>
      <rPr>
        <b/>
        <sz val="10"/>
        <color rgb="FF000000"/>
        <rFont val="Arial"/>
        <family val="2"/>
      </rPr>
      <t>SJD (1):</t>
    </r>
    <r>
      <rPr>
        <sz val="10"/>
        <color rgb="FF000000"/>
        <rFont val="Arial"/>
        <family val="2"/>
      </rPr>
      <t xml:space="preserve"> CT Circular Promoción de los mecanismos alternativos de solución de conflictos (MASC) en las entidades y organismos del Distrito Capital. 
</t>
    </r>
    <r>
      <rPr>
        <b/>
        <sz val="10"/>
        <color rgb="FF000000"/>
        <rFont val="Arial"/>
        <family val="2"/>
      </rPr>
      <t>GEP (1):</t>
    </r>
    <r>
      <rPr>
        <sz val="10"/>
        <color rgb="FF000000"/>
        <rFont val="Arial"/>
        <family val="2"/>
      </rPr>
      <t xml:space="preserve"> CT Nuevo modelo de servicio a la ciudadanía - CADES con vocación, dirigido a la Secretaría General de la Alcaldía Mayor de Bogotá. 
</t>
    </r>
    <r>
      <rPr>
        <b/>
        <sz val="10"/>
        <color rgb="FF000000"/>
        <rFont val="Arial"/>
        <family val="2"/>
      </rPr>
      <t>DEE (1):</t>
    </r>
    <r>
      <rPr>
        <sz val="10"/>
        <color rgb="FF000000"/>
        <rFont val="Arial"/>
        <family val="2"/>
      </rPr>
      <t xml:space="preserve"> CT Estrategia de Transversalización del Enfoque de Género - SDIEG- IDT 
</t>
    </r>
    <r>
      <rPr>
        <b/>
        <sz val="10"/>
        <color rgb="FF000000"/>
        <rFont val="Arial"/>
        <family val="2"/>
      </rPr>
      <t>SEG (1):</t>
    </r>
    <r>
      <rPr>
        <sz val="10"/>
        <color rgb="FF000000"/>
        <rFont val="Arial"/>
        <family val="2"/>
      </rPr>
      <t xml:space="preserve"> CT Protocolo Distrital de Seguridad Comodidad y Convivencia en el Futbol de Bogotá 
</t>
    </r>
    <r>
      <rPr>
        <b/>
        <sz val="10"/>
        <color rgb="FF000000"/>
        <rFont val="Arial"/>
        <family val="2"/>
      </rPr>
      <t>SJD(1):</t>
    </r>
    <r>
      <rPr>
        <sz val="10"/>
        <color rgb="FF000000"/>
        <rFont val="Arial"/>
        <family val="2"/>
      </rPr>
      <t xml:space="preserve"> DT Desarrollo de podcast: “Transformar desde adentro: hacia una cultura institucional libre de acoso”
</t>
    </r>
    <r>
      <rPr>
        <b/>
        <sz val="10"/>
        <color rgb="FF000000"/>
        <rFont val="Arial"/>
        <family val="2"/>
      </rPr>
      <t>Orientación en las siguientes instancias (4):
CUL (2):</t>
    </r>
    <r>
      <rPr>
        <sz val="10"/>
        <color rgb="FF000000"/>
        <rFont val="Arial"/>
        <family val="2"/>
      </rPr>
      <t xml:space="preserve"> Participación en mesa de cultura y género liderada por la SDCRD y la SDMujer como buena práctica para socializar avances y logros de las entidades del sector CUL   en cuanto a temas de género.
</t>
    </r>
    <r>
      <rPr>
        <b/>
        <sz val="10"/>
        <color rgb="FF000000"/>
        <rFont val="Arial"/>
        <family val="2"/>
      </rPr>
      <t>EDU (2):</t>
    </r>
    <r>
      <rPr>
        <sz val="10"/>
        <color rgb="FF000000"/>
        <rFont val="Arial"/>
        <family val="2"/>
      </rPr>
      <t xml:space="preserve"> Mesa Acuerdo 909 del 2023 convocado por la Secretaría de Educación Distrital; Encuentro virtual de balance X Mesa Observatorio de Convivencia Escolar
</t>
    </r>
    <r>
      <rPr>
        <b/>
        <sz val="10"/>
        <color rgb="FF000000"/>
        <rFont val="Arial"/>
        <family val="2"/>
      </rPr>
      <t>SAL (1):</t>
    </r>
    <r>
      <rPr>
        <sz val="10"/>
        <color rgb="FF000000"/>
        <rFont val="Arial"/>
        <family val="2"/>
      </rPr>
      <t xml:space="preserve"> Consejo Distrital de Estupefacientes.  
</t>
    </r>
    <r>
      <rPr>
        <b/>
        <sz val="10"/>
        <color rgb="FF000000"/>
        <rFont val="Arial"/>
        <family val="2"/>
      </rPr>
      <t xml:space="preserve">Respecto a la garnatía de los derechos humanos de las mujeres: 
</t>
    </r>
    <r>
      <rPr>
        <sz val="10"/>
        <color rgb="FF000000"/>
        <rFont val="Arial"/>
        <family val="2"/>
      </rPr>
      <t xml:space="preserve">
</t>
    </r>
    <r>
      <rPr>
        <b/>
        <sz val="10"/>
        <color rgb="FF000000"/>
        <rFont val="Arial"/>
        <family val="2"/>
      </rPr>
      <t xml:space="preserve">Reuniones internas (16): 
</t>
    </r>
    <r>
      <rPr>
        <sz val="10"/>
        <color rgb="FF000000"/>
        <rFont val="Arial"/>
        <family val="2"/>
      </rPr>
      <t xml:space="preserve">D.PAZ (4): Alistamiento encuentro y metodología Mesa NARP (2); seguimiento plan género (2).
D. PARTICIPACIÓN (2): Revisión guion sensibilización talento humano SDMujer; metodología agenda ciudadana mujeres habitabilidad calle.
D. TRABAJO (1): Articulación DGC información derechos trabajo y educación mujees ejercen ASP. 
D. SALUD (2): Articulación cartilla salud enfoque género y diferencial; metodología sensibilización atención diferencial Comisarías Familia. 
D. EDUCACIÓN (2): Articulación mesa de diálogo IES; ruta Unidiversas. 
D. CULTURA (3): Articulación encuentro mujeres skaters; eliminación estereotipos en deportes; articlación evento 25N Biblored. 
D. HÁBITAT (2): Metodología sensibilización gestión riesgo enfoque género IDIGER; revisión propuesa BID frente obra Metro. 
</t>
    </r>
    <r>
      <rPr>
        <b/>
        <sz val="10"/>
        <color rgb="FF000000"/>
        <rFont val="Arial"/>
        <family val="2"/>
      </rPr>
      <t xml:space="preserve">Reuniones intersectoriales (27):  
</t>
    </r>
    <r>
      <rPr>
        <sz val="10"/>
        <color rgb="FF000000"/>
        <rFont val="Arial"/>
        <family val="2"/>
      </rPr>
      <t xml:space="preserve">D.PAZ (5): Articulación OCPVR metodología jornada mujeres reincorporación; reglamento Consejo Distrital Paz. 2 reportes PAD y POA reincorporación III trim 2025; insumos anteproyecto PAD 2026. 
D. PARTICIPACIÓN (1): Articulación IDPAC cineforo representaciones electas Jornada Única Electoral Ciudadana.
D. TRABAJO (3): Articulación UAESP socialización proceso elecciones CCM; SDDE transversalización enfoque de género y productos PPASP (2).
D. SALUD (3): Mesa prev maternidades tempranas: mesa mortalidad materna; mesa incidental sexualidad Alcaldía Barrios Unidos.
D. EDUCACIÓN (5): Articulación distrital y lanzamiento Academia Atenea (2); Jóvenes a la E; U.Distrital socialización elecciones CCM; Comité educacion DDHH.
D. CULTURA (4):Articulación SCRD laboratorio transformaciones culturales en fútbol y protocolo estilos de vida sostenibles (3); barra Blue Rain.
D. HÁBITAT (6): Articulación constructoras piloto frentes de obra libres de acoso; SDH reporte PIMI 02 C.Bolívar; CIEP; UTA CIEP (2).1 reporte PIMI 01 y 02. 
</t>
    </r>
    <r>
      <rPr>
        <b/>
        <sz val="10"/>
        <color rgb="FF000000"/>
        <rFont val="Arial"/>
        <family val="2"/>
      </rPr>
      <t xml:space="preserve">Sensibilizaciones (20): 
</t>
    </r>
    <r>
      <rPr>
        <sz val="10"/>
        <color rgb="FF000000"/>
        <rFont val="Arial"/>
        <family val="2"/>
      </rPr>
      <t xml:space="preserve">D. PARTICIPACIÓN (6): D. participación y representación con equdiad: Entidades pacto Bilbao-Suba; talento humano SDMujer; IDPAC; IDIGER. 1 cineforo Estimados Señores Jornada Única Electoral. 1 taller agenda ciudadana mujeres habitabilidad en calle.
D. TRABAJO (2): Alcaldía Local Barrios Unidos: Socialización Decreto 332/2020. EAAB: Ambientes laborales inclusivos.
D. SALUD:(8): IVE: ciudadanía Cárcel Distrital e IED Gonzalo Arango, Red orienadores SED, , línea púrpura AM y PM, Trabajadoras Sociales CIOM. D.Salud: IDPYBA. Atención diferencial a mujeres: Comisarías de Familia. 
D.CULTURA (1): IDARTES: Festivales al parque con igualdad de género.
D. HABITAT (1): IDIGER: Gestión del riesgo con enfoque de género. 
D.CULTURA-EDUCACION (1): Ciudadanía: Evento Jugar También es Resistir SOFA 2025.
7D (1): Jornada informativa derechos precandidatas CCM.
</t>
    </r>
    <r>
      <rPr>
        <b/>
        <sz val="10"/>
        <color rgb="FF000000"/>
        <rFont val="Arial"/>
        <family val="2"/>
      </rPr>
      <t xml:space="preserve">Metodologías (15):
</t>
    </r>
    <r>
      <rPr>
        <sz val="10"/>
        <color rgb="FF000000"/>
        <rFont val="Arial"/>
        <family val="2"/>
      </rPr>
      <t>D. PARTICIPACIÓN (3): ppt sensib D.Participación IDIGER. Guion sensib. talento humano SDMujer. Metodología agenda habitabilidad calle. 
D. TRABAJO (1): ppt sensib. ambientes laborales inclusivos EAAB, 
D. SALUD (4): Metodologías sensibilización IVE Cárcel Distrital, IED Gonzalo Arango, atención diferencial mujeres Comisarias Familia, ppt D.Salud IDPBA. 
D. EDUCACIÓN (1): Metodología mesa Unidiversas. 
D. CULTURA (3): Metodoogías encuentro mujeres skaters y comunicación que transforma; ppt sensib. festivales al parque igualdad género IDARTES. 
D. HABITAt (2): Metodología y ppt sensib. gestión riesgo enfoque género IDIGER.
D.CULTURA-EDUCACION (1): Metodología panel universo gamer y violencias digitales SOFA.</t>
    </r>
  </si>
  <si>
    <r>
      <rPr>
        <b/>
        <sz val="9"/>
        <color rgb="FF000000"/>
        <rFont val="Arial"/>
        <family val="2"/>
      </rPr>
      <t xml:space="preserve">Gestiones para la garantía de los DDHH mujeres: 
</t>
    </r>
    <r>
      <rPr>
        <sz val="9"/>
        <color rgb="FF000000"/>
        <rFont val="Arial"/>
        <family val="2"/>
      </rPr>
      <t xml:space="preserve">Reuniones intersectoriales </t>
    </r>
    <r>
      <rPr>
        <b/>
        <sz val="9"/>
        <color rgb="FF000000"/>
        <rFont val="Arial"/>
        <family val="2"/>
      </rPr>
      <t>(279).
Reuniones Internas (194).</t>
    </r>
    <r>
      <rPr>
        <sz val="9"/>
        <color rgb="FF000000"/>
        <rFont val="Arial"/>
        <family val="2"/>
      </rPr>
      <t xml:space="preserve"> 
Sensibilizaciones </t>
    </r>
    <r>
      <rPr>
        <b/>
        <sz val="9"/>
        <color rgb="FF000000"/>
        <rFont val="Arial"/>
        <family val="2"/>
      </rPr>
      <t xml:space="preserve">(71).
</t>
    </r>
    <r>
      <rPr>
        <sz val="9"/>
        <color rgb="FF000000"/>
        <rFont val="Arial"/>
        <family val="2"/>
      </rPr>
      <t xml:space="preserve">Metodologías </t>
    </r>
    <r>
      <rPr>
        <b/>
        <sz val="9"/>
        <color rgb="FF000000"/>
        <rFont val="Arial"/>
        <family val="2"/>
      </rPr>
      <t xml:space="preserve">(119).
</t>
    </r>
    <r>
      <rPr>
        <sz val="9"/>
        <color rgb="FF000000"/>
        <rFont val="Arial"/>
        <family val="2"/>
      </rPr>
      <t>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t>
    </r>
  </si>
  <si>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</si>
  <si>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</si>
  <si>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</si>
  <si>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</si>
  <si>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</si>
  <si>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</si>
  <si>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</si>
  <si>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</si>
  <si>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</si>
  <si>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</si>
  <si>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</si>
  <si>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family val="2"/>
      </rPr>
      <t xml:space="preserve">Sensibilizaciones(1): CUL para el fortalecimiento de capacidades (Conceptos básicos de enfoque de género). 
</t>
    </r>
    <r>
      <rPr>
        <u/>
        <sz val="10"/>
        <color rgb="FF000000"/>
        <rFont val="Arial"/>
        <family val="2"/>
      </rPr>
      <t xml:space="preserve">Implementación de 7 derechos:  
</t>
    </r>
    <r>
      <rPr>
        <sz val="10"/>
        <color rgb="FF000000"/>
        <rFont val="Arial"/>
        <family val="2"/>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</si>
  <si>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</si>
  <si>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</si>
  <si>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</si>
  <si>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</si>
  <si>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</si>
  <si>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</si>
  <si>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</si>
  <si>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</si>
  <si>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family val="2"/>
      </rPr>
      <t xml:space="preserve">
</t>
    </r>
    <r>
      <rPr>
        <b/>
        <sz val="10"/>
        <color rgb="FF000000"/>
        <rFont val="Arial"/>
        <family val="2"/>
      </rPr>
      <t>Reuniones internas (1)</t>
    </r>
    <r>
      <rPr>
        <sz val="10"/>
        <color rgb="FF000000"/>
        <rFont val="Arial"/>
        <family val="2"/>
      </rPr>
      <t xml:space="preserve">: Armonización planes de trabajo entidades adscritas y vinculadas del grupo 1.
</t>
    </r>
    <r>
      <rPr>
        <b/>
        <sz val="10"/>
        <color rgb="FF000000"/>
        <rFont val="Arial"/>
        <family val="2"/>
      </rPr>
      <t>Reuniones intersectoriales (4)</t>
    </r>
    <r>
      <rPr>
        <sz val="10"/>
        <color rgb="FF000000"/>
        <rFont val="Arial"/>
        <family val="2"/>
      </rPr>
      <t xml:space="preserve">  revisión y orientación técnica a los planes de trabajo del Sello En Igualdad con: 1AMB, 1 GOB, 1 HAC, 1 SAL
</t>
    </r>
    <r>
      <rPr>
        <b/>
        <sz val="10"/>
        <color rgb="FF000000"/>
        <rFont val="Arial"/>
        <family val="2"/>
      </rPr>
      <t>Sensibilizaciones (1):</t>
    </r>
    <r>
      <rPr>
        <sz val="10"/>
        <color rgb="FF000000"/>
        <rFont val="Arial"/>
        <family val="2"/>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</si>
  <si>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</si>
  <si>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</si>
  <si>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</si>
  <si>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</si>
  <si>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</si>
  <si>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</si>
  <si>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</si>
  <si>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</si>
  <si>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</si>
  <si>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</si>
  <si>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</si>
  <si>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</si>
  <si>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</si>
  <si>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</si>
  <si>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family val="2"/>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family val="2"/>
      </rPr>
      <t xml:space="preserve">En relación con la Implementación de 7 derechos se avanzó en: 
</t>
    </r>
    <r>
      <rPr>
        <sz val="10"/>
        <color rgb="FF000000"/>
        <rFont val="Arial"/>
        <family val="2"/>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</si>
  <si>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family val="2"/>
      </rPr>
      <t xml:space="preserve">Elaboración de insumos (4): 
1GOB: </t>
    </r>
    <r>
      <rPr>
        <sz val="10"/>
        <color rgb="FF000000"/>
        <rFont val="Arial"/>
        <family val="2"/>
      </rPr>
      <t xml:space="preserve">Concepto técnico frente a los proyectos de Bienestar con enfoque de género, diferencial y poblacional en espacios públicos del DADEP; 
</t>
    </r>
    <r>
      <rPr>
        <b/>
        <sz val="10"/>
        <color rgb="FF000000"/>
        <rFont val="Arial"/>
        <family val="2"/>
      </rPr>
      <t xml:space="preserve">1DEE: </t>
    </r>
    <r>
      <rPr>
        <sz val="10"/>
        <color rgb="FF000000"/>
        <rFont val="Arial"/>
        <family val="2"/>
      </rPr>
      <t xml:space="preserve">Concepto técnico Producto 5.1.21_ SDEE;  
</t>
    </r>
    <r>
      <rPr>
        <b/>
        <sz val="10"/>
        <color rgb="FF000000"/>
        <rFont val="Arial"/>
        <family val="2"/>
      </rPr>
      <t xml:space="preserve">1MOV: </t>
    </r>
    <r>
      <rPr>
        <sz val="10"/>
        <color rgb="FF000000"/>
        <rFont val="Arial"/>
        <family val="2"/>
      </rPr>
      <t>Concepto técnico encuesta percepción de seguridad de mujeres de la Unidad Administrativa Especial de Rehabilitación y Mantenimiento Vial UAERMV;</t>
    </r>
    <r>
      <rPr>
        <b/>
        <sz val="10"/>
        <color rgb="FF000000"/>
        <rFont val="Arial"/>
        <family val="2"/>
      </rPr>
      <t xml:space="preserve"> 
1SEG: </t>
    </r>
    <r>
      <rPr>
        <sz val="10"/>
        <color rgb="FF000000"/>
        <rFont val="Arial"/>
        <family val="2"/>
      </rPr>
      <t xml:space="preserve">Documento compromisos Estrategia Rutas Seguras.
</t>
    </r>
    <r>
      <rPr>
        <b/>
        <sz val="10"/>
        <color rgb="FF000000"/>
        <rFont val="Arial"/>
        <family val="2"/>
      </rPr>
      <t xml:space="preserve">
Orientación en las siguientes instancias (14): 
INT(2): </t>
    </r>
    <r>
      <rPr>
        <sz val="10"/>
        <color rgb="FF000000"/>
        <rFont val="Arial"/>
        <family val="2"/>
      </rPr>
      <t xml:space="preserve">1Unidad Técnica de Apoyo de la Comisión Intersectorial Diferencial Poblacional, 1Comisión Intersectorial Diferencial Poblacional;  
</t>
    </r>
    <r>
      <rPr>
        <b/>
        <sz val="10"/>
        <color rgb="FF000000"/>
        <rFont val="Arial"/>
        <family val="2"/>
      </rPr>
      <t xml:space="preserve">EDU(2): </t>
    </r>
    <r>
      <rPr>
        <sz val="10"/>
        <color rgb="FF000000"/>
        <rFont val="Arial"/>
        <family val="2"/>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family val="2"/>
      </rPr>
      <t xml:space="preserve"> 
SEG(9):</t>
    </r>
    <r>
      <rPr>
        <sz val="10"/>
        <color rgb="FF000000"/>
        <rFont val="Arial"/>
        <family val="2"/>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family val="2"/>
      </rPr>
      <t xml:space="preserve">MOV(1): </t>
    </r>
    <r>
      <rPr>
        <sz val="10"/>
        <color rgb="FF000000"/>
        <rFont val="Arial"/>
        <family val="2"/>
      </rPr>
      <t>Consejo Distrital de la Bicicleta sesión 1.</t>
    </r>
    <r>
      <rPr>
        <b/>
        <sz val="10"/>
        <color rgb="FF000000"/>
        <rFont val="Arial"/>
        <family val="2"/>
      </rPr>
      <t xml:space="preserve"> </t>
    </r>
  </si>
  <si>
    <t xml:space="preserve">La tarea no cuenta con programación de acciones para el mes de mayo.	</t>
  </si>
  <si>
    <r>
      <rPr>
        <b/>
        <sz val="10"/>
        <color rgb="FF000000"/>
        <rFont val="Arial"/>
        <family val="2"/>
      </rPr>
      <t xml:space="preserve">Reuniones internas (25): 
</t>
    </r>
    <r>
      <rPr>
        <sz val="10"/>
        <color rgb="FF000000"/>
        <rFont val="Arial"/>
        <family val="2"/>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family val="2"/>
      </rPr>
      <t xml:space="preserve">
Reuniones intersectoriales (28): 
</t>
    </r>
    <r>
      <rPr>
        <sz val="10"/>
        <color rgb="FF000000"/>
        <rFont val="Arial"/>
        <family val="2"/>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</si>
  <si>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</si>
  <si>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family val="2"/>
      </rPr>
      <t xml:space="preserve">
</t>
    </r>
    <r>
      <rPr>
        <b/>
        <sz val="10"/>
        <color rgb="FF000000"/>
        <rFont val="Arial"/>
        <family val="2"/>
      </rPr>
      <t xml:space="preserve">Acompañamiento a la implementación de planes de trabajo del mecanismo Sello (5):
1AMB: </t>
    </r>
    <r>
      <rPr>
        <sz val="10"/>
        <color rgb="FF000000"/>
        <rFont val="Arial"/>
        <family val="2"/>
      </rPr>
      <t xml:space="preserve">Mesa de Retroalimentación Reporte IDPYBA; 
</t>
    </r>
    <r>
      <rPr>
        <b/>
        <sz val="10"/>
        <color rgb="FF000000"/>
        <rFont val="Arial"/>
        <family val="2"/>
      </rPr>
      <t>1DEE:</t>
    </r>
    <r>
      <rPr>
        <sz val="10"/>
        <color rgb="FF000000"/>
        <rFont val="Arial"/>
        <family val="2"/>
      </rPr>
      <t xml:space="preserve"> Mesa de fortalecimiento - acción afirmativa con IDT; 
</t>
    </r>
    <r>
      <rPr>
        <b/>
        <sz val="10"/>
        <color rgb="FF000000"/>
        <rFont val="Arial"/>
        <family val="2"/>
      </rPr>
      <t xml:space="preserve">1HAB: </t>
    </r>
    <r>
      <rPr>
        <sz val="10"/>
        <color rgb="FF000000"/>
        <rFont val="Arial"/>
        <family val="2"/>
      </rPr>
      <t xml:space="preserve">Mesa Retroalimentación Reporte SDIG_CVP;
</t>
    </r>
    <r>
      <rPr>
        <b/>
        <sz val="10"/>
        <color rgb="FF000000"/>
        <rFont val="Arial"/>
        <family val="2"/>
      </rPr>
      <t>1SAL:</t>
    </r>
    <r>
      <rPr>
        <sz val="10"/>
        <color rgb="FF000000"/>
        <rFont val="Arial"/>
        <family val="2"/>
      </rPr>
      <t xml:space="preserve"> Mesa de retroalimentación reporte Sello_Capital Salud; 
</t>
    </r>
    <r>
      <rPr>
        <b/>
        <sz val="10"/>
        <color rgb="FF000000"/>
        <rFont val="Arial"/>
        <family val="2"/>
      </rPr>
      <t xml:space="preserve">1SEG: </t>
    </r>
    <r>
      <rPr>
        <sz val="10"/>
        <color rgb="FF000000"/>
        <rFont val="Arial"/>
        <family val="2"/>
      </rPr>
      <t xml:space="preserve">Mesa para revisión de propuesta de Plan de Trabajo Sello – UAECOB 
</t>
    </r>
    <r>
      <rPr>
        <b/>
        <sz val="10"/>
        <color rgb="FF000000"/>
        <rFont val="Arial"/>
        <family val="2"/>
      </rPr>
      <t xml:space="preserve">Reuniones de alistamiento en el marco del mecanismo Sello con Alcaldías Locales (1): 
</t>
    </r>
    <r>
      <rPr>
        <sz val="10"/>
        <color rgb="FF000000"/>
        <rFont val="Arial"/>
        <family val="2"/>
      </rPr>
      <t xml:space="preserve">Mesa de territorialización. 
</t>
    </r>
    <r>
      <rPr>
        <b/>
        <sz val="10"/>
        <color rgb="FF000000"/>
        <rFont val="Arial"/>
        <family val="2"/>
      </rPr>
      <t xml:space="preserve">Implementación con Personería (2): 
</t>
    </r>
    <r>
      <rPr>
        <sz val="10"/>
        <color rgb="FF000000"/>
        <rFont val="Arial"/>
        <family val="2"/>
      </rPr>
      <t xml:space="preserve">Taller de contextos laborales libres de discriminación y Taller de trabajo de cuidado. 
</t>
    </r>
    <r>
      <rPr>
        <b/>
        <sz val="10"/>
        <color rgb="FF000000"/>
        <rFont val="Arial"/>
        <family val="2"/>
      </rPr>
      <t xml:space="preserve">Implementación con Concejo de Bogotá (3): 
</t>
    </r>
    <r>
      <rPr>
        <sz val="10"/>
        <color rgb="FF000000"/>
        <rFont val="Arial"/>
        <family val="2"/>
      </rPr>
      <t xml:space="preserve">Reuniones de alistamiento (2) Diseño metodológico (1). 
</t>
    </r>
    <r>
      <rPr>
        <b/>
        <sz val="10"/>
        <color rgb="FF000000"/>
        <rFont val="Arial"/>
        <family val="2"/>
      </rPr>
      <t xml:space="preserve">Alistamiento de Festivales al parque en el marco del mecanismo del Sello (1): 
</t>
    </r>
    <r>
      <rPr>
        <sz val="10"/>
        <color rgb="FF000000"/>
        <rFont val="Arial"/>
        <family val="2"/>
      </rPr>
      <t xml:space="preserve">Diseño metodológico (1) </t>
    </r>
  </si>
  <si>
    <r>
      <rPr>
        <b/>
        <sz val="10"/>
        <color rgb="FF000000"/>
        <rFont val="Arial"/>
        <family val="2"/>
      </rPr>
      <t xml:space="preserve">Fortalecimiento de capacidades de los sectores:
Sensibilizaciones (12): 
2AMB: </t>
    </r>
    <r>
      <rPr>
        <sz val="10"/>
        <color rgb="FF000000"/>
        <rFont val="Arial"/>
        <family val="2"/>
      </rPr>
      <t xml:space="preserve">Enfoque de Género y Diversidad – IDPYBA, e Introducción al Enfoque de Género – JBB; </t>
    </r>
    <r>
      <rPr>
        <b/>
        <sz val="10"/>
        <color rgb="FF000000"/>
        <rFont val="Arial"/>
        <family val="2"/>
      </rPr>
      <t>1DEE:</t>
    </r>
    <r>
      <rPr>
        <sz val="10"/>
        <color rgb="FF000000"/>
        <rFont val="Arial"/>
        <family val="2"/>
      </rPr>
      <t xml:space="preserve"> enfoque de género y de derechos de las mujeres SDDEE; </t>
    </r>
    <r>
      <rPr>
        <b/>
        <sz val="10"/>
        <color rgb="FF000000"/>
        <rFont val="Arial"/>
        <family val="2"/>
      </rPr>
      <t>1GOB:</t>
    </r>
    <r>
      <rPr>
        <sz val="10"/>
        <color rgb="FF000000"/>
        <rFont val="Arial"/>
        <family val="2"/>
      </rPr>
      <t xml:space="preserve"> Sensibilización ABC del género con articuladoras y articuladores del IDPAC; </t>
    </r>
    <r>
      <rPr>
        <b/>
        <sz val="10"/>
        <color rgb="FF000000"/>
        <rFont val="Arial"/>
        <family val="2"/>
      </rPr>
      <t>1HAB:</t>
    </r>
    <r>
      <rPr>
        <sz val="10"/>
        <color rgb="FF000000"/>
        <rFont val="Arial"/>
        <family val="2"/>
      </rPr>
      <t xml:space="preserve"> Conmemoración 28 de mayo; </t>
    </r>
    <r>
      <rPr>
        <b/>
        <sz val="10"/>
        <color rgb="FF000000"/>
        <rFont val="Arial"/>
        <family val="2"/>
      </rPr>
      <t xml:space="preserve">1INT: </t>
    </r>
    <r>
      <rPr>
        <sz val="10"/>
        <color rgb="FF000000"/>
        <rFont val="Arial"/>
        <family val="2"/>
      </rPr>
      <t xml:space="preserve">enfoque de género SDIS; </t>
    </r>
    <r>
      <rPr>
        <b/>
        <sz val="10"/>
        <color rgb="FF000000"/>
        <rFont val="Arial"/>
        <family val="2"/>
      </rPr>
      <t>1MUJ:</t>
    </r>
    <r>
      <rPr>
        <sz val="10"/>
        <color rgb="FF000000"/>
        <rFont val="Arial"/>
        <family val="2"/>
      </rPr>
      <t xml:space="preserve"> Transversalización del enfoque de género con el equipo de transformaciones culturales; </t>
    </r>
    <r>
      <rPr>
        <b/>
        <sz val="10"/>
        <color rgb="FF000000"/>
        <rFont val="Arial"/>
        <family val="2"/>
      </rPr>
      <t>MOV2</t>
    </r>
    <r>
      <rPr>
        <sz val="10"/>
        <color rgb="FF000000"/>
        <rFont val="Arial"/>
        <family val="2"/>
      </rPr>
      <t xml:space="preserve">: 1Prevención del acoso sexual en el espacio público IDU, 1Política Pública de Mujeres y Equidad de Género al Consejo Distrital de la Bicicleta; </t>
    </r>
    <r>
      <rPr>
        <b/>
        <sz val="10"/>
        <color rgb="FF000000"/>
        <rFont val="Arial"/>
        <family val="2"/>
      </rPr>
      <t>3SEG</t>
    </r>
    <r>
      <rPr>
        <sz val="10"/>
        <color rgb="FF000000"/>
        <rFont val="Arial"/>
        <family val="2"/>
      </rPr>
      <t xml:space="preserve">: "Tejiendo redes: Encuentro de sororidad y apoyo mutuo en el Cuerpo de Custodia y Vigilancia de la SDSCJ"
</t>
    </r>
    <r>
      <rPr>
        <b/>
        <u/>
        <sz val="10"/>
        <color rgb="FF000000"/>
        <rFont val="Arial"/>
        <family val="2"/>
      </rPr>
      <t xml:space="preserve">En relación con la Implementación de 7 derechos se avanzó en: 
</t>
    </r>
    <r>
      <rPr>
        <b/>
        <sz val="10"/>
        <color rgb="FF000000"/>
        <rFont val="Arial"/>
        <family val="2"/>
      </rPr>
      <t xml:space="preserve">Sensibilizaciones (2): 
</t>
    </r>
    <r>
      <rPr>
        <sz val="10"/>
        <color rgb="FF000000"/>
        <rFont val="Arial"/>
        <family val="2"/>
      </rPr>
      <t xml:space="preserve">D. TRABAJO: SDMjer: 1 conversatorio mujeres emprendedoras. 
D. SALUD:  Sector Hábitat: 1 taller barreras acceso salud mujeres.
</t>
    </r>
    <r>
      <rPr>
        <b/>
        <sz val="10"/>
        <color rgb="FF000000"/>
        <rFont val="Arial"/>
        <family val="2"/>
      </rPr>
      <t xml:space="preserve">Metodologías (8):
</t>
    </r>
    <r>
      <rPr>
        <sz val="10"/>
        <color rgb="FF000000"/>
        <rFont val="Arial"/>
        <family val="2"/>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</si>
  <si>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r>
      <rPr>
        <b/>
        <sz val="10"/>
        <color rgb="FF000000"/>
        <rFont val="Arial"/>
        <family val="2"/>
      </rPr>
      <t xml:space="preserve">
Elaboración de insumos (5): 
CUL (1): </t>
    </r>
    <r>
      <rPr>
        <sz val="10"/>
        <color rgb="FF000000"/>
        <rFont val="Arial"/>
        <family val="2"/>
      </rPr>
      <t xml:space="preserve">DT para la incorporación del enfoque de género en la metodología Barrios Vivos de la Secretaría Distrital de Cultura.
</t>
    </r>
    <r>
      <rPr>
        <b/>
        <sz val="10"/>
        <color rgb="FF000000"/>
        <rFont val="Arial"/>
        <family val="2"/>
      </rPr>
      <t xml:space="preserve">GEP(1): </t>
    </r>
    <r>
      <rPr>
        <sz val="10"/>
        <color rgb="FF000000"/>
        <rFont val="Arial"/>
        <family val="2"/>
      </rPr>
      <t xml:space="preserve">CT Plan Marco Políticas MIPG.
</t>
    </r>
    <r>
      <rPr>
        <b/>
        <sz val="10"/>
        <color rgb="FF000000"/>
        <rFont val="Arial"/>
        <family val="2"/>
      </rPr>
      <t>HÁB (2): 1</t>
    </r>
    <r>
      <rPr>
        <sz val="10"/>
        <color rgb="FF000000"/>
        <rFont val="Arial"/>
        <family val="2"/>
      </rPr>
      <t>DT para para la incorporación del enfoque de género en actividades del plan de trabajo del Sello Distrital de Igualdad de Género; 1CT para la incorporación del enfoque de género en la caracterización del Talento Humano.</t>
    </r>
    <r>
      <rPr>
        <sz val="10"/>
        <color rgb="FFF79646"/>
        <rFont val="Arial"/>
        <family val="2"/>
      </rPr>
      <t xml:space="preserve"> 
</t>
    </r>
    <r>
      <rPr>
        <b/>
        <sz val="10"/>
        <color rgb="FF000000"/>
        <rFont val="Arial"/>
        <family val="2"/>
      </rPr>
      <t xml:space="preserve">SAL(1): </t>
    </r>
    <r>
      <rPr>
        <sz val="10"/>
        <color rgb="FF000000"/>
        <rFont val="Arial"/>
        <family val="2"/>
      </rPr>
      <t xml:space="preserve">DT Sello en Igualdad para Capital Salud.
</t>
    </r>
    <r>
      <rPr>
        <b/>
        <sz val="10"/>
        <color rgb="FF000000"/>
        <rFont val="Arial"/>
        <family val="2"/>
      </rPr>
      <t xml:space="preserve">
Orientación en las siguientes instancias (9):
EDU(2): </t>
    </r>
    <r>
      <rPr>
        <sz val="10"/>
        <color rgb="FF000000"/>
        <rFont val="Arial"/>
        <family val="2"/>
      </rPr>
      <t xml:space="preserve">1Mesa Acuerdo 909; 1Mesa atención y prevención VBG IES.
</t>
    </r>
    <r>
      <rPr>
        <b/>
        <sz val="10"/>
        <color rgb="FF000000"/>
        <rFont val="Arial"/>
        <family val="2"/>
      </rPr>
      <t xml:space="preserve">MOV(1): </t>
    </r>
    <r>
      <rPr>
        <sz val="10"/>
        <color rgb="FF000000"/>
        <rFont val="Arial"/>
        <family val="2"/>
      </rPr>
      <t xml:space="preserve">Consejo Distrital de la Bicicleta.
</t>
    </r>
    <r>
      <rPr>
        <b/>
        <sz val="10"/>
        <color rgb="FF000000"/>
        <rFont val="Arial"/>
        <family val="2"/>
      </rPr>
      <t>SAL(2):</t>
    </r>
    <r>
      <rPr>
        <sz val="10"/>
        <color rgb="FF000000"/>
        <rFont val="Arial"/>
        <family val="2"/>
      </rPr>
      <t xml:space="preserve"> Mesa de prevención de la conducta suicida. 
</t>
    </r>
    <r>
      <rPr>
        <b/>
        <sz val="10"/>
        <color rgb="FF000000"/>
        <rFont val="Arial"/>
        <family val="2"/>
      </rPr>
      <t xml:space="preserve">SEG(4): </t>
    </r>
    <r>
      <rPr>
        <sz val="10"/>
        <color rgb="FF000000"/>
        <rFont val="Arial"/>
        <family val="2"/>
      </rPr>
      <t>3Comisión Distrital de Seguridad, Comodidad y Convivencia en el Fútbol de Bogotá – CDSCCFB; 1Mesa Técnica de Monitoreo y Seguimiento al Plan de Seguridad Ciudadana para los Ciclistas de Bogotá.</t>
    </r>
  </si>
  <si>
    <r>
      <rPr>
        <b/>
        <sz val="10"/>
        <color rgb="FF000000"/>
        <rFont val="Arial"/>
        <family val="2"/>
      </rPr>
      <t xml:space="preserve">Durante el segundo trimestre 2025 se avanzó en:
</t>
    </r>
    <r>
      <rPr>
        <sz val="10"/>
        <color rgb="FF7030A0"/>
        <rFont val="Arial"/>
        <family val="2"/>
      </rPr>
      <t xml:space="preserve">
</t>
    </r>
    <r>
      <rPr>
        <sz val="10"/>
        <color rgb="FF000000"/>
        <rFont val="Arial"/>
        <family val="2"/>
      </rPr>
      <t>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afirmativas y mesas de validación en los planes de Sello en Igualdad de 7 entidades - Grupo 1: IPES, IDRD, Bomberos, IDIPRON, Jardín Botánico, Transmilenio (2), UAESP.</t>
    </r>
  </si>
  <si>
    <r>
      <rPr>
        <b/>
        <sz val="10"/>
        <color rgb="FF000000"/>
        <rFont val="Arial"/>
        <family val="2"/>
      </rPr>
      <t xml:space="preserve">Reuniones internas (24): 
</t>
    </r>
    <r>
      <rPr>
        <sz val="10"/>
        <color rgb="FF000000"/>
        <rFont val="Arial"/>
        <family val="2"/>
      </rPr>
      <t>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
D. SALUD (3): Seguimiento derecho; 2 articulación referenta sector salud.
D. EDUCACIÓN (6): Seguimiento derecho; Academia Atenea (2); Sello IES; DGC informes ICFES; Convenio UD: Mesa Acuerdo 909.
D. CULTURA (1): Articulación interna evento mujeres gamers.
D. HÁBITAT (5): Articulación interna pilotaje frentes de obra (4); preparación encuentro recicladoras</t>
    </r>
    <r>
      <rPr>
        <sz val="10"/>
        <color rgb="FF7030A0"/>
        <rFont val="Arial"/>
        <family val="2"/>
      </rPr>
      <t xml:space="preserve">.
</t>
    </r>
    <r>
      <rPr>
        <b/>
        <sz val="10"/>
        <color rgb="FF7030A0"/>
        <rFont val="Arial"/>
        <family val="2"/>
      </rPr>
      <t xml:space="preserve">
</t>
    </r>
    <r>
      <rPr>
        <b/>
        <sz val="10"/>
        <color rgb="FF000000"/>
        <rFont val="Arial"/>
        <family val="2"/>
      </rPr>
      <t xml:space="preserve">Reuniones intersectoriales (26): </t>
    </r>
    <r>
      <rPr>
        <sz val="10"/>
        <color rgb="FF000000"/>
        <rFont val="Arial"/>
        <family val="2"/>
      </rPr>
      <t xml:space="preserve"> 
D.PAZ (3): Articulación OCDPVR socialización plan de género y fromación VBG a muj víctimas conflicto y firmantes paz. 1 propuesta actividades PAD SDmujer.
D. PARTICIPACIÓN (1): Articulación SGob plan lideresas defensoras DDHH.
D. TRABAJO (1): Gestión PP Bototá 24Hrs.
D. SALUD (3): Mesa prev maternidades tempranas: mesa mortalidad materna; seguimiento PP DDHH. 1 propuesta acciones mesa maternidades. 1 reporte producto PPDDHH. 
D. EDUCACIÓN (4): Articulación Atenea, Academia Atenea, Mesa Acuerdo 909, Comité educación DDHH.
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t>
    </r>
  </si>
  <si>
    <r>
      <rPr>
        <b/>
        <sz val="10"/>
        <color rgb="FF000000"/>
        <rFont val="Arial"/>
        <family val="2"/>
      </rPr>
      <t>Concepto técnico(1):</t>
    </r>
    <r>
      <rPr>
        <sz val="10"/>
        <color rgb="FF000000"/>
        <rFont val="Arial"/>
        <family val="2"/>
      </rPr>
      <t xml:space="preserve"> GOB: frente al acuerdo 342 de 2025 Actividades Sexuales Pagadas de élite “Por medio el cual se establecen lineamientos que garanticen los derechos de la población que realiza Actividades Sexuales Pagas de Élite en Bogotá, por medio de la modalidad webcam, prepago.</t>
    </r>
  </si>
  <si>
    <r>
      <rPr>
        <b/>
        <sz val="10"/>
        <color rgb="FF000000"/>
        <rFont val="Arial"/>
        <family val="2"/>
      </rPr>
      <t xml:space="preserve">
Acompañamiento a la implementación de planes de trabajo del mecanismo Sello (4): 
INT (1): </t>
    </r>
    <r>
      <rPr>
        <sz val="10"/>
        <color rgb="FF000000"/>
        <rFont val="Arial"/>
        <family val="2"/>
      </rPr>
      <t xml:space="preserve"> Reunión: socialización y resolución de dudas de Plan de Trabajo para el IDIPRON; 
</t>
    </r>
    <r>
      <rPr>
        <b/>
        <sz val="10"/>
        <color rgb="FF000000"/>
        <rFont val="Arial"/>
        <family val="2"/>
      </rPr>
      <t xml:space="preserve">HÁB </t>
    </r>
    <r>
      <rPr>
        <sz val="10"/>
        <color rgb="FF000000"/>
        <rFont val="Arial"/>
        <family val="2"/>
      </rPr>
      <t xml:space="preserve">(1): Reunión: socialización mecanismo Sello en Igualdad para la UAESP; 
</t>
    </r>
    <r>
      <rPr>
        <b/>
        <sz val="10"/>
        <color rgb="FF000000"/>
        <rFont val="Arial"/>
        <family val="2"/>
      </rPr>
      <t xml:space="preserve">EDU(2): </t>
    </r>
    <r>
      <rPr>
        <sz val="10"/>
        <color rgb="FF000000"/>
        <rFont val="Arial"/>
        <family val="2"/>
      </rPr>
      <t xml:space="preserve">Reuniones revisión Plan de Trabajo Sello ATENEA y SED
</t>
    </r>
    <r>
      <rPr>
        <b/>
        <sz val="10"/>
        <color rgb="FF000000"/>
        <rFont val="Arial"/>
        <family val="2"/>
      </rPr>
      <t xml:space="preserve">Reuniones de validación de planes de trabajo (12 ): 
</t>
    </r>
    <r>
      <rPr>
        <sz val="10"/>
        <color rgb="FF000000"/>
        <rFont val="Arial"/>
        <family val="2"/>
      </rPr>
      <t xml:space="preserve">AMB (1) CUL (2) DDE (1) GEP (1) GOB (2) HAB (1) INT (1) MOV (2) SEG (1)
</t>
    </r>
    <r>
      <rPr>
        <b/>
        <sz val="10"/>
        <color rgb="FF000000"/>
        <rFont val="Arial"/>
        <family val="2"/>
      </rPr>
      <t>Reuniones de alistamiento en el marco del mecanismo Sello con Alcaldías Locales (2):</t>
    </r>
    <r>
      <rPr>
        <sz val="10"/>
        <color rgb="FF000000"/>
        <rFont val="Arial"/>
        <family val="2"/>
      </rPr>
      <t xml:space="preserve"> Equipo Dirección de Territorialización
</t>
    </r>
    <r>
      <rPr>
        <b/>
        <sz val="10"/>
        <color rgb="FF000000"/>
        <rFont val="Arial"/>
        <family val="2"/>
      </rPr>
      <t>Reunines de socializacion general del Sello En Igualdad (1)</t>
    </r>
    <r>
      <rPr>
        <sz val="10"/>
        <color rgb="FF000000"/>
        <rFont val="Arial"/>
        <family val="2"/>
      </rPr>
      <t xml:space="preserve"> Socialización a IDIPON
</t>
    </r>
    <r>
      <rPr>
        <b/>
        <sz val="10"/>
        <color rgb="FF000000"/>
        <rFont val="Arial"/>
        <family val="2"/>
      </rPr>
      <t xml:space="preserve">Implementación con Concejo de Bogotá (1): </t>
    </r>
    <r>
      <rPr>
        <sz val="10"/>
        <color rgb="FF000000"/>
        <rFont val="Arial"/>
        <family val="2"/>
      </rPr>
      <t xml:space="preserve">Ficha de resultados de taller
</t>
    </r>
    <r>
      <rPr>
        <b/>
        <sz val="10"/>
        <color rgb="FF000000"/>
        <rFont val="Arial"/>
        <family val="2"/>
      </rPr>
      <t>Implementación con Personería de Bogota: (1)</t>
    </r>
    <r>
      <rPr>
        <sz val="10"/>
        <color rgb="FF000000"/>
        <rFont val="Arial"/>
        <family val="2"/>
      </rPr>
      <t xml:space="preserve"> Ficha de resultados de taller.
</t>
    </r>
    <r>
      <rPr>
        <b/>
        <sz val="10"/>
        <color rgb="FF000000"/>
        <rFont val="Arial"/>
        <family val="2"/>
      </rPr>
      <t xml:space="preserve">
</t>
    </r>
  </si>
  <si>
    <r>
      <rPr>
        <b/>
        <u/>
        <sz val="10"/>
        <color rgb="FF000000"/>
        <rFont val="Arial"/>
        <family val="2"/>
      </rPr>
      <t xml:space="preserve">Fortalecimiento de capacidades de los sectores:
</t>
    </r>
    <r>
      <rPr>
        <b/>
        <sz val="10"/>
        <color rgb="FF000000"/>
        <rFont val="Arial"/>
        <family val="2"/>
      </rPr>
      <t>Sensibilizaciones (23): 
GOB (2):</t>
    </r>
    <r>
      <rPr>
        <sz val="10"/>
        <color rgb="FF000000"/>
        <rFont val="Arial"/>
        <family val="2"/>
      </rPr>
      <t xml:space="preserve"> 1PPMYEG dirigida a equipos territoriales del IDPAC; 1Comunicación libre de Sexismo.
</t>
    </r>
    <r>
      <rPr>
        <b/>
        <sz val="10"/>
        <color rgb="FF000000"/>
        <rFont val="Arial"/>
        <family val="2"/>
      </rPr>
      <t>SAL (1):</t>
    </r>
    <r>
      <rPr>
        <sz val="10"/>
        <color rgb="FF000000"/>
        <rFont val="Arial"/>
        <family val="2"/>
      </rPr>
      <t xml:space="preserve"> Trabajo de cuidado no remunerado 
</t>
    </r>
    <r>
      <rPr>
        <b/>
        <sz val="10"/>
        <color rgb="FF000000"/>
        <rFont val="Arial"/>
        <family val="2"/>
      </rPr>
      <t xml:space="preserve">JUR-GEP (1): </t>
    </r>
    <r>
      <rPr>
        <sz val="10"/>
        <color rgb="FF000000"/>
        <rFont val="Arial"/>
        <family val="2"/>
      </rPr>
      <t xml:space="preserve">Foro Interinstitucional “De la prevención a la acción: acoso en el trabajo y respuesta institucional”.
</t>
    </r>
    <r>
      <rPr>
        <b/>
        <sz val="10"/>
        <color rgb="FF000000"/>
        <rFont val="Arial"/>
        <family val="2"/>
      </rPr>
      <t>SEG (3):</t>
    </r>
    <r>
      <rPr>
        <sz val="10"/>
        <color rgb="FF000000"/>
        <rFont val="Arial"/>
        <family val="2"/>
      </rPr>
      <t xml:space="preserve"> “Tejiendo redes: Encuentro de sororidad y apoyo mutuo en el Cuerpo de Custodia y Vigilancia de la SDSCJ" 
</t>
    </r>
    <r>
      <rPr>
        <b/>
        <sz val="10"/>
        <color rgb="FF000000"/>
        <rFont val="Arial"/>
        <family val="2"/>
      </rPr>
      <t>INT (7):</t>
    </r>
    <r>
      <rPr>
        <sz val="10"/>
        <color rgb="FF000000"/>
        <rFont val="Arial"/>
        <family val="2"/>
      </rPr>
      <t xml:space="preserve"> ABC Enfoque Género en Políticas Públicas, 2Estereotipos y roles de género, y 4Derecho a una vida libre de violencias y Ruta Única de Atención. 
</t>
    </r>
    <r>
      <rPr>
        <b/>
        <sz val="10"/>
        <color rgb="FF000000"/>
        <rFont val="Arial"/>
        <family val="2"/>
      </rPr>
      <t>AMB (2):</t>
    </r>
    <r>
      <rPr>
        <sz val="10"/>
        <color rgb="FF000000"/>
        <rFont val="Arial"/>
        <family val="2"/>
      </rPr>
      <t xml:space="preserve"> Derecho a una Vida Libre de Violencias-JBB; Línea de Atención Contra el Maltrato Animal.
</t>
    </r>
    <r>
      <rPr>
        <b/>
        <sz val="10"/>
        <color rgb="FF000000"/>
        <rFont val="Arial"/>
        <family val="2"/>
      </rPr>
      <t>PLN (2):</t>
    </r>
    <r>
      <rPr>
        <sz val="10"/>
        <color rgb="FF000000"/>
        <rFont val="Arial"/>
        <family val="2"/>
      </rPr>
      <t xml:space="preserve"> Derecho a una Vida Libre de Violencias; Contextos Laborables Favorables a la Igualdad y Acoso Laboral y Sexual.
</t>
    </r>
    <r>
      <rPr>
        <b/>
        <sz val="10"/>
        <color rgb="FF000000"/>
        <rFont val="Arial"/>
        <family val="2"/>
      </rPr>
      <t>MOV (2):</t>
    </r>
    <r>
      <rPr>
        <sz val="10"/>
        <color rgb="FF000000"/>
        <rFont val="Arial"/>
        <family val="2"/>
      </rPr>
      <t xml:space="preserve"> Conceptos básicos y transversalización del enfoque de género; Cultura Libre de sexismo, discriminaciones y estereotipos de género en el transporte público.
</t>
    </r>
    <r>
      <rPr>
        <b/>
        <sz val="10"/>
        <color rgb="FF000000"/>
        <rFont val="Arial"/>
        <family val="2"/>
      </rPr>
      <t xml:space="preserve">HÁB (1): </t>
    </r>
    <r>
      <rPr>
        <sz val="10"/>
        <color rgb="FF000000"/>
        <rFont val="Arial"/>
        <family val="2"/>
      </rPr>
      <t xml:space="preserve">Acoso Laboral y Acoso Sexual Laboral desde el derecho disciplinario. 
</t>
    </r>
    <r>
      <rPr>
        <b/>
        <sz val="10"/>
        <color rgb="FF000000"/>
        <rFont val="Arial"/>
        <family val="2"/>
      </rPr>
      <t>HAC (1):</t>
    </r>
    <r>
      <rPr>
        <sz val="10"/>
        <color rgb="FF000000"/>
        <rFont val="Arial"/>
        <family val="2"/>
      </rPr>
      <t xml:space="preserve"> PPMYEG. 
</t>
    </r>
    <r>
      <rPr>
        <b/>
        <sz val="10"/>
        <color rgb="FF000000"/>
        <rFont val="Arial"/>
        <family val="2"/>
      </rPr>
      <t>CUL (1):</t>
    </r>
    <r>
      <rPr>
        <sz val="10"/>
        <color rgb="FF000000"/>
        <rFont val="Arial"/>
        <family val="2"/>
      </rPr>
      <t xml:space="preserve"> Acoso Laboral y Acoso Sexual Laboral.
</t>
    </r>
    <r>
      <rPr>
        <b/>
        <u/>
        <sz val="10"/>
        <color rgb="FF000000"/>
        <rFont val="Arial"/>
        <family val="2"/>
      </rPr>
      <t xml:space="preserve">En relación con la Implementación de 7 derechos se avanzó en: 
</t>
    </r>
    <r>
      <rPr>
        <b/>
        <sz val="10"/>
        <color rgb="FF000000"/>
        <rFont val="Arial"/>
        <family val="2"/>
      </rPr>
      <t xml:space="preserve">Sensibilizaciones (5): 
</t>
    </r>
    <r>
      <rPr>
        <sz val="10"/>
        <color rgb="FF000000"/>
        <rFont val="Arial"/>
        <family val="2"/>
      </rPr>
      <t xml:space="preserve">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t>
    </r>
    <r>
      <rPr>
        <sz val="10"/>
        <color rgb="FF7030A0"/>
        <rFont val="Arial"/>
        <family val="2"/>
      </rPr>
      <t xml:space="preserve">
</t>
    </r>
    <r>
      <rPr>
        <b/>
        <sz val="10"/>
        <color rgb="FF000000"/>
        <rFont val="Arial"/>
        <family val="2"/>
      </rPr>
      <t xml:space="preserve">Metodologías (8):
</t>
    </r>
    <r>
      <rPr>
        <sz val="10"/>
        <color rgb="FF000000"/>
        <rFont val="Arial"/>
        <family val="2"/>
      </rPr>
      <t>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t>
    </r>
  </si>
  <si>
    <r>
      <rPr>
        <b/>
        <sz val="10"/>
        <color rgb="FF000000"/>
        <rFont val="Arial"/>
        <family val="2"/>
      </rPr>
      <t xml:space="preserve">
Elaboración de insumos (6): 
AMB: (1) </t>
    </r>
    <r>
      <rPr>
        <sz val="10"/>
        <color rgb="FF000000"/>
        <rFont val="Arial"/>
        <family val="2"/>
      </rPr>
      <t xml:space="preserve">CT. Manual de Comunicaciones IDPYBA 
</t>
    </r>
    <r>
      <rPr>
        <b/>
        <sz val="10"/>
        <color rgb="FF000000"/>
        <rFont val="Arial"/>
        <family val="2"/>
      </rPr>
      <t>GOB: (1)</t>
    </r>
    <r>
      <rPr>
        <sz val="10"/>
        <color rgb="FF000000"/>
        <rFont val="Arial"/>
        <family val="2"/>
      </rPr>
      <t xml:space="preserve"> CT Recomendaciones técnicas para el diseño e implementación de proyectos arquitectónicos, de infraestructura y de diseño en el Espacio Público con enfoques de género, poblacional diferencial y de derechos humanos de las mujeres 
</t>
    </r>
    <r>
      <rPr>
        <b/>
        <sz val="10"/>
        <color rgb="FF000000"/>
        <rFont val="Arial"/>
        <family val="2"/>
      </rPr>
      <t>PLA: (1)</t>
    </r>
    <r>
      <rPr>
        <sz val="10"/>
        <color rgb="FF000000"/>
        <rFont val="Arial"/>
        <family val="2"/>
      </rPr>
      <t xml:space="preserve"> CT. Incorporación de preguntas entorno al enfoque de género en la Ficha Técnica de Indicador de Producto-SDP 
</t>
    </r>
    <r>
      <rPr>
        <b/>
        <sz val="10"/>
        <color rgb="FF000000"/>
        <rFont val="Arial"/>
        <family val="2"/>
      </rPr>
      <t>HÁB: (1)</t>
    </r>
    <r>
      <rPr>
        <sz val="10"/>
        <color rgb="FF000000"/>
        <rFont val="Arial"/>
        <family val="2"/>
      </rPr>
      <t xml:space="preserve"> CT. Borrador de Protocolo Acoso laboral y Acoso Sexual Laboral, para la incorporación de los enfoques de género y de derechos humanos de las mujeres, EAAB. 
</t>
    </r>
    <r>
      <rPr>
        <b/>
        <sz val="10"/>
        <color rgb="FF000000"/>
        <rFont val="Arial"/>
        <family val="2"/>
      </rPr>
      <t xml:space="preserve">MOV (2): </t>
    </r>
    <r>
      <rPr>
        <sz val="10"/>
        <color rgb="FF000000"/>
        <rFont val="Arial"/>
        <family val="2"/>
      </rPr>
      <t xml:space="preserve">CT semana de la Bici y DT recorrido nocturno estrategia metro te acompaña.
</t>
    </r>
    <r>
      <rPr>
        <b/>
        <sz val="10"/>
        <color rgb="FF000000"/>
        <rFont val="Arial"/>
        <family val="2"/>
      </rPr>
      <t xml:space="preserve">
Orientación en las siguientes instancias (10):
EDU: (1) </t>
    </r>
    <r>
      <rPr>
        <sz val="10"/>
        <color rgb="FF000000"/>
        <rFont val="Arial"/>
        <family val="2"/>
      </rPr>
      <t xml:space="preserve">Mesa Acuerdo 909 del 2023 
</t>
    </r>
    <r>
      <rPr>
        <b/>
        <sz val="10"/>
        <color rgb="FF000000"/>
        <rFont val="Arial"/>
        <family val="2"/>
      </rPr>
      <t xml:space="preserve">INT: (1) </t>
    </r>
    <r>
      <rPr>
        <sz val="10"/>
        <color rgb="FF000000"/>
        <rFont val="Arial"/>
        <family val="2"/>
      </rPr>
      <t xml:space="preserve">Unidad Técnica de Apoyo de la Comisión Intersectorial Diferencial Poblacional  
</t>
    </r>
    <r>
      <rPr>
        <b/>
        <sz val="10"/>
        <color rgb="FF000000"/>
        <rFont val="Arial"/>
        <family val="2"/>
      </rPr>
      <t>SAL: (2)</t>
    </r>
    <r>
      <rPr>
        <sz val="10"/>
        <color rgb="FF000000"/>
        <rFont val="Arial"/>
        <family val="2"/>
      </rPr>
      <t xml:space="preserve"> Mesas de promoción y prevención de la conducta suicida.</t>
    </r>
    <r>
      <rPr>
        <b/>
        <sz val="10"/>
        <color rgb="FF000000"/>
        <rFont val="Arial"/>
        <family val="2"/>
      </rPr>
      <t xml:space="preserve"> 
SEG (6): 5</t>
    </r>
    <r>
      <rPr>
        <sz val="10"/>
        <color rgb="FF000000"/>
        <rFont val="Arial"/>
        <family val="2"/>
      </rPr>
      <t xml:space="preserve">Comisión Distrital de Seguridad, Comodidad y Convivencia en el Fútbol de Bogotá – CDSCCFB y 1Mesa técnica para aprobación del Protocolo de la Comisión Distrital de Seguridad, Comodidad y Convivencia en el Fútbol - PDSCCFB. </t>
    </r>
  </si>
  <si>
    <t xml:space="preserve">La tarea no cuenta con programación de acciones para el mes de julio. </t>
  </si>
  <si>
    <r>
      <rPr>
        <b/>
        <sz val="9"/>
        <color rgb="FF000000"/>
        <rFont val="Arial"/>
        <family val="2"/>
      </rPr>
      <t>Reuniones internas (27): 
D.PAZ (2):</t>
    </r>
    <r>
      <rPr>
        <sz val="9"/>
        <color rgb="FF000000"/>
        <rFont val="Arial"/>
        <family val="2"/>
      </rPr>
      <t xml:space="preserve"> Mesas interdirecciones articulación compromisos paz. 
</t>
    </r>
    <r>
      <rPr>
        <b/>
        <sz val="9"/>
        <color rgb="FF000000"/>
        <rFont val="Arial"/>
        <family val="2"/>
      </rPr>
      <t>D. PARTICIPACIÓN (4):</t>
    </r>
    <r>
      <rPr>
        <sz val="9"/>
        <color rgb="FF000000"/>
        <rFont val="Arial"/>
        <family val="2"/>
      </rPr>
      <t xml:space="preserve"> Asistencia técnica CCM, preparación sensibilización ciudadanía Bilbao - Suba (2), agendas mujeres habitantes calle.</t>
    </r>
    <r>
      <rPr>
        <b/>
        <sz val="9"/>
        <color rgb="FF000000"/>
        <rFont val="Arial"/>
        <family val="2"/>
      </rPr>
      <t xml:space="preserve"> 
D. TRABAJO (2): </t>
    </r>
    <r>
      <rPr>
        <sz val="9"/>
        <color rgb="FF000000"/>
        <rFont val="Arial"/>
        <family val="2"/>
      </rPr>
      <t xml:space="preserve">Gestión Decreto 332/2020, preparación foro acoso laboral. 
</t>
    </r>
    <r>
      <rPr>
        <b/>
        <sz val="9"/>
        <color rgb="FF000000"/>
        <rFont val="Arial"/>
        <family val="2"/>
      </rPr>
      <t xml:space="preserve">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 xml:space="preserve">Contenidos Academia Atenea, lineamientos STEM. 1 matriz acciones memorando entendimiento Atenea. 
</t>
    </r>
    <r>
      <rPr>
        <b/>
        <sz val="9"/>
        <color rgb="FF000000"/>
        <rFont val="Arial"/>
        <family val="2"/>
      </rPr>
      <t xml:space="preserve">D. CULTURA (6): </t>
    </r>
    <r>
      <rPr>
        <sz val="9"/>
        <color rgb="FF000000"/>
        <rFont val="Arial"/>
        <family val="2"/>
      </rPr>
      <t>Seguimiento derecho y sectores asociados; escuela mujeres futboleras; articulación IDARTES; Sello privados; preparación sensibilización equipos SDIS habitabilidad calle (2). 1 reporte producto PP LEO</t>
    </r>
    <r>
      <rPr>
        <b/>
        <sz val="9"/>
        <color rgb="FF000000"/>
        <rFont val="Arial"/>
        <family val="2"/>
      </rPr>
      <t xml:space="preserve">. 
D. HÁBITAT (6): </t>
    </r>
    <r>
      <rPr>
        <sz val="9"/>
        <color rgb="FF000000"/>
        <rFont val="Arial"/>
        <family val="2"/>
      </rPr>
      <t xml:space="preserve">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CDJT: Atención y asistencia; Reparación integral; Verdad, memoria y reconstrucción: Sistemas información. Ruta estabilización. 1 propuesta activ POA Subcomités. 4 reportes II trim 2025: POA Subcomités, acciones CEV, mesa reintegración, PP seguridad y paz. 
</t>
    </r>
    <r>
      <rPr>
        <b/>
        <sz val="9"/>
        <color rgb="FF000000"/>
        <rFont val="Arial"/>
        <family val="2"/>
      </rPr>
      <t>D. PARTICIPACIÓN (4):</t>
    </r>
    <r>
      <rPr>
        <sz val="9"/>
        <color rgb="FF000000"/>
        <rFont val="Arial"/>
        <family val="2"/>
      </rPr>
      <t xml:space="preserve"> Articulación SDIS agendas mujeres habitantes calle (2), SDH preparación conversatorio POT. Sesión SPT POT. 
</t>
    </r>
    <r>
      <rPr>
        <b/>
        <sz val="9"/>
        <color rgb="FF000000"/>
        <rFont val="Arial"/>
        <family val="2"/>
      </rPr>
      <t xml:space="preserve">D. TRABAJO (1): </t>
    </r>
    <r>
      <rPr>
        <sz val="9"/>
        <color rgb="FF000000"/>
        <rFont val="Arial"/>
        <family val="2"/>
      </rPr>
      <t>Articulación Consejería TIC ruta estabilización socioeconómica víctimas conflicto.</t>
    </r>
    <r>
      <rPr>
        <b/>
        <sz val="9"/>
        <color rgb="FF000000"/>
        <rFont val="Arial"/>
        <family val="2"/>
      </rPr>
      <t xml:space="preserve"> 
D. SALUD (4): </t>
    </r>
    <r>
      <rPr>
        <sz val="9"/>
        <color rgb="FF000000"/>
        <rFont val="Arial"/>
        <family val="2"/>
      </rPr>
      <t xml:space="preserve">Mesa prev maternidades tempranas: mesa mortalidad materna; foro salud mental: articulación SDS Mas Sexfest. 1 reporte producto PPDDHH. 
</t>
    </r>
    <r>
      <rPr>
        <b/>
        <sz val="9"/>
        <color rgb="FF000000"/>
        <rFont val="Arial"/>
        <family val="2"/>
      </rPr>
      <t xml:space="preserve">D. EDUCACIÓN (5): </t>
    </r>
    <r>
      <rPr>
        <sz val="9"/>
        <color rgb="FF000000"/>
        <rFont val="Arial"/>
        <family val="2"/>
      </rPr>
      <t xml:space="preserve">Articulación Atenea (3), Comité educación DDHH, Comité formación docente. 
</t>
    </r>
    <r>
      <rPr>
        <b/>
        <sz val="9"/>
        <color rgb="FF000000"/>
        <rFont val="Arial"/>
        <family val="2"/>
      </rPr>
      <t>D. CULTURA (5):</t>
    </r>
    <r>
      <rPr>
        <sz val="9"/>
        <color rgb="FF000000"/>
        <rFont val="Arial"/>
        <family val="2"/>
      </rPr>
      <t xml:space="preserve"> Articulación SCRD Barrios Vivos; SDIS habitabilidad en calle; IDRD mujeres en deportes; Barra Blue Rain; instalación bancada barrismo social. 
</t>
    </r>
    <r>
      <rPr>
        <b/>
        <sz val="9"/>
        <color rgb="FF000000"/>
        <rFont val="Arial"/>
        <family val="2"/>
      </rPr>
      <t xml:space="preserve">D. HÁBITAT (7): </t>
    </r>
    <r>
      <rPr>
        <sz val="9"/>
        <color rgb="FF000000"/>
        <rFont val="Arial"/>
        <family val="2"/>
      </rPr>
      <t xml:space="preserve">Articulación CVP reto diseño; DADEP socialización concepto técnico proyectos bienestar espacio público; Metro Quito; CIEP (2); UTA CIEP (2). </t>
    </r>
  </si>
  <si>
    <t>La tarea no cuenta con programación de acciones para el mes de julio</t>
  </si>
  <si>
    <r>
      <rPr>
        <b/>
        <sz val="11"/>
        <color rgb="FF000000"/>
        <rFont val="Arial"/>
        <family val="2"/>
      </rPr>
      <t xml:space="preserve">Acompañamiento a la implementación de planes de trabajo del mecanismo Sello (7):  
SEG (2): </t>
    </r>
    <r>
      <rPr>
        <sz val="11"/>
        <color rgb="FF000000"/>
        <rFont val="Arial"/>
        <family val="2"/>
      </rPr>
      <t xml:space="preserve">1Mesa para revisión de avance en el Plan de Trabajo Sello – UAECOB; 1Mesa de revisión de Apertura Diagnóstico de Sello Secretaría de Seguridad, Convivencia y Justicia  
</t>
    </r>
    <r>
      <rPr>
        <b/>
        <sz val="11"/>
        <color rgb="FF000000"/>
        <rFont val="Arial"/>
        <family val="2"/>
      </rPr>
      <t xml:space="preserve">GEP (1): </t>
    </r>
    <r>
      <rPr>
        <sz val="11"/>
        <color rgb="FF000000"/>
        <rFont val="Arial"/>
        <family val="2"/>
      </rPr>
      <t xml:space="preserve">Mesa de trabajo con líder técnica de Sello En Igualdad y OAP de la Secretaría General para resolver dudas e inquietudes relacionadas al aplicativo. </t>
    </r>
    <r>
      <rPr>
        <b/>
        <sz val="11"/>
        <color rgb="FF000000"/>
        <rFont val="Arial"/>
        <family val="2"/>
      </rPr>
      <t xml:space="preserve"> 
HAB (1): </t>
    </r>
    <r>
      <rPr>
        <sz val="11"/>
        <color rgb="FF000000"/>
        <rFont val="Arial"/>
        <family val="2"/>
      </rPr>
      <t xml:space="preserve">1Mesa de trabajo, para la revisión del avance en las actividades del plan de trabajo de Renobo.  
</t>
    </r>
    <r>
      <rPr>
        <b/>
        <sz val="11"/>
        <color rgb="FF000000"/>
        <rFont val="Arial"/>
        <family val="2"/>
      </rPr>
      <t>MOV (1):</t>
    </r>
    <r>
      <rPr>
        <sz val="11"/>
        <color rgb="FF000000"/>
        <rFont val="Arial"/>
        <family val="2"/>
      </rPr>
      <t xml:space="preserve"> Mesa de trabajo para revisión de retroalimentación reporte 2024 y avance en la implementación de acciones 2025.
</t>
    </r>
    <r>
      <rPr>
        <b/>
        <sz val="11"/>
        <color rgb="FF000000"/>
        <rFont val="Arial"/>
        <family val="2"/>
      </rPr>
      <t xml:space="preserve">
Mesas de validación de planes de trabajo (4)</t>
    </r>
    <r>
      <rPr>
        <sz val="11"/>
        <color rgb="FF000000"/>
        <rFont val="Arial"/>
        <family val="2"/>
      </rPr>
      <t xml:space="preserve">:  AMB (1); CUL (1); HAB (1); DEE (1).
</t>
    </r>
    <r>
      <rPr>
        <b/>
        <sz val="11"/>
        <color rgb="FF000000"/>
        <rFont val="Arial"/>
        <family val="2"/>
      </rPr>
      <t>Alistamiento Alcaldías Locales (1):</t>
    </r>
    <r>
      <rPr>
        <sz val="11"/>
        <color rgb="FF000000"/>
        <rFont val="Arial"/>
        <family val="2"/>
      </rPr>
      <t xml:space="preserve"> 1Mesa de trabajo.
</t>
    </r>
    <r>
      <rPr>
        <b/>
        <sz val="11"/>
        <color rgb="FF000000"/>
        <rFont val="Arial"/>
        <family val="2"/>
      </rPr>
      <t>Apertura Fase Diagnostica de 15 Secretarías Distritales (2)</t>
    </r>
    <r>
      <rPr>
        <sz val="11"/>
        <color rgb="FF000000"/>
        <rFont val="Arial"/>
        <family val="2"/>
      </rPr>
      <t xml:space="preserve">: 2 Mesas de socialización de metodología de recolección de información diagnóstica.
</t>
    </r>
    <r>
      <rPr>
        <b/>
        <sz val="11"/>
        <color rgb="FF000000"/>
        <rFont val="Arial"/>
        <family val="2"/>
      </rPr>
      <t>Personería (2):</t>
    </r>
    <r>
      <rPr>
        <sz val="11"/>
        <color rgb="FF000000"/>
        <rFont val="Arial"/>
        <family val="2"/>
      </rPr>
      <t xml:space="preserve"> 1 Taller "Comunicación libre de sexistmo"; 1 Taller "Derecho a una vida libre de violencias" (19pers) con identidades de género: femen12; mascul6; transfemen0; transmasc0; NoBinaria0, otras1. </t>
    </r>
  </si>
  <si>
    <r>
      <rPr>
        <b/>
        <u/>
        <sz val="9"/>
        <color rgb="FF000000"/>
        <rFont val="Arial"/>
        <family val="2"/>
      </rPr>
      <t xml:space="preserve">Fortalecimiento de capacidades de los sectores:
</t>
    </r>
    <r>
      <rPr>
        <b/>
        <sz val="9"/>
        <color rgb="FF000000"/>
        <rFont val="Arial"/>
        <family val="2"/>
      </rPr>
      <t xml:space="preserve">Sensibilizaciones (18): 
SEG (1): </t>
    </r>
    <r>
      <rPr>
        <sz val="9"/>
        <color rgb="FF000000"/>
        <rFont val="Arial"/>
        <family val="2"/>
      </rPr>
      <t xml:space="preserve">Sensibilización RUA y Violencias contra las Mujeres – SDSCJ (pendiente) 
</t>
    </r>
    <r>
      <rPr>
        <b/>
        <sz val="9"/>
        <color rgb="FF000000"/>
        <rFont val="Arial"/>
        <family val="2"/>
      </rPr>
      <t>GOB(3):</t>
    </r>
    <r>
      <rPr>
        <sz val="9"/>
        <color rgb="FF000000"/>
        <rFont val="Arial"/>
        <family val="2"/>
      </rPr>
      <t xml:space="preserve"> 1Sensibilización sobre la Ruta de Atención a Violencias Basadas en Género, dirigida a funcionarios y funcionarias del Instituto Distrital de la Participación y la Acción Comunal (IDPAC); 1Sensibilización Sensibilización sobre la Ruta de Atención a Violencias Basadas en Género, dirigida a Defensores y Defensoras del Espacio Público; 1Cine foro “Mujeres y participación política” dirigido a mujeres y organizaciones sociales de mujeres.  
</t>
    </r>
    <r>
      <rPr>
        <b/>
        <sz val="9"/>
        <color rgb="FF000000"/>
        <rFont val="Arial"/>
        <family val="2"/>
      </rPr>
      <t xml:space="preserve">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HAB (2) </t>
    </r>
    <r>
      <rPr>
        <sz val="9"/>
        <color rgb="FF000000"/>
        <rFont val="Arial"/>
        <family val="2"/>
      </rPr>
      <t xml:space="preserve">1Metodología V Encuentro de Mujeres Recicladoras; 1Evento de diálogo con enfoque de género, CVP. </t>
    </r>
    <r>
      <rPr>
        <b/>
        <sz val="9"/>
        <color rgb="FF000000"/>
        <rFont val="Arial"/>
        <family val="2"/>
      </rPr>
      <t xml:space="preserve"> 
SAL (2): </t>
    </r>
    <r>
      <rPr>
        <sz val="9"/>
        <color rgb="FF000000"/>
        <rFont val="Arial"/>
        <family val="2"/>
      </rPr>
      <t xml:space="preserve">1Ruta única de atención para mujeres víctimas de violencias; 1Enfoque de género y diferencial para Comité de Lactancia (SDS). 
</t>
    </r>
    <r>
      <rPr>
        <b/>
        <sz val="9"/>
        <color rgb="FF000000"/>
        <rFont val="Arial"/>
        <family val="2"/>
      </rPr>
      <t xml:space="preserve">HAC1: </t>
    </r>
    <r>
      <rPr>
        <sz val="9"/>
        <color rgb="FF000000"/>
        <rFont val="Arial"/>
        <family val="2"/>
      </rPr>
      <t xml:space="preserve">1Sensibilizacion PPMyEG SHD 
</t>
    </r>
    <r>
      <rPr>
        <b/>
        <sz val="9"/>
        <color rgb="FF000000"/>
        <rFont val="Arial"/>
        <family val="2"/>
      </rPr>
      <t xml:space="preserve">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En relación con la Implementación de 7 derechos se avanzó en: 
</t>
    </r>
    <r>
      <rPr>
        <b/>
        <sz val="9"/>
        <color rgb="FF000000"/>
        <rFont val="Arial"/>
        <family val="2"/>
      </rPr>
      <t xml:space="preserve">Metodologías (17): 
D. PAZ (2): </t>
    </r>
    <r>
      <rPr>
        <sz val="9"/>
        <color rgb="FF000000"/>
        <rFont val="Arial"/>
        <family val="2"/>
      </rPr>
      <t xml:space="preserve">Reuniones metodología taller VBG. 
</t>
    </r>
    <r>
      <rPr>
        <b/>
        <sz val="9"/>
        <color rgb="FF000000"/>
        <rFont val="Arial"/>
        <family val="2"/>
      </rPr>
      <t>D. PARTICIPACIÓN (2):</t>
    </r>
    <r>
      <rPr>
        <sz val="9"/>
        <color rgb="FF000000"/>
        <rFont val="Arial"/>
        <family val="2"/>
      </rPr>
      <t xml:space="preserve"> Metodologías sensibilización ciudadanía Suba y cineforo Jornada Única Electoral. 
</t>
    </r>
    <r>
      <rPr>
        <b/>
        <sz val="9"/>
        <color rgb="FF000000"/>
        <rFont val="Arial"/>
        <family val="2"/>
      </rPr>
      <t xml:space="preserve">D. TRABAJO (1): </t>
    </r>
    <r>
      <rPr>
        <sz val="9"/>
        <color rgb="FF000000"/>
        <rFont val="Arial"/>
        <family val="2"/>
      </rPr>
      <t xml:space="preserve">PPT socialización Decreto 332/2020. 
</t>
    </r>
    <r>
      <rPr>
        <b/>
        <sz val="9"/>
        <color rgb="FF000000"/>
        <rFont val="Arial"/>
        <family val="2"/>
      </rPr>
      <t xml:space="preserve">D. SALUD (3): </t>
    </r>
    <r>
      <rPr>
        <sz val="9"/>
        <color rgb="FF000000"/>
        <rFont val="Arial"/>
        <family val="2"/>
      </rPr>
      <t xml:space="preserve">Guion conversatorio salud SDMujer; ppt propuesta conmemoración 28S; propuesta comunicaciones IVE.  
</t>
    </r>
    <r>
      <rPr>
        <b/>
        <sz val="9"/>
        <color rgb="FF000000"/>
        <rFont val="Arial"/>
        <family val="2"/>
      </rPr>
      <t xml:space="preserve">D. EDUCACIÓN (4): </t>
    </r>
    <r>
      <rPr>
        <sz val="9"/>
        <color rgb="FF000000"/>
        <rFont val="Arial"/>
        <family val="2"/>
      </rPr>
      <t xml:space="preserve">metodologías y ppt sensibilizaciones Casas Refugio y docentes Distrito. 
</t>
    </r>
    <r>
      <rPr>
        <b/>
        <sz val="9"/>
        <color rgb="FF000000"/>
        <rFont val="Arial"/>
        <family val="2"/>
      </rPr>
      <t xml:space="preserve">D. CULTURA (2): </t>
    </r>
    <r>
      <rPr>
        <sz val="9"/>
        <color rgb="FF000000"/>
        <rFont val="Arial"/>
        <family val="2"/>
      </rPr>
      <t xml:space="preserve">metodologías proceso mujeres futboleras, sensibilización equipos SDIS hab. calle. 
</t>
    </r>
    <r>
      <rPr>
        <b/>
        <sz val="9"/>
        <color rgb="FF000000"/>
        <rFont val="Arial"/>
        <family val="2"/>
      </rPr>
      <t xml:space="preserve">D. HÁBITAT (3): </t>
    </r>
    <r>
      <rPr>
        <sz val="9"/>
        <color rgb="FF000000"/>
        <rFont val="Arial"/>
        <family val="2"/>
      </rPr>
      <t xml:space="preserve">Metodología y rompecabezas sensibilización en derechos PPMyEG mujeres recicladoras; metodología conversatorio POT SDmujer. </t>
    </r>
    <r>
      <rPr>
        <b/>
        <sz val="9"/>
        <color rgb="FF000000"/>
        <rFont val="Arial"/>
        <family val="2"/>
      </rPr>
      <t xml:space="preserve"> 
Sensibilizaciones (14):  
D.PAZ (1): </t>
    </r>
    <r>
      <rPr>
        <sz val="9"/>
        <color rgb="FF000000"/>
        <rFont val="Arial"/>
        <family val="2"/>
      </rPr>
      <t xml:space="preserve">Ciudadanía mujeres firmantes paz: VBG.  
</t>
    </r>
    <r>
      <rPr>
        <b/>
        <sz val="9"/>
        <color rgb="FF000000"/>
        <rFont val="Arial"/>
        <family val="2"/>
      </rPr>
      <t xml:space="preserve">D. PARTICIPACIÓN (3): </t>
    </r>
    <r>
      <rPr>
        <sz val="9"/>
        <color rgb="FF000000"/>
        <rFont val="Arial"/>
        <family val="2"/>
      </rPr>
      <t xml:space="preserve">Ciudadanía: Barrio Bilbao Suba: PPMyEG; participación y representación con equidad. Mujeres Jornada Única Electoral: participación y representación con equidad.  
</t>
    </r>
    <r>
      <rPr>
        <b/>
        <sz val="9"/>
        <color rgb="FF000000"/>
        <rFont val="Arial"/>
        <family val="2"/>
      </rPr>
      <t xml:space="preserve">D. TRABAJO (3): </t>
    </r>
    <r>
      <rPr>
        <sz val="9"/>
        <color rgb="FF000000"/>
        <rFont val="Arial"/>
        <family val="2"/>
      </rPr>
      <t xml:space="preserve">Entidades distritales (2) y Alcaldía Local Santa Fe: Socialización Decreto 332/2020. 
</t>
    </r>
    <r>
      <rPr>
        <b/>
        <sz val="9"/>
        <color rgb="FF000000"/>
        <rFont val="Arial"/>
        <family val="2"/>
      </rPr>
      <t xml:space="preserve">D. SALUD (1): </t>
    </r>
    <r>
      <rPr>
        <sz val="9"/>
        <color rgb="FF000000"/>
        <rFont val="Arial"/>
        <family val="2"/>
      </rPr>
      <t xml:space="preserve">SDMujer: Situación salud mujeres Bogotá.  
</t>
    </r>
    <r>
      <rPr>
        <b/>
        <sz val="9"/>
        <color rgb="FF000000"/>
        <rFont val="Arial"/>
        <family val="2"/>
      </rPr>
      <t xml:space="preserve">D. EDUCACIÓN (3): </t>
    </r>
    <r>
      <rPr>
        <sz val="9"/>
        <color rgb="FF000000"/>
        <rFont val="Arial"/>
        <family val="2"/>
      </rPr>
      <t xml:space="preserve">Docentes Distrito: Educación no sexista. Equipos Casas Refugio SDMujer (2): Educación con equidad.  
</t>
    </r>
    <r>
      <rPr>
        <b/>
        <sz val="9"/>
        <color rgb="FF000000"/>
        <rFont val="Arial"/>
        <family val="2"/>
      </rPr>
      <t xml:space="preserve">D. CULTURA (1): </t>
    </r>
    <r>
      <rPr>
        <sz val="9"/>
        <color rgb="FF000000"/>
        <rFont val="Arial"/>
        <family val="2"/>
      </rPr>
      <t xml:space="preserve">SDIS: Derechos cultura y trabajo hab. calle. 
</t>
    </r>
    <r>
      <rPr>
        <b/>
        <sz val="9"/>
        <color rgb="FF000000"/>
        <rFont val="Arial"/>
        <family val="2"/>
      </rPr>
      <t xml:space="preserve">D. HABITAT (2): </t>
    </r>
    <r>
      <rPr>
        <sz val="9"/>
        <color rgb="FF000000"/>
        <rFont val="Arial"/>
        <family val="2"/>
      </rPr>
      <t xml:space="preserve">SDMujer: POT. Ciudadanía mujeres recicladoras: Derechos PPMyEG. </t>
    </r>
  </si>
  <si>
    <r>
      <rPr>
        <b/>
        <sz val="10"/>
        <color rgb="FF000000"/>
        <rFont val="Arial"/>
        <family val="2"/>
      </rPr>
      <t xml:space="preserve">
Elaboración de insumos (9): 
HAC (1): </t>
    </r>
    <r>
      <rPr>
        <sz val="10"/>
        <color rgb="FF000000"/>
        <rFont val="Arial"/>
        <family val="2"/>
      </rPr>
      <t xml:space="preserve">CT Uso categorías plataforma SAP-SDH 
</t>
    </r>
    <r>
      <rPr>
        <b/>
        <sz val="10"/>
        <color rgb="FF000000"/>
        <rFont val="Arial"/>
        <family val="2"/>
      </rPr>
      <t xml:space="preserve">INT (2): </t>
    </r>
    <r>
      <rPr>
        <sz val="10"/>
        <color rgb="FF000000"/>
        <rFont val="Arial"/>
        <family val="2"/>
      </rPr>
      <t xml:space="preserve">CT Incidencia en Políticas Públicas; CT Módulo de liderazgo-SDIS 
</t>
    </r>
    <r>
      <rPr>
        <b/>
        <sz val="10"/>
        <color rgb="FF000000"/>
        <rFont val="Arial"/>
        <family val="2"/>
      </rPr>
      <t xml:space="preserve">SEG (1): </t>
    </r>
    <r>
      <rPr>
        <sz val="10"/>
        <color rgb="FF000000"/>
        <rFont val="Arial"/>
        <family val="2"/>
      </rPr>
      <t xml:space="preserve">CT Campaña prevención acoso sexual laboral-SDSCJ 
</t>
    </r>
    <r>
      <rPr>
        <b/>
        <sz val="10"/>
        <color rgb="FF000000"/>
        <rFont val="Arial"/>
        <family val="2"/>
      </rPr>
      <t xml:space="preserve">GOB (1): </t>
    </r>
    <r>
      <rPr>
        <sz val="10"/>
        <color rgb="FF000000"/>
        <rFont val="Arial"/>
        <family val="2"/>
      </rPr>
      <t xml:space="preserve">CT Recomendaciones para actualización de Ruta por la Reconciliación.  
</t>
    </r>
    <r>
      <rPr>
        <b/>
        <sz val="10"/>
        <color rgb="FF000000"/>
        <rFont val="Arial"/>
        <family val="2"/>
      </rPr>
      <t xml:space="preserve">
HAB (2):</t>
    </r>
    <r>
      <rPr>
        <sz val="10"/>
        <color rgb="FF000000"/>
        <rFont val="Arial"/>
        <family val="2"/>
      </rPr>
      <t xml:space="preserve"> DT Incorporación de enfoques en señalética-CVP; DT Curso Trv. enfoques para el trabajo territorial -CVP 
</t>
    </r>
    <r>
      <rPr>
        <b/>
        <sz val="10"/>
        <color rgb="FF000000"/>
        <rFont val="Arial"/>
        <family val="2"/>
      </rPr>
      <t xml:space="preserve">SAL (1): </t>
    </r>
    <r>
      <rPr>
        <sz val="10"/>
        <color rgb="FF000000"/>
        <rFont val="Arial"/>
        <family val="2"/>
      </rPr>
      <t xml:space="preserve">DT Recomendaciones para la garantía de los derechos humanos de personas contratistas en proceso y etapa de lactancia 
</t>
    </r>
    <r>
      <rPr>
        <b/>
        <sz val="10"/>
        <color rgb="FF000000"/>
        <rFont val="Arial"/>
        <family val="2"/>
      </rPr>
      <t xml:space="preserve">AMB (1): </t>
    </r>
    <r>
      <rPr>
        <sz val="10"/>
        <color rgb="FF000000"/>
        <rFont val="Arial"/>
        <family val="2"/>
      </rPr>
      <t xml:space="preserve">DT Recomendaciones para la instalación de microsensores de medición de la calidad del aire en Bogotá D.C., con enfoque de género y derechos humanos de las mujeres AVANTIA-SDA
</t>
    </r>
    <r>
      <rPr>
        <b/>
        <sz val="10"/>
        <color rgb="FF000000"/>
        <rFont val="Arial"/>
        <family val="2"/>
      </rPr>
      <t xml:space="preserve">
Orientación en las siguientes instancias (13):
EDU (1):</t>
    </r>
    <r>
      <rPr>
        <sz val="10"/>
        <color rgb="FF000000"/>
        <rFont val="Arial"/>
        <family val="2"/>
      </rPr>
      <t xml:space="preserve"> Se participa en encuentro Mesa Acuerdo 909 agosto 2025.  
</t>
    </r>
    <r>
      <rPr>
        <b/>
        <sz val="10"/>
        <color rgb="FF000000"/>
        <rFont val="Arial"/>
        <family val="2"/>
      </rPr>
      <t xml:space="preserve">MOV (1): </t>
    </r>
    <r>
      <rPr>
        <sz val="10"/>
        <color rgb="FF000000"/>
        <rFont val="Arial"/>
        <family val="2"/>
      </rPr>
      <t xml:space="preserve">Mesa de género sectorial sesión 3.  
</t>
    </r>
    <r>
      <rPr>
        <b/>
        <sz val="10"/>
        <color rgb="FF000000"/>
        <rFont val="Arial"/>
        <family val="2"/>
      </rPr>
      <t xml:space="preserve">SAL (5): </t>
    </r>
    <r>
      <rPr>
        <sz val="10"/>
        <color rgb="FF000000"/>
        <rFont val="Arial"/>
        <family val="2"/>
      </rPr>
      <t xml:space="preserve">3Mesa de prevención y promoción; 1UTA Lactancia; 1Consejo Distrital Estupefacientes. 
</t>
    </r>
    <r>
      <rPr>
        <b/>
        <sz val="10"/>
        <color rgb="FF000000"/>
        <rFont val="Arial"/>
        <family val="2"/>
      </rPr>
      <t xml:space="preserve">SEG (6): </t>
    </r>
    <r>
      <rPr>
        <sz val="10"/>
        <color rgb="FF000000"/>
        <rFont val="Arial"/>
        <family val="2"/>
      </rPr>
      <t>5Comisión Distrital de Seguridad, Comodidad y Convivencia en el Fútbol de Bogotá – CDSCCFB; 1Mesa Técnica de Monitoreo y Seguimiento al Plan de Seguridad Ciudadana para los Ciclistas de Bogotá.</t>
    </r>
  </si>
  <si>
    <t>La tarea no cuenta con programación de acciones para el mes de agosto</t>
  </si>
  <si>
    <r>
      <t xml:space="preserve">Reuniones internas (19):
</t>
    </r>
    <r>
      <rPr>
        <sz val="10"/>
        <color rgb="FF000000"/>
        <rFont val="Arial"/>
        <family val="2"/>
      </rPr>
      <t xml:space="preserve">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0"/>
        <color rgb="FF000000"/>
        <rFont val="Arial"/>
        <family val="2"/>
      </rPr>
      <t xml:space="preserve">
Reuniones intersectoriales (34): </t>
    </r>
    <r>
      <rPr>
        <sz val="10"/>
        <color rgb="FF000000"/>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
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t>
    </r>
  </si>
  <si>
    <r>
      <t xml:space="preserve">
</t>
    </r>
    <r>
      <rPr>
        <b/>
        <sz val="10"/>
        <color rgb="FF000000"/>
        <rFont val="Arial"/>
        <family val="2"/>
      </rPr>
      <t xml:space="preserve">CT y DT Normativos
</t>
    </r>
    <r>
      <rPr>
        <sz val="10"/>
        <color rgb="FF000000"/>
        <rFont val="Arial"/>
        <family val="2"/>
      </rPr>
      <t>MOV (1): CT PA 739: Por medio del cual se crean los consejos locales de movilidad y el consejo distrital de movilidad en el distrito capital y se dictan otras disposiciones. 
La tarea no cuenta con programación de acciones para el mes de agosto</t>
    </r>
  </si>
  <si>
    <t xml:space="preserve">Mesas de validación de planes de trabajo (1):  INT (1).
Alistamiento Alcaldías Locales (3): 3 Mesas de trabajo de socialización de metodología diagnostica.
Acompañamiento a la implementación de planes de trabajo del mecanismo Sello (2):  
EDU (1): Se realiza reunión con IDEP para revisión compromisos asistencia técnica para el desarrollo de Plan de Trabajo SDIG. 
JBB (1): Mesa de trabajo con el JBB para coordinar la asistencia técnica desde la SDMujer en las actividades del Plan de Trabajo.  
Personería (1): 1 Reunión de seguimiento
Festivales al Parque (1): 1 Reunión de seguimiento
Apertura Fase Diagnostica de 15 Secretarías Distritales (6): 
SEG (1) SAL (1) HAB (1) Mesas de trabajo para asistencia técnica en el proceso de diagnóstico de Sello
PLN (1) Aplicación de instrumento de observación de instalaciones.  
AMB (1) Aplicación de instrumento de observación de instalaciones.  
(2) Reuniones de articulación interna
</t>
  </si>
  <si>
    <r>
      <rPr>
        <b/>
        <sz val="11"/>
        <color rgb="FF000000"/>
        <rFont val="Arial"/>
        <family val="2"/>
      </rPr>
      <t xml:space="preserve">Fortalecimiento de capacidades de los sectores:
Sensibilizaciones (10):
AMB (1): </t>
    </r>
    <r>
      <rPr>
        <sz val="11"/>
        <color rgb="FF000000"/>
        <rFont val="Arial"/>
        <family val="2"/>
      </rPr>
      <t xml:space="preserve">Ficha de resultados Derecho a la Participación, espacio para las y los colaboradores del IDYPBA.  
</t>
    </r>
    <r>
      <rPr>
        <b/>
        <sz val="11"/>
        <color rgb="FF000000"/>
        <rFont val="Arial"/>
        <family val="2"/>
      </rPr>
      <t xml:space="preserve">GOB (1): </t>
    </r>
    <r>
      <rPr>
        <sz val="11"/>
        <color rgb="FF000000"/>
        <rFont val="Arial"/>
        <family val="2"/>
      </rPr>
      <t xml:space="preserve">Se realiza sensibilización dirigida a gestoras y gestores territoriales del Instituto Distrital de la Participación y la Acción Comunal, sobre comunicación libre de sexismo y discriminación. 
</t>
    </r>
    <r>
      <rPr>
        <b/>
        <sz val="11"/>
        <color rgb="FF000000"/>
        <rFont val="Arial"/>
        <family val="2"/>
      </rPr>
      <t xml:space="preserve">HÁB (1): </t>
    </r>
    <r>
      <rPr>
        <sz val="11"/>
        <color rgb="FF000000"/>
        <rFont val="Arial"/>
        <family val="2"/>
      </rPr>
      <t xml:space="preserve">Recomendaciones técnicas para la incorporación de enfoques de género, derechos humanos de las mujeres y el poblacional-diferencial en el diseño de señalética en el espacio público en el barrio Bilbao. 
</t>
    </r>
    <r>
      <rPr>
        <b/>
        <sz val="11"/>
        <color rgb="FF000000"/>
        <rFont val="Arial"/>
        <family val="2"/>
      </rPr>
      <t xml:space="preserve">JUR(1): </t>
    </r>
    <r>
      <rPr>
        <sz val="11"/>
        <color rgb="FF000000"/>
        <rFont val="Arial"/>
        <family val="2"/>
      </rPr>
      <t xml:space="preserve">Ficha de resultados Enfoque de género y PPMYEG- SJD 
</t>
    </r>
    <r>
      <rPr>
        <b/>
        <sz val="11"/>
        <color rgb="FF000000"/>
        <rFont val="Arial"/>
        <family val="2"/>
      </rPr>
      <t xml:space="preserve">MOV (2): </t>
    </r>
    <r>
      <rPr>
        <sz val="11"/>
        <color rgb="FF000000"/>
        <rFont val="Arial"/>
        <family val="2"/>
      </rPr>
      <t xml:space="preserve">Ficha de resultados conceptos básicos y transversalización del enfoque de género; sensibilización sobre acoso laboral y acoso sexual laboral desde el enfoque de género a colaboradoras y colaboradores del comité de convivencia, seguridad y salud en el trabajo 
</t>
    </r>
    <r>
      <rPr>
        <b/>
        <sz val="11"/>
        <color rgb="FF000000"/>
        <rFont val="Arial"/>
        <family val="2"/>
      </rPr>
      <t xml:space="preserve">PLA (1): </t>
    </r>
    <r>
      <rPr>
        <sz val="11"/>
        <color rgb="FF000000"/>
        <rFont val="Arial"/>
        <family val="2"/>
      </rPr>
      <t xml:space="preserve">Ficha de resultados Derecho a la Cultura Laboral Libre de Sexismo, espacio para las y los colaboradores de la oficina jurídica de la SDP. </t>
    </r>
    <r>
      <rPr>
        <b/>
        <sz val="11"/>
        <color rgb="FF000000"/>
        <rFont val="Arial"/>
        <family val="2"/>
      </rPr>
      <t xml:space="preserve"> 
SEG (3): </t>
    </r>
    <r>
      <rPr>
        <sz val="11"/>
        <color rgb="FF000000"/>
        <rFont val="Arial"/>
        <family val="2"/>
      </rPr>
      <t xml:space="preserve">Ficha de resultados “Encuentro de reflexión sobre género para hombres” Guardias adscritos al Cuerpo de Custodia y Vigilancia de SDSCJ 
</t>
    </r>
    <r>
      <rPr>
        <b/>
        <sz val="11"/>
        <color rgb="FF000000"/>
        <rFont val="Arial"/>
        <family val="2"/>
      </rPr>
      <t xml:space="preserve">
Ficha Metodológica (2): </t>
    </r>
    <r>
      <rPr>
        <sz val="11"/>
        <color rgb="FF000000"/>
        <rFont val="Arial"/>
        <family val="2"/>
      </rPr>
      <t xml:space="preserve">1GEP_Propuesta metodológica para sensibilización sobre gestión documental con enfoque de género; 1INT_Ficha metodológica Participación incidente de mujeres habitantes de calle en Bogotá. 
</t>
    </r>
    <r>
      <rPr>
        <b/>
        <sz val="11"/>
        <color rgb="FF000000"/>
        <rFont val="Arial"/>
        <family val="2"/>
      </rPr>
      <t xml:space="preserve">En relación con la Implementación de 7 derechos se avanzó en: 
</t>
    </r>
    <r>
      <rPr>
        <sz val="11"/>
        <color rgb="FF000000"/>
        <rFont val="Arial"/>
        <family val="2"/>
      </rPr>
      <t xml:space="preserve">
</t>
    </r>
    <r>
      <rPr>
        <b/>
        <sz val="11"/>
        <color rgb="FF000000"/>
        <rFont val="Arial"/>
        <family val="2"/>
      </rPr>
      <t xml:space="preserve">Sensibilizaciones (6): 
</t>
    </r>
    <r>
      <rPr>
        <sz val="11"/>
        <color rgb="FF000000"/>
        <rFont val="Arial"/>
        <family val="2"/>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
D. HABITAT (1): Ciudadanía barrio Bilbao Suba: Taller diseño señalética con enfoques género, DDHH mujeres y poblacional diferencial. 
</t>
    </r>
    <r>
      <rPr>
        <b/>
        <sz val="11"/>
        <color rgb="FF000000"/>
        <rFont val="Arial"/>
        <family val="2"/>
      </rPr>
      <t xml:space="preserve">Metodologías (24):
</t>
    </r>
    <r>
      <rPr>
        <sz val="11"/>
        <color rgb="FF000000"/>
        <rFont val="Arial"/>
        <family val="2"/>
      </rPr>
      <t>D. PAZ (1): Propuesta formación mujeres procesos paz OCPVR+L96
D. PARTICIPACIÓN (4): Metodologías agenda mujeres hab calle, conversatorio POT Casa de Todas, sensibilización IDPYBA+ppt..
D. TRABAJO (2): Metodologías sensibilización ciudadanía, cápsula acciones afirmativas UTA, 
D. SALUD (1): Propuesta carrusel comunicaciones prevención suicidio.
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t>
    </r>
  </si>
  <si>
    <t>N.A</t>
  </si>
  <si>
    <r>
      <rPr>
        <b/>
        <sz val="10"/>
        <color rgb="FF000000"/>
        <rFont val="Arial"/>
        <family val="2"/>
      </rPr>
      <t xml:space="preserve">Elaboración de insumos (4): 
</t>
    </r>
    <r>
      <rPr>
        <sz val="10"/>
        <color rgb="FF000000"/>
        <rFont val="Arial"/>
        <family val="2"/>
      </rPr>
      <t xml:space="preserve"> 
</t>
    </r>
    <r>
      <rPr>
        <b/>
        <sz val="10"/>
        <color rgb="FF000000"/>
        <rFont val="Arial"/>
        <family val="2"/>
      </rPr>
      <t xml:space="preserve">INT (2): </t>
    </r>
    <r>
      <rPr>
        <sz val="10"/>
        <color rgb="FF000000"/>
        <rFont val="Arial"/>
        <family val="2"/>
      </rPr>
      <t xml:space="preserve">CT SDIS Módulo de trabajo en equipo; CT Módulo de Espiritualidad. 
</t>
    </r>
    <r>
      <rPr>
        <b/>
        <sz val="10"/>
        <color rgb="FF000000"/>
        <rFont val="Arial"/>
        <family val="2"/>
      </rPr>
      <t>HAB (1):</t>
    </r>
    <r>
      <rPr>
        <sz val="10"/>
        <color rgb="FF000000"/>
        <rFont val="Arial"/>
        <family val="2"/>
      </rPr>
      <t xml:space="preserve"> CT Encuesta y Diagnóstico sobre brechas de género y necesidades relacionadas con los trabajos de cuidado de personas y animales de compañía - RENOBO 
</t>
    </r>
    <r>
      <rPr>
        <b/>
        <sz val="10"/>
        <color rgb="FF000000"/>
        <rFont val="Arial"/>
        <family val="2"/>
      </rPr>
      <t xml:space="preserve">CUL (1): </t>
    </r>
    <r>
      <rPr>
        <sz val="10"/>
        <color rgb="FF000000"/>
        <rFont val="Arial"/>
        <family val="2"/>
      </rPr>
      <t xml:space="preserve">Ficha técnica Propuesta de presentación para el Ritual de Brujas en el marco de la asistencia técnica a la FUGA.
</t>
    </r>
    <r>
      <rPr>
        <b/>
        <sz val="10"/>
        <color rgb="FF000000"/>
        <rFont val="Arial"/>
        <family val="2"/>
      </rPr>
      <t xml:space="preserve">Orientación en las siguientes instancias (6):
EDU (3): </t>
    </r>
    <r>
      <rPr>
        <sz val="10"/>
        <color rgb="FF000000"/>
        <rFont val="Arial"/>
        <family val="2"/>
      </rPr>
      <t xml:space="preserve">Mesa Acuerdo 909 de 2023; Segunda Mesa Pública 2025 del Programa de Alimentación Escolar del Distrito; Mesa Actualización de Protocolo para Atención a Tomas y Movilizaciones.
</t>
    </r>
    <r>
      <rPr>
        <b/>
        <sz val="10"/>
        <color rgb="FF000000"/>
        <rFont val="Arial"/>
        <family val="2"/>
      </rPr>
      <t>MOV(1):</t>
    </r>
    <r>
      <rPr>
        <sz val="10"/>
        <color rgb="FF000000"/>
        <rFont val="Arial"/>
        <family val="2"/>
      </rPr>
      <t xml:space="preserve"> Consejo Distrital de la Bicicleta 
</t>
    </r>
    <r>
      <rPr>
        <b/>
        <sz val="10"/>
        <color rgb="FF000000"/>
        <rFont val="Arial"/>
        <family val="2"/>
      </rPr>
      <t xml:space="preserve">SAL (1): </t>
    </r>
    <r>
      <rPr>
        <sz val="10"/>
        <color rgb="FF000000"/>
        <rFont val="Arial"/>
        <family val="2"/>
      </rPr>
      <t xml:space="preserve">Comité Fast Track Cities 
</t>
    </r>
    <r>
      <rPr>
        <b/>
        <sz val="10"/>
        <color rgb="FF000000"/>
        <rFont val="Arial"/>
        <family val="2"/>
      </rPr>
      <t>SEG (2):</t>
    </r>
    <r>
      <rPr>
        <sz val="10"/>
        <color rgb="FF000000"/>
        <rFont val="Arial"/>
        <family val="2"/>
      </rPr>
      <t xml:space="preserve"> Comisión Distrital de Seguridad, Comodidad y Convivencia de Fútbol de Bogotá,  Mesa Técnica de Monitoreo y Seguimiento al Plan de Seguridad Ciudadana para los Ciclistas de Bogotá</t>
    </r>
  </si>
  <si>
    <r>
      <rPr>
        <b/>
        <sz val="10"/>
        <color rgb="FF000000"/>
        <rFont val="Arial"/>
        <family val="2"/>
      </rPr>
      <t xml:space="preserve">Durante el tercer trimestre 2025 se avanzó en:
</t>
    </r>
    <r>
      <rPr>
        <sz val="10"/>
        <color rgb="FF000000"/>
        <rFont val="Arial"/>
        <family val="2"/>
      </rPr>
      <t xml:space="preserv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
En estas mesas de asistencia técnica se realizó encuadre sobre el objetivo de las acciones afirmativas en general y en particular sobre aquellas que cada entidad concertó e implementó durante I semestre 2025 como patte de su plan de trabajo del mecanismo Sello en Igualdad; se analizaron avances, dificultades y retos; se brindaron herramientas técnicas para avanzar en el logro de las metas propuestas. </t>
    </r>
  </si>
  <si>
    <r>
      <t>Reuniones internas (15):</t>
    </r>
    <r>
      <rPr>
        <sz val="10"/>
        <color rgb="FF000000"/>
        <rFont val="Arial"/>
        <family val="2"/>
      </rPr>
      <t xml:space="preserve">
D.PAZ (3): Revisión productos POA reincorporación y reintegración, socialización plan género (2). 1 propuesta ajuste plan género firmantes.
D. PARTICIPACIÓN (2): Socialización proceso eleccionario CCM-SCPI; revisión compromisos CCM.
D. SALUD (1): Articulación modelo salud Mas Bienestar.
D. EDUCACIÓN (1): Articulación Academia Atenea. 1 propuesta ruta Unidiversas.
D. CULTURA (5): Metodologías sensibillización Comisarías Familia, articulación mujeres skeaters (2), propuestas 25N Biblored y evento FUGA Ritual Brujas.
D. HÁBITAT (3): Revisión categorías TPIEG derecho hábitat, señalética barrio Bilbao Suba, preparación evento firma memorandos piloto frentes de obra.</t>
    </r>
    <r>
      <rPr>
        <b/>
        <sz val="10"/>
        <color rgb="FF000000"/>
        <rFont val="Arial"/>
        <family val="2"/>
      </rPr>
      <t xml:space="preserve">
Reuniones intersectoriales (40): </t>
    </r>
    <r>
      <rPr>
        <sz val="10"/>
        <color rgb="FF000000"/>
        <rFont val="Arial"/>
        <family val="2"/>
      </rPr>
      <t xml:space="preserve"> 
D.PAZ (8): Articulación OCPVR revisión productos POA reincoporación y reintegración (2), socialización programa reincorporación integral (2), actualización PAD 2026, implementación Res1325; SDGobierno ruta reconciliación; mesa pueblos afro víctimas.
D. PARTICIPACIÓN (3): Articulación IDPAC cineforo representaciones electas Jornada Única Electoral Ciudadana, SDIS agenda mujeres habitantes calle, subcomisión POT. 1 reporte SPT-POT III trim.
D. TRABAJO (2): Articulación MinTrabajo preparación foro acoso laboral, DASCD política gestión talento humano.
D. SALUD (5): Mesa prev maternidades tempranas (2): mesa mortalidad materna; UTA socialización conmemoración 28Sept; participacion marcha distrital 28Sept.
D. EDUCACIÓN (5): Articulación Academia Atenea (3), Comité formación docente (2).
D. CULTURA (8):Revisión metodologías sesiones evento Jugar También es Resistir (3), Articulación Biblored estrategia antidiscriminación, SCRD laboratorios cocreación fútbol (2), IDARTES Festivales Sello Género,FUGA evento Ritual Brujas.
D. HÁBITAT (9): Articulación CVP señalética barrio Bilbao Suba y postulación experiencia en bienal arquitectura, evento firma memorandos entendimiento piloto frentes de obra, SDH PIMI Ciudad Bolívar, Feria de Vivienda Mujeres CVP, revisión productos PPASP Metro, CIEP (2); UTA CIEP.</t>
    </r>
  </si>
  <si>
    <r>
      <rPr>
        <b/>
        <sz val="10"/>
        <color rgb="FF000000"/>
        <rFont val="Arial"/>
        <family val="2"/>
      </rPr>
      <t xml:space="preserve">En relación con la Implementación de 7 derechos se avanzó en el periodo julio - septiembre 2025 en:
Documentos técnicos (9): </t>
    </r>
    <r>
      <rPr>
        <sz val="10"/>
        <color rgb="FF000000"/>
        <rFont val="Arial"/>
        <family val="2"/>
      </rPr>
      <t xml:space="preserve">Construcción Metro enfoque género; propuesta reto diseño 2.0; aportes boletín prevención maternidad infantil; diseño señalética enfoque género; derecho lactancia contratistas; microsensores calidad aire AVANTIA; proyectos bienestar espacio público; preliminar lineamiento áreas STEM Atenea y producto PPLEO mujeres escritoras.
</t>
    </r>
    <r>
      <rPr>
        <b/>
        <sz val="10"/>
        <color rgb="FF000000"/>
        <rFont val="Arial"/>
        <family val="2"/>
      </rPr>
      <t>Conceptos técnicos a entidades distritales (12)</t>
    </r>
    <r>
      <rPr>
        <sz val="10"/>
        <color rgb="FF000000"/>
        <rFont val="Arial"/>
        <family val="2"/>
      </rPr>
      <t xml:space="preserve">: Estrategia Manósfera transf cultural Biblored; solicitud Movilidad Dec 332/2020; metodología SDIS Vestir Realidad; encuesta IDPAC violencia participación política; formulario reto diseño; insumos Comité Formación Docente; recorrido Metro Caracas x 34; ruta reconciliación SDGob; observaciones formulación PIMI C.Bolívar; recorrido DADEP puentes NQS X 53; metodología Barrios Vivos SCRD; comentarios Resolución reglamentación trabajo sexual.
</t>
    </r>
    <r>
      <rPr>
        <b/>
        <sz val="10"/>
        <color rgb="FF000000"/>
        <rFont val="Arial"/>
        <family val="2"/>
      </rPr>
      <t>Conceptos técnicos a Proyectos de Acuerdo (13)</t>
    </r>
    <r>
      <rPr>
        <sz val="10"/>
        <color rgb="FF000000"/>
        <rFont val="Arial"/>
        <family val="2"/>
      </rPr>
      <t xml:space="preserve"> en temas relacionados con derechos menstruales (3); enfermedades huérfanas; salud mental (3); mujeres cabeza hogar, actividad deportiva empresarial; mujeres trans; comité superación pobreza; prevención acoso obras; trabajo digno juventud.
</t>
    </r>
    <r>
      <rPr>
        <b/>
        <sz val="10"/>
        <color rgb="FF000000"/>
        <rFont val="Arial"/>
        <family val="2"/>
      </rPr>
      <t>Bullets (9):</t>
    </r>
    <r>
      <rPr>
        <sz val="10"/>
        <color rgb="FF000000"/>
        <rFont val="Arial"/>
        <family val="2"/>
      </rPr>
      <t xml:space="preserve"> Consejo Distrital Paz; buena práctica Ferias Vivienda; Consejo Distrital Justicia Transicional; cineforo D.Participación; modelo salud Más Bienestar; foro colegio Alvernia; evento FUGA Ritual Brujas; exposición IDPC Rodar Juntas; Feria Vivienda.
</t>
    </r>
    <r>
      <rPr>
        <b/>
        <sz val="10"/>
        <color rgb="FF000000"/>
        <rFont val="Arial"/>
        <family val="2"/>
      </rPr>
      <t>Respuestas Proposiciones Concejo (3)</t>
    </r>
    <r>
      <rPr>
        <sz val="10"/>
        <color rgb="FF000000"/>
        <rFont val="Arial"/>
        <family val="2"/>
      </rPr>
      <t xml:space="preserve"> en temas relacionados con nacimiento humanizado y parto intercultural; programas de formación: acoso y violencia en espacio público.
</t>
    </r>
    <r>
      <rPr>
        <b/>
        <sz val="10"/>
        <color rgb="FF000000"/>
        <rFont val="Arial"/>
        <family val="2"/>
      </rPr>
      <t>Respuestas organismos de control (1):</t>
    </r>
    <r>
      <rPr>
        <sz val="10"/>
        <color rgb="FF000000"/>
        <rFont val="Arial"/>
        <family val="2"/>
      </rPr>
      <t xml:space="preserve"> Defensoría del Pueblo: mujeres buscadoras.
</t>
    </r>
    <r>
      <rPr>
        <b/>
        <sz val="10"/>
        <color rgb="FF000000"/>
        <rFont val="Arial"/>
        <family val="2"/>
      </rPr>
      <t xml:space="preserve">Respuestas SDQS (6) </t>
    </r>
    <r>
      <rPr>
        <sz val="10"/>
        <color rgb="FF000000"/>
        <rFont val="Arial"/>
        <family val="2"/>
      </rPr>
      <t xml:space="preserve">en temas relacionados con mujeres buscadoras; Decreto 332/2020; acoso verbal; Registro Único de Víctimas; mujeres libertad religiosa; derechos sexuales y derechos reproductivos. </t>
    </r>
  </si>
  <si>
    <r>
      <rPr>
        <b/>
        <sz val="10"/>
        <color rgb="FF000000"/>
        <rFont val="Arial"/>
        <family val="2"/>
      </rPr>
      <t xml:space="preserve">Acompañamiento a la implementación de planes de trabajo del mecanismo Sello (5):
AMB (3): </t>
    </r>
    <r>
      <rPr>
        <sz val="10"/>
        <color rgb="FF000000"/>
        <rFont val="Arial"/>
        <family val="2"/>
      </rPr>
      <t xml:space="preserve">Mesa de trabajo con el IDIGER para relizarla asistencia técnica desde la SDMujer en las actividades del Plan de Trabajo (05_09_2025); Mesa de trabajo con el JBB para realizar la asistencia técnica desde la SDMujer en las actividades del Plan de Trabajo (10_09_2025); Mesa de trabajo con el sector para socializar el documento de la SDMujer para la conformación de espacios internos de asuntos de género (15_09_2025) 
</t>
    </r>
    <r>
      <rPr>
        <b/>
        <sz val="10"/>
        <color rgb="FF000000"/>
        <rFont val="Arial"/>
        <family val="2"/>
      </rPr>
      <t>HAC (1):</t>
    </r>
    <r>
      <rPr>
        <sz val="10"/>
        <color rgb="FF000000"/>
        <rFont val="Arial"/>
        <family val="2"/>
      </rPr>
      <t xml:space="preserve"> Mesa de Trabajo con Lotería de Bogotá para identificación de estrategias de acompañamiento técnico para ejecución de Plan de Trabajo SDIG. 
</t>
    </r>
    <r>
      <rPr>
        <b/>
        <sz val="10"/>
        <color rgb="FF000000"/>
        <rFont val="Arial"/>
        <family val="2"/>
      </rPr>
      <t xml:space="preserve">DEE(1): </t>
    </r>
    <r>
      <rPr>
        <sz val="10"/>
        <color rgb="FF000000"/>
        <rFont val="Arial"/>
        <family val="2"/>
      </rPr>
      <t xml:space="preserve">Mesa de trabajo para el acompañamiento a SDIEG en la actualización de procedimientos con enfoque de género. 
</t>
    </r>
    <r>
      <rPr>
        <b/>
        <sz val="10"/>
        <color rgb="FF000000"/>
        <rFont val="Arial"/>
        <family val="2"/>
      </rPr>
      <t xml:space="preserve">
Implementación Alcaldías Locales (6): </t>
    </r>
    <r>
      <rPr>
        <sz val="10"/>
        <color rgb="FF000000"/>
        <rFont val="Arial"/>
        <family val="2"/>
      </rPr>
      <t xml:space="preserve">2 Mesas de socialización de la apertura de la fase de recolección de información diagnóstica, 4 Mesas de socialización de los criterios de verificación correspondientes a los módulos 1, 2, 3 y 5.
</t>
    </r>
    <r>
      <rPr>
        <b/>
        <sz val="10"/>
        <color rgb="FF000000"/>
        <rFont val="Arial"/>
        <family val="2"/>
      </rPr>
      <t>Personería (5)</t>
    </r>
    <r>
      <rPr>
        <sz val="10"/>
        <color rgb="FF000000"/>
        <rFont val="Arial"/>
        <family val="2"/>
      </rPr>
      <t xml:space="preserve">: 3 Mesas de trabajo de recolección de información diagnostica; 1 taller de transformaciones culturales;  1 visita de observaciones.
</t>
    </r>
    <r>
      <rPr>
        <b/>
        <sz val="10"/>
        <color rgb="FF000000"/>
        <rFont val="Arial"/>
        <family val="2"/>
      </rPr>
      <t>Festivales al Parque (1)</t>
    </r>
    <r>
      <rPr>
        <sz val="10"/>
        <color rgb="FF000000"/>
        <rFont val="Arial"/>
        <family val="2"/>
      </rPr>
      <t>: 1 Reunión de articulación
I</t>
    </r>
    <r>
      <rPr>
        <b/>
        <sz val="10"/>
        <color rgb="FF000000"/>
        <rFont val="Arial"/>
        <family val="2"/>
      </rPr>
      <t>mplementación Fase Diagnostica de las Secretarías Distritales (13</t>
    </r>
    <r>
      <rPr>
        <sz val="10"/>
        <color rgb="FF000000"/>
        <rFont val="Arial"/>
        <family val="2"/>
      </rPr>
      <t>):  13 Visitas de observación de instalaciones</t>
    </r>
  </si>
  <si>
    <t xml:space="preserve">Fortalecimiento de capacidades de los sectores:
Sensibilizaciones (22):
INTERSECTORIAL (1): Sensibilización Movilización 28S, Decreto 053
UNIVERSIDAD COOPERATIVA (1): Conmemoración 28S Día de Acción Global para el Aborto legal y seguro
ICETEX (1): Socialización Ruta Única de Atención para Mujeres Víctimas de Violencia 
AMB (2): IDIGER: Se realizó una sensibilización para las y los colaboradores entorno al Derecho a Una Vida Libre de Violencias y la RUAV; JBB: Se realizó una sensibilización para las y los colaboradores entorno a la Estrategia de Cuidado Menstrual. 
DEE (2): Transversalización de género en la formulación y seguimiento de la Política Pública de Cooperativismo y Economía solidaria en Bogotá; Comunicación que transforma: construyendo una cultura libre de sexismo.
EDU (1):Archivística con Enfoque de Género - UDFJC
HAB (4): Ciudades Seguras CVP; Acoso Sexual Laboral y Acoso Laboral SDHT; Comunicación no Sexista UAESP; Acta encuentro de Seguimiento Virtual de la Gestión Social – CVP. 
INT (1): SDIS: Atención con enfoques de género, diferencial, y derechos humanos de las mujeres, dirigida a abogados, abogadas y apoyos jurídicos de Comisarías Familia de la Subdirección para las Familias de la Secretaría Distrital de Integración Social.
GOB(2):  28S "Día de Acción Global por el Aborto Libre, Seguro y Gratuito" y el derecho a la salud plena - SDG; Transversalización del enfoque de género - DADEP
GEP(2): Acoso laboral y acoso sexual laboral desde el derecho disciplinario y el enfoque de género - Sec. Gral; Importancia de la redistribución de las tareas del cuidado - DASCD
MOV(5): 1TMS Una Sensibilización sobre lenguaje incluyente, cultura libre de sexismo; 3IDU: prevención del acoso sexual callejero en frente de obra; 1UAERMV: Cultura libre de sexismo en el espacio público 
Fichas Metodológicas (2): 
INT (1): SDIS Atención con enfoque de género
HAB (1): CVP Ciudades Seguras
En relación con la Implementación de 7 derechos se avanzó en: 
Sensibilizaciones (12): 
D.PAZ (1): Ciudadanía - COLMYG Mártires: D. Paz.
D. PARTICIPACIÓN (1): Ciudadanía-Universidad Distrital: D. participación y representación con equdiad. 
D. TRABAJO (1): Alcaldía Local Mártires: Socialización Decreto 332/2020.
D. SALUD:(1): Psicólogas CIOM SDMujer: evento 28 Sept-IVE.
D. EDUCACION (3): Inst Educ Sup Sello: derecho a la educación y procesos enseñanza aprendizaje. Talento humano SDMujer: D.Educación, mujeres que transforman profesiones. 
D. HABITAT (1): CVP: Ciudades seguras,  
D.SALUD-CULTURA (1): SDIS - Comisarías Familia: Enfoque género y derechos humanos mujeres. 
D.CULTURA-EDUCACION (3): Ciudadanía: conversatorios mujeres gamers Jugar También es Resistir. 
Metodologías (30):
D. PAZ (1): Ppt sensibilizacion D.Paz COLMYG Mártires. 
D. PARTICIPACIÓN (3): Metodología y ppt sensib D.Participación CVP; ppt sensib U.Distrital.
D. TRABAJO (2): ppt informe Decreto 332/2020 I sem 2025. Brief comunicaciones Dec 332/2020.
D. EDUCACIÓN (6): Metodologías y ppt sensibilizaciones talento humano SDMujer e IES Sello (D.Educ y enseñanza aprendizaje). 
D. CULTURA (11): Metodoogías DCLS; comunicación transforma; cuerpos, poder y disidencias adolescentes; cuerpos, saberes, memorias; cultura laboral libre sexismo; transf imaginarios adultxs mayores; transf imaginarios estereotipos; violencias culturales género, evento FUGA Ritual Brujas.. Propuesta metodología escuela mujeres futboleras. ppt festivales al parque con Sello Género. 
D. HABITAt (3): Metodología y ppt ciudades seguras CVP; ppt asistencia técnica construcción Metro. 
D.CULTURA-EDUCACION (2): Brief Secretaria y Comunicaciones evento SOFA.
D.SALUD-CULTURA (2): Metodología y ppt sensibilización género y DDHH mujeres Comisarías Familia. </t>
  </si>
  <si>
    <r>
      <rPr>
        <b/>
        <sz val="10"/>
        <color rgb="FF000000"/>
        <rFont val="Arial"/>
        <family val="2"/>
      </rPr>
      <t>Elaboración de insumos (7): 
INT (1):</t>
    </r>
    <r>
      <rPr>
        <sz val="10"/>
        <color rgb="FF000000"/>
        <rFont val="Arial"/>
        <family val="2"/>
      </rPr>
      <t xml:space="preserve"> CT participación Ciudadana — SDIS 
</t>
    </r>
    <r>
      <rPr>
        <b/>
        <sz val="10"/>
        <color rgb="FF000000"/>
        <rFont val="Arial"/>
        <family val="2"/>
      </rPr>
      <t>SJD (1):</t>
    </r>
    <r>
      <rPr>
        <sz val="10"/>
        <color rgb="FF000000"/>
        <rFont val="Arial"/>
        <family val="2"/>
      </rPr>
      <t xml:space="preserve"> CT Circular Promoción de los mecanismos alternativos de solución de conflictos (MASC) en las entidades y organismos del Distrito Capital. 
</t>
    </r>
    <r>
      <rPr>
        <b/>
        <sz val="10"/>
        <color rgb="FF000000"/>
        <rFont val="Arial"/>
        <family val="2"/>
      </rPr>
      <t>GEP (1):</t>
    </r>
    <r>
      <rPr>
        <sz val="10"/>
        <color rgb="FF000000"/>
        <rFont val="Arial"/>
        <family val="2"/>
      </rPr>
      <t xml:space="preserve"> CT Nuevo modelo de servicio a la ciudadanía - CADES con vocación, dirigido a la Secretaría General de la Alcaldía Mayor de Bogotá. 
</t>
    </r>
    <r>
      <rPr>
        <b/>
        <sz val="10"/>
        <color rgb="FF000000"/>
        <rFont val="Arial"/>
        <family val="2"/>
      </rPr>
      <t>DEE (1):</t>
    </r>
    <r>
      <rPr>
        <sz val="10"/>
        <color rgb="FF000000"/>
        <rFont val="Arial"/>
        <family val="2"/>
      </rPr>
      <t xml:space="preserve"> CT Estrategia de Transversalización del Enfoque de Género - SDIEG- IDT 
</t>
    </r>
    <r>
      <rPr>
        <b/>
        <sz val="10"/>
        <color rgb="FF000000"/>
        <rFont val="Arial"/>
        <family val="2"/>
      </rPr>
      <t>SEG (1):</t>
    </r>
    <r>
      <rPr>
        <sz val="10"/>
        <color rgb="FF000000"/>
        <rFont val="Arial"/>
        <family val="2"/>
      </rPr>
      <t xml:space="preserve"> CT Protocolo Distrital de Seguridad Comodidad y Convivencia en el Futbol de Bogotá
</t>
    </r>
    <r>
      <rPr>
        <b/>
        <sz val="10"/>
        <color rgb="FF000000"/>
        <rFont val="Arial"/>
        <family val="2"/>
      </rPr>
      <t>HAC (1):</t>
    </r>
    <r>
      <rPr>
        <sz val="10"/>
        <color rgb="FF000000"/>
        <rFont val="Arial"/>
        <family val="2"/>
      </rPr>
      <t xml:space="preserve">  CT Pieza Visual Campaña por la Diversidad 2025 Lotería de Bogotá
</t>
    </r>
    <r>
      <rPr>
        <b/>
        <sz val="10"/>
        <color rgb="FF000000"/>
        <rFont val="Arial"/>
        <family val="2"/>
      </rPr>
      <t>SJD(1):</t>
    </r>
    <r>
      <rPr>
        <sz val="10"/>
        <color rgb="FF000000"/>
        <rFont val="Arial"/>
        <family val="2"/>
      </rPr>
      <t xml:space="preserve"> DT Desarrollo de podcast: “Transformar desde adentro: hacia una cultura institucional libre de acoso”
</t>
    </r>
    <r>
      <rPr>
        <b/>
        <sz val="10"/>
        <color rgb="FF000000"/>
        <rFont val="Arial"/>
        <family val="2"/>
      </rPr>
      <t>Orientación en las siguientes instancias (4):
CUL (2):</t>
    </r>
    <r>
      <rPr>
        <sz val="10"/>
        <color rgb="FF000000"/>
        <rFont val="Arial"/>
        <family val="2"/>
      </rPr>
      <t xml:space="preserve"> Participación en mesa de cultura y género liderada por la SDCRD y la SDMujer como buena práctica para socializar avances y logros de las entidades del sector CUL   en cuanto a temas de género.
</t>
    </r>
    <r>
      <rPr>
        <b/>
        <sz val="10"/>
        <color rgb="FF000000"/>
        <rFont val="Arial"/>
        <family val="2"/>
      </rPr>
      <t>EDU (2):</t>
    </r>
    <r>
      <rPr>
        <sz val="10"/>
        <color rgb="FF000000"/>
        <rFont val="Arial"/>
        <family val="2"/>
      </rPr>
      <t xml:space="preserve"> Mesa Acuerdo 909 del 2023 convocado por la Secretaría de Educación Distrital; Encuentro virtual de balance X Mesa Observatorio de Convivencia Escolar
</t>
    </r>
    <r>
      <rPr>
        <b/>
        <sz val="10"/>
        <color rgb="FF000000"/>
        <rFont val="Arial"/>
        <family val="2"/>
      </rPr>
      <t>SAL (1):</t>
    </r>
    <r>
      <rPr>
        <sz val="10"/>
        <color rgb="FF000000"/>
        <rFont val="Arial"/>
        <family val="2"/>
      </rPr>
      <t xml:space="preserve"> Consejo Distrital de Estupefacientes.  
SEG (4): Participación en la Comisión Distrital de Seguridad, Comodidad y Convivencia para el Fútbol de Bogotá</t>
    </r>
  </si>
  <si>
    <t>La tarea no cuenta con programación de acciones para el mes de octubre</t>
  </si>
  <si>
    <r>
      <t>Reuniones internas (16):</t>
    </r>
    <r>
      <rPr>
        <sz val="10"/>
        <color rgb="FF000000"/>
        <rFont val="Arial"/>
        <family val="2"/>
      </rPr>
      <t xml:space="preserve">
D.PAZ (4): Alistamiento encuentro y metodología Mesa NARP (2); seguimiento plan género (2).
D. PARTICIPACIÓN (2): Revisión guion sensibilización talento humano SDMujer; metodología agenda ciudadana mujeres habitabilidad calle.
D. TRABAJO (1): Articulación DGC información derechos trabajo y educación mujees ejercen ASP.
D. SALUD (2): Articulación cartilla salud enfoque género y diferencial; metodología sensibilización atención diferencial Comisarías Familia.
D. EDUCACIÓN (2): Articulación mesa de diálogo IES; ruta Unidiversas.
D. CULTURA (3): Articulación encuentro mujeres skaters; eliminación estereotipos en deportes; articlación evento 25N Biblored.
D. HÁBITAT (2): Metodología sensibilización gestión riesgo enfoque género IDIGER; revisión propuesa BID frente obra Metro.</t>
    </r>
    <r>
      <rPr>
        <b/>
        <sz val="10"/>
        <color rgb="FF000000"/>
        <rFont val="Arial"/>
        <family val="2"/>
      </rPr>
      <t xml:space="preserve">
Reuniones intersectoriales (27): </t>
    </r>
    <r>
      <rPr>
        <sz val="10"/>
        <color rgb="FF000000"/>
        <rFont val="Arial"/>
        <family val="2"/>
      </rPr>
      <t xml:space="preserve"> 
D.PAZ (5): Articulación OCPVR metodología jornada mujeres reincorporación; reglamento Consejo Distrital Paz. 2 reportes PAD y POA reincorporación III trim 2025; insumos anteproyecto PAD 2026.
D. PARTICIPACIÓN (1): Articulación IDPAC cineforo representaciones electas Jornada Única Electoral Ciudadana.
D. TRABAJO (3): Articulación UAESP socialización proceso elecciones CCM; SDDE transversalización enfoque de género y productos PPASP (2).
D. SALUD (3): Mesa prev maternidades tempranas: mesa mortalidad materna; mesa incidental sexualidad Alcaldía Barrios Unidos.
D. EDUCACIÓN (5): Articulación distrital y lanzamiento Academia Atenea (2); Jóvenes a la E; U.Distrital socialización elecciones CCM; Comité educacion DDHH.
D. CULTURA (4):Articulación SCRD laboratorio transformaciones culturales en fútbol y protocolo estilos de vida sostenibles (3); barra Blue Rain.
D. HÁBITAT (6): Articulación constructoras piloto frentes de obra libres de acoso; SDH reporte PIMI 02 C.Bolívar; CIEP; UTA CIEP (2).1 reporte PIMI 01 y 02. </t>
    </r>
  </si>
  <si>
    <r>
      <rPr>
        <b/>
        <sz val="10"/>
        <color rgb="FF000000"/>
        <rFont val="Arial"/>
        <family val="2"/>
      </rPr>
      <t xml:space="preserve">
</t>
    </r>
    <r>
      <rPr>
        <sz val="10"/>
        <color rgb="FF000000"/>
        <rFont val="Arial"/>
        <family val="2"/>
      </rPr>
      <t xml:space="preserve">
</t>
    </r>
    <r>
      <rPr>
        <b/>
        <sz val="10"/>
        <color rgb="FF000000"/>
        <rFont val="Arial"/>
        <family val="2"/>
      </rPr>
      <t>Implementación Alcaldías Locales (4):</t>
    </r>
    <r>
      <rPr>
        <sz val="10"/>
        <color rgb="FF000000"/>
        <rFont val="Arial"/>
        <family val="2"/>
      </rPr>
      <t xml:space="preserve"> 2 Mesas de socialización de la apertura de la fase de recolección de información diagnóstica, 2 Mesas de socialización de los criterios de verificación correspondientes a los módulos 4 y 6.
</t>
    </r>
    <r>
      <rPr>
        <b/>
        <sz val="10"/>
        <color rgb="FF000000"/>
        <rFont val="Arial"/>
        <family val="2"/>
      </rPr>
      <t>Personería (5):</t>
    </r>
    <r>
      <rPr>
        <sz val="10"/>
        <color rgb="FF000000"/>
        <rFont val="Arial"/>
        <family val="2"/>
      </rPr>
      <t xml:space="preserve"> 1 taller sobre comunicación libre de sexismo
</t>
    </r>
    <r>
      <rPr>
        <b/>
        <sz val="10"/>
        <color rgb="FF000000"/>
        <rFont val="Arial"/>
        <family val="2"/>
      </rPr>
      <t>Festivales al Parque (1):</t>
    </r>
    <r>
      <rPr>
        <sz val="10"/>
        <color rgb="FF000000"/>
        <rFont val="Arial"/>
        <family val="2"/>
      </rPr>
      <t xml:space="preserve"> 1 Grupo focal de recolección de información sobre oportunidades de transversalización. 
</t>
    </r>
    <r>
      <rPr>
        <b/>
        <sz val="10"/>
        <color rgb="FF000000"/>
        <rFont val="Arial"/>
        <family val="2"/>
      </rPr>
      <t>Implementación Fase Diagnostica de las Secretarías Distritales (8):</t>
    </r>
    <r>
      <rPr>
        <sz val="10"/>
        <color rgb="FF000000"/>
        <rFont val="Arial"/>
        <family val="2"/>
      </rPr>
      <t xml:space="preserve">  6 Herramientas de revisión de plataformas;  1 Herramienta de revisión de  lenguaje visual y escrito y 1 mesa de asistencia técnica para la recolección de información diagnóstica.</t>
    </r>
  </si>
  <si>
    <r>
      <rPr>
        <b/>
        <sz val="10"/>
        <color rgb="FF000000"/>
        <rFont val="Arial"/>
        <family val="2"/>
      </rPr>
      <t xml:space="preserve">Fortalecimiento de capacidades de los sectores:
Sensibilizaciones(16):
AMB (4): </t>
    </r>
    <r>
      <rPr>
        <sz val="10"/>
        <color rgb="FF000000"/>
        <rFont val="Arial"/>
        <family val="2"/>
      </rPr>
      <t xml:space="preserve">2Sensibilizaciones Mujeres cuidadoras de humedales: saberes, tiempo y sostenibilidad  desde el enfoque de género SDA; Enfoque de Género y Derecho al Hábitat y Vivienda Digna Mujeres Resi-Scientes-IDIGER; Sensibilización sobre el Derecho a la Participación con Equidad -IDIGER 
</t>
    </r>
    <r>
      <rPr>
        <b/>
        <sz val="10"/>
        <color rgb="FF000000"/>
        <rFont val="Arial"/>
        <family val="2"/>
      </rPr>
      <t xml:space="preserve">INT (2): </t>
    </r>
    <r>
      <rPr>
        <sz val="10"/>
        <color rgb="FF000000"/>
        <rFont val="Arial"/>
        <family val="2"/>
      </rPr>
      <t xml:space="preserve">Sensibilización sobre atención con enfoque de género, diferencial, y derechos humanos de las mujeres a Comisarías de Familias; Taller de Participación incidente de mujeres habitantes de calle en Bogotá. 
</t>
    </r>
    <r>
      <rPr>
        <b/>
        <sz val="10"/>
        <color rgb="FF000000"/>
        <rFont val="Arial"/>
        <family val="2"/>
      </rPr>
      <t xml:space="preserve">DEE (1): Sensibilización sobre enfoque interseccional dirigido a talento humano IDT 
SAL (1): Socialización PPMyEG Veedoras Ciudadanas 
HAB (1): Sensibilización Participación incidente de las mujeres_CVP 
GEP (1): Sensibilización frente a Gestión Documental con Enfoque de Género, dirigida a la Secretaría General de la Alcaldía Mayor de Bogotá. 
CUL (2): Sensibilizaciones con el IDPC sobre cultura libre de sexismo “Equilibrando la Balanza”; RUA.  
HAB (3): Participación incidente de las mujeres en sus diferencias y diversidad, en el marco del pacto Multiactor, con la Caja de la Vivienda Popular; Lenguaje incluyente, comunicación no sexista y libre de discriminaciones, en el marco del pacto Multiactor, con la Caja de la Vivienda Popular; Sensibilización sobre conceptos básicos del enfoque de género en la EAAB, en el marco de la socialización del protocolo de acoso laboral y acoso sexual laboral. 
MOV (3): Sensibilización conceptos básicos y transversalización (UAERMV); Sensibilización Acoso laboral y acoso sexual laboral con enfoque de género (UAERMV); Sensibilización frente de obra metro acoso sexual callejero (Metro). 
Fichas metodológicas(5):
AMB (2): Enfoque de Género y Derecho al Hábitat y Vivienda Digna. Mujeres ResiScientes-IDIGER; Mujeres cuidadoras de humedales: saberes, tiempo y sostenibilidad desde el enfoque de género - SDA 
INT (2): Formación en Enfoque de Género: Conceptos y normatividad; Incorporación del enfoque de género y de derechos humanos de las mujeres en el trabajo territorial 
HAB: (1) Lenguaje incluyente, comunicación no sexista y libre de discriminaciones. 
Bullets(2):
GEP (1): Bullets para II Foro Interinstitucional “De la prevención a la acción: acoso en el trabajo y respuesta institucional”.  
HAB: (1) Bullets para la moderación de la secretaria de la Mujer, en el panel Arquitectura en diálogo: Sensibilidad, territorio y práctica, organizado por la Sociedad Colombiana de Arquitectos. 
En relación con la Implementación de 7 derechos se avanzó en: 
</t>
    </r>
    <r>
      <rPr>
        <sz val="10"/>
        <color rgb="FF000000"/>
        <rFont val="Arial"/>
        <family val="2"/>
      </rPr>
      <t xml:space="preserve">Sensibilizaciones (20): 
D. PARTICIPACIÓN (6): D. participación y representación con equdiad: Entidades pacto Bilbao-Suba; talento humano SDMujer; IDPAC; IDIGER. 1 cineforo Estimados Señores Jornada Única Electoral. 1 taller agenda ciudadana mujeres habitabilidad en calle.
D. TRABAJO (2): Alcaldía Local Barrios Unidos: Socialización Decreto 332/2020. EAAB: Ambientes laborales inclusivos.
D. SALUD:(8): IVE: ciudadanía Cárcel Distrital e IED Gonzalo Arango, Red orienadores SED, , línea púrpura AM y PM, Trabajadoras Sociales CIOM. D.Salud: IDPYBA. Atención diferencial a mujeres: Comisarías de Familia. 
D.CULTURA (1): IDARTES: Festivales al parque con igualdad de género.
D. HABITAT (1): IDIGER: Gestión del riesgo con enfoque de género. 
D.CULTURA-EDUCACION (1): Ciudadanía: Evento Jugar También es Resistir SOFA 2025.
7D (1): Jornada informativa derechos precandidatas CCM.
</t>
    </r>
    <r>
      <rPr>
        <b/>
        <sz val="10"/>
        <color rgb="FF000000"/>
        <rFont val="Arial"/>
        <family val="2"/>
      </rPr>
      <t xml:space="preserve">
Metodologías (15):
</t>
    </r>
    <r>
      <rPr>
        <sz val="10"/>
        <color rgb="FF000000"/>
        <rFont val="Arial"/>
        <family val="2"/>
      </rPr>
      <t>D. PARTICIPACIÓN (3): ppt sensib D.Participación IDIGER. Guion sensib. talento humano SDMujer. Metodología agenda habitabilidad calle. 
D. TRABAJO (1): ppt sensib. ambientes laborales inclusivos EAAB, 
D. SALUD (4): Metodologías sensibilización IVE Cárcel Distrital, IED Gonzalo Arango, atención diferencial mujeres Comisarias Familia, ppt D.Salud IDPBA. 
D. EDUCACIÓN (1): Metodología mesa Unidiversas. 
D. CULTURA (3): Metodoogías encuentro mujeres skaters y comunicación que transforma; ppt sensib. festivales al parque igualdad género IDARTES. 
D. HABITAt (2): Metodología y ppt sensib. gestión riesgo enfoque género IDIGER.
D.CULTURA-EDUCACION (1): Metodología panel universo gamer y violencias digitales SOFA.</t>
    </r>
  </si>
  <si>
    <r>
      <rPr>
        <b/>
        <sz val="10"/>
        <color rgb="FF000000"/>
        <rFont val="Arial"/>
        <family val="2"/>
      </rPr>
      <t xml:space="preserve">Elaboración de insumos (6): 
AMB (1): </t>
    </r>
    <r>
      <rPr>
        <sz val="10"/>
        <color rgb="FF000000"/>
        <rFont val="Arial"/>
        <family val="2"/>
      </rPr>
      <t xml:space="preserve">CT Protocolo de Atención y Servicio a la Ciudadanía. Jardín Botánico de Bogotá-JBB.
</t>
    </r>
    <r>
      <rPr>
        <b/>
        <sz val="10"/>
        <color rgb="FF000000"/>
        <rFont val="Arial"/>
        <family val="2"/>
      </rPr>
      <t xml:space="preserve">EDU (1): </t>
    </r>
    <r>
      <rPr>
        <sz val="10"/>
        <color rgb="FF000000"/>
        <rFont val="Arial"/>
        <family val="2"/>
      </rPr>
      <t>CT Protocolos de atención integral para Instituciones de Educación Distrital.</t>
    </r>
    <r>
      <rPr>
        <b/>
        <sz val="10"/>
        <color rgb="FF000000"/>
        <rFont val="Arial"/>
        <family val="2"/>
      </rPr>
      <t xml:space="preserve"> 
HAC (2):</t>
    </r>
    <r>
      <rPr>
        <sz val="10"/>
        <color rgb="FF000000"/>
        <rFont val="Arial"/>
        <family val="2"/>
      </rPr>
      <t xml:space="preserve"> CT Pieza Visual Campaña 25N Día Internacional de la Eliminación de la Violencia contra la Mujer 2025 Lotería de Bogotá; CT 25N Eliminación de la violencia contra la mujer-charla transformando realidades y muro virtual 
</t>
    </r>
    <r>
      <rPr>
        <b/>
        <sz val="10"/>
        <color rgb="FF000000"/>
        <rFont val="Arial"/>
        <family val="2"/>
      </rPr>
      <t>SAL (1):</t>
    </r>
    <r>
      <rPr>
        <sz val="10"/>
        <color rgb="FF000000"/>
        <rFont val="Arial"/>
        <family val="2"/>
      </rPr>
      <t xml:space="preserve"> CT Decálogo de Salud para las mujeres
</t>
    </r>
    <r>
      <rPr>
        <b/>
        <sz val="10"/>
        <color rgb="FF000000"/>
        <rFont val="Arial"/>
        <family val="2"/>
      </rPr>
      <t xml:space="preserve">SEG (1): </t>
    </r>
    <r>
      <rPr>
        <sz val="10"/>
        <color rgb="FF000000"/>
        <rFont val="Arial"/>
        <family val="2"/>
      </rPr>
      <t xml:space="preserve">CT Título del documento: Plan de implementación de la PPMYEG en la UAECOB: Fortalecimiento de la gestión e institucionalidad para la protección y promoción de los derechos de las mujeres. 
</t>
    </r>
    <r>
      <rPr>
        <b/>
        <sz val="10"/>
        <color rgb="FF000000"/>
        <rFont val="Arial"/>
        <family val="2"/>
      </rPr>
      <t>JUR (1):</t>
    </r>
    <r>
      <rPr>
        <sz val="10"/>
        <color rgb="FF000000"/>
        <rFont val="Arial"/>
        <family val="2"/>
      </rPr>
      <t xml:space="preserve"> DT Podcast conmemoración 25N
</t>
    </r>
    <r>
      <rPr>
        <b/>
        <sz val="10"/>
        <color rgb="FF000000"/>
        <rFont val="Arial"/>
        <family val="2"/>
      </rPr>
      <t xml:space="preserve">Orientación en las siguientes instancias (12):
EDU (3):  </t>
    </r>
    <r>
      <rPr>
        <sz val="10"/>
        <color rgb="FF000000"/>
        <rFont val="Arial"/>
        <family val="2"/>
      </rPr>
      <t xml:space="preserve">Mesa Acuerdo 909 del 2023 convocado por la Secretaría de Educación Distrital; Encuentro Mesa Observatorio de Convivencia Escolar; Mesa técnica cierre proceso de actualización protocolos de atención integral versión 6.0
</t>
    </r>
    <r>
      <rPr>
        <b/>
        <sz val="10"/>
        <color rgb="FF000000"/>
        <rFont val="Arial"/>
        <family val="2"/>
      </rPr>
      <t>MOV (1):</t>
    </r>
    <r>
      <rPr>
        <sz val="10"/>
        <color rgb="FF000000"/>
        <rFont val="Arial"/>
        <family val="2"/>
      </rPr>
      <t xml:space="preserve"> Mesa de conductoras y conductores 
</t>
    </r>
    <r>
      <rPr>
        <b/>
        <sz val="10"/>
        <color rgb="FF000000"/>
        <rFont val="Arial"/>
        <family val="2"/>
      </rPr>
      <t>SAL (3):</t>
    </r>
    <r>
      <rPr>
        <sz val="10"/>
        <color rgb="FF000000"/>
        <rFont val="Arial"/>
        <family val="2"/>
      </rPr>
      <t xml:space="preserve"> Consejo Distrital de Estupefacientes; Comité de Apoyo a la lactancia materna; Mesa de promoción y prevención. 
</t>
    </r>
    <r>
      <rPr>
        <b/>
        <sz val="10"/>
        <color rgb="FF000000"/>
        <rFont val="Arial"/>
        <family val="2"/>
      </rPr>
      <t xml:space="preserve">SEG (5): </t>
    </r>
    <r>
      <rPr>
        <sz val="10"/>
        <color rgb="FF000000"/>
        <rFont val="Arial"/>
        <family val="2"/>
      </rPr>
      <t xml:space="preserve">4Participación en la Comisión Distrital de Seguridad, Comodidad y Convivencia para el Fútbol de Bogotá; 1Mesa Técnica Monitoreo Plan Seguridad de Ciclistas </t>
    </r>
  </si>
  <si>
    <t>La tarea no cuenta con programación de acciones para el mes de noviembre</t>
  </si>
  <si>
    <r>
      <t>Reuniones internas (17):</t>
    </r>
    <r>
      <rPr>
        <sz val="10"/>
        <color rgb="FF000000"/>
        <rFont val="Arial"/>
        <family val="2"/>
      </rPr>
      <t xml:space="preserve">
D.PAZ (4): Metodología sensib mujres futboleras, articulación institucional plan de género. 1 propuesta plan género SDMujer. 1 plan operativo género 2026.
D. PARTICIPACIÓN (1): Propuesta activación Mesa Diversa.
D. TRABAJO (5): Solicitud reporte Dec 332-2020 II sem 2025. Respuesta a entidades gestión reportes Dec332-2020 (4).
D. SALUD (2): Articulación cartilla salud enfoque género y diferencial; coordinación institucional acciones salud.
D. EDUCACIÓN (3): Depuración PP Educativa; información D.Educación y Trabajo ASP. 1 informe cuali productos PP LEO.
D. HÁBITAT (2): Ajustes señalética barrio Bilbao; preparación evento 25N Bilbao - Pacto Multiactor.</t>
    </r>
    <r>
      <rPr>
        <b/>
        <sz val="10"/>
        <color rgb="FF000000"/>
        <rFont val="Arial"/>
        <family val="2"/>
      </rPr>
      <t xml:space="preserve">
Reuniones intersectoriales (26): </t>
    </r>
    <r>
      <rPr>
        <sz val="10"/>
        <color rgb="FF000000"/>
        <rFont val="Arial"/>
        <family val="2"/>
      </rPr>
      <t xml:space="preserve"> 
D.PAZ (5): Subcomités: Reparación integral; verdad y memoria; asistencia y atención; prevención y no repetición; sistemas información.
D. PARTICIPACIÓN (3): Socialización elecciones CCM: mujeres recicladoras, organizaciones salud y paz.
D. TRABAJO (1): Articulación Bomberos empleabilidad estrategia Bomberitos.
D. SALUD (2): Mesa prev maternidades tempranas: Consejo Distrital Estupefacientes.
D. EDUCACIÓN (6): Articulación Atenea cursos pasantía social; SED Jugar También Resistir; Sec.Gral PP Gestión Conocimiento; Comité educacion DDHH; Comité Dist Formación Docente; Mesa Acuerdo 909 colegios privados.
D. CULTURA (5):Articulación Sec Gob escuela DD mujeres futboleras; Adidas; UTL Representante Proyecto Ley mujeres eventos musicales; Evento festival memoria futbolera; Mesa gestora PES bici.
D. HÁBITAT (4): Articulación SecGral preparación presentación Reto Diseño Bilbao; modelo apropiación Metro; CIEP; UTA CIEP.</t>
    </r>
  </si>
  <si>
    <t>Implementación Fase Diagnostica de las Secretarías Distritales (30):  15 Herramientas de puntuación de resultados aplicadas y 15 Herramientas de puntuación de cumplimineto de acciones aplicadas
Implementación Alcaldías Locales (2): 2 Talleres de socialización de uso de aplicativo web.
Personería (2): 1 Herramienta autodiagnostica revisada. 1 Participación en evento para entrega de reconocimiento en la categoría Violeta a la Personería de Bogotá.</t>
  </si>
  <si>
    <t>TAREA14</t>
  </si>
  <si>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</si>
  <si>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</si>
  <si>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</si>
  <si>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</si>
  <si>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</si>
  <si>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</si>
  <si>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</si>
  <si>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</si>
  <si>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</si>
  <si>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</si>
  <si>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</si>
  <si>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</si>
  <si>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</si>
  <si>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</si>
  <si>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</si>
  <si>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</si>
  <si>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</si>
  <si>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</si>
  <si>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</si>
  <si>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</si>
  <si>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</si>
  <si>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</si>
  <si>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</si>
  <si>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</si>
  <si>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</si>
  <si>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</si>
  <si>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</si>
  <si>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</si>
  <si>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</si>
  <si>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</si>
  <si>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</si>
  <si>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</si>
  <si>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</si>
  <si>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</si>
  <si>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Reuniones de trabajo (3): Estrategia de prevención de acoso callejero en frentes de obra. (2)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</si>
  <si>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(39): 
Identificación de Buenas prácticas (4) 
Reuniones 1er contacto (10) 
Documentos de compromiso (6).  
Mesas de trabajo (5).  
Talleres (7). 
Reunión de trabajo (3).  
Acciones para las Conmemoraciones Derechos (4).  
Conmemoraciones Derechos (1). 
Alistamiento 28M (3) 
Comunicaciones (21).  
</t>
  </si>
  <si>
    <r>
      <rPr>
        <b/>
        <sz val="10"/>
        <color rgb="FF000000"/>
        <rFont val="Arial"/>
        <family val="2"/>
      </rPr>
      <t xml:space="preserve">Acciones concernientes al Sello (19):  
Identificación de buenas prácticas para socialización en la UTA: </t>
    </r>
    <r>
      <rPr>
        <sz val="10"/>
        <color rgb="FF000000"/>
        <rFont val="Arial"/>
        <family val="2"/>
      </rPr>
      <t xml:space="preserve">1 Reunión 1 PPT.  
</t>
    </r>
    <r>
      <rPr>
        <b/>
        <sz val="10"/>
        <color rgb="FF000000"/>
        <rFont val="Arial"/>
        <family val="2"/>
      </rPr>
      <t xml:space="preserve">
Reuniones Primer contacto con empresas (3).  
Documentos de compromiso (2): </t>
    </r>
    <r>
      <rPr>
        <sz val="10"/>
        <color rgb="FF000000"/>
        <rFont val="Arial"/>
        <family val="2"/>
      </rPr>
      <t xml:space="preserve">Firma de empresas.  
</t>
    </r>
    <r>
      <rPr>
        <b/>
        <sz val="10"/>
        <color rgb="FF000000"/>
        <rFont val="Arial"/>
        <family val="2"/>
      </rPr>
      <t>Documentos metodológicos (1) 
Talleres (3):</t>
    </r>
    <r>
      <rPr>
        <sz val="10"/>
        <color rgb="FF000000"/>
        <rFont val="Arial"/>
        <family val="2"/>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0"/>
        <color rgb="FF000000"/>
        <rFont val="Arial"/>
        <family val="2"/>
      </rPr>
      <t xml:space="preserve">  
Acciones para las Conmemoraciones Derechos (3):</t>
    </r>
    <r>
      <rPr>
        <sz val="10"/>
        <color rgb="FF000000"/>
        <rFont val="Arial"/>
        <family val="2"/>
      </rPr>
      <t xml:space="preserve"> Alistamiento 21 de junio- Educación no sexista; Alistamiento 22 julio - Trabajo doméstico; 
28 mayo - Salud plena.   
</t>
    </r>
    <r>
      <rPr>
        <b/>
        <sz val="10"/>
        <color rgb="FF000000"/>
        <rFont val="Arial"/>
        <family val="2"/>
      </rPr>
      <t xml:space="preserve">
Comunicaciones (8): 
Brief solicitud Comunicaciones (3)</t>
    </r>
    <r>
      <rPr>
        <sz val="10"/>
        <color rgb="FF000000"/>
        <rFont val="Arial"/>
        <family val="2"/>
      </rPr>
      <t xml:space="preserve">:1 Concejo Sello En Igualdad, 1 Conmemoración 28M, 1 Jornada Única Electoral 
</t>
    </r>
    <r>
      <rPr>
        <b/>
        <sz val="10"/>
        <color rgb="FF000000"/>
        <rFont val="Arial"/>
        <family val="2"/>
      </rPr>
      <t>Brief información Comunicaciones (1):</t>
    </r>
    <r>
      <rPr>
        <sz val="10"/>
        <color rgb="FF000000"/>
        <rFont val="Arial"/>
        <family val="2"/>
      </rPr>
      <t xml:space="preserve"> Concejo Sello En Igualdad.</t>
    </r>
    <r>
      <rPr>
        <b/>
        <sz val="10"/>
        <color rgb="FF000000"/>
        <rFont val="Arial"/>
        <family val="2"/>
      </rPr>
      <t xml:space="preserve"> 
Diseño (11): </t>
    </r>
    <r>
      <rPr>
        <sz val="10"/>
        <color rgb="FF000000"/>
        <rFont val="Arial"/>
        <family val="2"/>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r>
      <rPr>
        <sz val="10"/>
        <color rgb="FF7030A0"/>
        <rFont val="Arial"/>
        <family val="2"/>
      </rPr>
      <t xml:space="preserve"> </t>
    </r>
  </si>
  <si>
    <r>
      <rPr>
        <b/>
        <sz val="10"/>
        <color rgb="FF000000"/>
        <rFont val="Arial"/>
        <family val="2"/>
      </rPr>
      <t xml:space="preserve">Acciones concernientes al Sello (26): 
</t>
    </r>
    <r>
      <rPr>
        <sz val="10"/>
        <color rgb="FF000000"/>
        <rFont val="Arial"/>
        <family val="2"/>
      </rPr>
      <t xml:space="preserve">Identificación de Buenas prácticas (2) 
Reuniones 1er contacto (10).
Documentos de compromiso (8).  
Documentos metodológicos (1).
Mesas de trabajo (3).  
Talleres (7). 
Socialización (1). 
Reunión de trabajo (1).  
</t>
    </r>
    <r>
      <rPr>
        <b/>
        <sz val="10"/>
        <color rgb="FF000000"/>
        <rFont val="Arial"/>
        <family val="2"/>
      </rPr>
      <t xml:space="preserve">Acciones para las Conmemoraciones Derechos (5).
</t>
    </r>
    <r>
      <rPr>
        <sz val="10"/>
        <color rgb="FF000000"/>
        <rFont val="Arial"/>
        <family val="2"/>
      </rPr>
      <t xml:space="preserve">Conmemoraciones Derechos (1). 
Alistamiento de conmemoraciones (4): 28M; 21 de junio - Educación no sexista; Alistamiento 22 julio - Trabajo doméstico; 28 mayo - Salud plena. 
</t>
    </r>
    <r>
      <rPr>
        <b/>
        <sz val="10"/>
        <color rgb="FF000000"/>
        <rFont val="Arial"/>
        <family val="2"/>
      </rPr>
      <t xml:space="preserve">Comunicaciones (44).  </t>
    </r>
  </si>
  <si>
    <r>
      <rPr>
        <b/>
        <sz val="10"/>
        <color rgb="FF000000"/>
        <rFont val="Arial"/>
        <family val="2"/>
      </rPr>
      <t xml:space="preserve">Acciones concernientes al Sello (14):  
</t>
    </r>
    <r>
      <rPr>
        <sz val="10"/>
        <color rgb="FF000000"/>
        <rFont val="Arial"/>
        <family val="2"/>
      </rPr>
      <t xml:space="preserve">Reuniones  (4):  Primer contacto con empresas
Documentos de compromiso (7): Firma de empresas
Mesas de trabajo (2): Reuniones para implementación de catálogo de herramientas autogestionables.
Sensibilizaciones (1): 1 Taller sobre Enfoque de género y derecho a la participación; (47pers) con identidades de género: femen47; mascul0; transfemen0; transmasc0; NoBinaria0, otras0.  
Reunión de trabajo (2): Estrategia de prevención de acoso callejero en frentes de obra (2) 
</t>
    </r>
    <r>
      <rPr>
        <sz val="10"/>
        <color rgb="FF7030A0"/>
        <rFont val="Arial"/>
        <family val="2"/>
      </rPr>
      <t xml:space="preserve">
</t>
    </r>
    <r>
      <rPr>
        <b/>
        <sz val="10"/>
        <color rgb="FF000000"/>
        <rFont val="Arial"/>
        <family val="2"/>
      </rPr>
      <t xml:space="preserve">Acciones para las Conmemoraciones Derechos (4): 
</t>
    </r>
    <r>
      <rPr>
        <u/>
        <sz val="10"/>
        <color rgb="FF000000"/>
        <rFont val="Arial"/>
        <family val="2"/>
      </rPr>
      <t xml:space="preserve">Alistamiento 21 de Junio - Educación no sexista: </t>
    </r>
    <r>
      <rPr>
        <sz val="10"/>
        <color rgb="FF000000"/>
        <rFont val="Arial"/>
        <family val="2"/>
      </rPr>
      <t xml:space="preserve">1 documento de sentido diagramado. 
</t>
    </r>
    <r>
      <rPr>
        <u/>
        <sz val="10"/>
        <color rgb="FF000000"/>
        <rFont val="Arial"/>
        <family val="2"/>
      </rPr>
      <t>Alistamiento 22 Julio - Trabajo doméstico:</t>
    </r>
    <r>
      <rPr>
        <sz val="10"/>
        <color rgb="FF000000"/>
        <rFont val="Arial"/>
        <family val="2"/>
      </rPr>
      <t xml:space="preserve"> 1 reuión interna articulación Comunicaciones; 1 ppt propuesta conmemoraciones 22 y 24 julio: 1 preliminar documento de sentido en revisión directivas. 
</t>
    </r>
    <r>
      <rPr>
        <sz val="10"/>
        <color rgb="FF7030A0"/>
        <rFont val="Arial"/>
        <family val="2"/>
      </rPr>
      <t xml:space="preserve">
</t>
    </r>
    <r>
      <rPr>
        <b/>
        <sz val="10"/>
        <color rgb="FF000000"/>
        <rFont val="Arial"/>
        <family val="2"/>
      </rPr>
      <t xml:space="preserve">Comunicaciones (7):
</t>
    </r>
    <r>
      <rPr>
        <sz val="10"/>
        <color rgb="FF000000"/>
        <rFont val="Arial"/>
        <family val="2"/>
      </rPr>
      <t>Brief solicitud Comunicaciones (1): 1 Educación no sexista
Brief información Comunicaciones (1): 1 Foro acoso laboral
Diseño (5): 1 PPT UTA Sesión 6 2025, 1 PPT Sello IES, 1 PPT Evento acoso laboral, 1 PPT Brújula para la igualdad, 1 Documento PPLEO</t>
    </r>
  </si>
  <si>
    <r>
      <rPr>
        <sz val="10"/>
        <color rgb="FF000000"/>
        <rFont val="Arial"/>
        <family val="2"/>
      </rPr>
      <t xml:space="preserve">Durante el primer semestre del año, la implementación de la estrategia de buenas prácticas llevó a la consecución de los siguientes logros: 
</t>
    </r>
    <r>
      <rPr>
        <b/>
        <sz val="10"/>
        <color rgb="FF000000"/>
        <rFont val="Arial"/>
        <family val="2"/>
      </rPr>
      <t xml:space="preserve">Acciones concernientes al Sello (40): 
</t>
    </r>
    <r>
      <rPr>
        <sz val="10"/>
        <color rgb="FF000000"/>
        <rFont val="Arial"/>
        <family val="2"/>
      </rPr>
      <t xml:space="preserve">Identificación de Buenas prácticas (2) 
Reuniones 1er contacto (14).
Documentos de compromiso (15).  
Documentos metodológicos (1).
Mesas de trabajo (6).  
Talleres (7). 
Socialización (2). 
</t>
    </r>
    <r>
      <rPr>
        <b/>
        <sz val="10"/>
        <color rgb="FF000000"/>
        <rFont val="Arial"/>
        <family val="2"/>
      </rPr>
      <t xml:space="preserve">Acciones para las Conmemoraciones Derechos (9):
</t>
    </r>
    <r>
      <rPr>
        <sz val="10"/>
        <color rgb="FF000000"/>
        <rFont val="Arial"/>
        <family val="2"/>
      </rPr>
      <t xml:space="preserve">Conmemoraciones Derechos (1). 
Alistamiento de conmemoraciones (6): 28M; 21 de junio - Educación no sexista; Alistamiento 22 julio - Trabajo doméstico; 28 mayo - Salud plena; 21 de Junio - Educación no sexista; 22 Julio - Trabajo doméstico. 
</t>
    </r>
    <r>
      <rPr>
        <b/>
        <sz val="10"/>
        <color rgb="FF000000"/>
        <rFont val="Arial"/>
        <family val="2"/>
      </rPr>
      <t xml:space="preserve">Comunicaciones (51) </t>
    </r>
  </si>
  <si>
    <r>
      <rPr>
        <b/>
        <sz val="9"/>
        <color rgb="FF000000"/>
        <rFont val="Arial"/>
        <family val="2"/>
      </rPr>
      <t>Acciones para conmemoraciones de derechos humanos de las mujeres (6): 
21 de Junio - Educación no sexista</t>
    </r>
    <r>
      <rPr>
        <sz val="9"/>
        <color rgb="FF000000"/>
        <rFont val="Arial"/>
        <family val="2"/>
      </rPr>
      <t xml:space="preserve">: Metodología y 1 evento conmemoración.
</t>
    </r>
    <r>
      <rPr>
        <b/>
        <sz val="9"/>
        <color rgb="FF000000"/>
        <rFont val="Arial"/>
        <family val="2"/>
      </rPr>
      <t>22 Julio - Trabajo doméstico</t>
    </r>
    <r>
      <rPr>
        <sz val="9"/>
        <color rgb="FF000000"/>
        <rFont val="Arial"/>
        <family val="2"/>
      </rPr>
      <t xml:space="preserve">: 1 brief para Comunicaciones; videos; 1 documento de sentido. 1 evento conmemoraciones 22 y 24 julio.
</t>
    </r>
    <r>
      <rPr>
        <b/>
        <sz val="9"/>
        <color rgb="FF000000"/>
        <rFont val="Arial"/>
        <family val="2"/>
      </rPr>
      <t xml:space="preserve">Comunicaciones (11):
</t>
    </r>
    <r>
      <rPr>
        <sz val="9"/>
        <color rgb="FF000000"/>
        <rFont val="Arial"/>
        <family val="2"/>
      </rPr>
      <t xml:space="preserve">Brief solicitud Comunicaciones (2):1 Conmemoraciones 22 y 24J, 1 Cine foro Estimados señores,
Brief información Comunicaciones (1): 1 Conmemoraciones 22 y 24J
Diseño (7): 1 Informe de derechos PPPMyEG 2024, 1 ABC Capitalidad del tiempo, 1 PPT Capitalidad del tiempo,   1 PPT CIM 2, 1 invitación Estimados señores, 1 invitación charla PPMyEG, 1 Agéndate Foro internacional
Campaña (1): Frentes de obra
</t>
    </r>
    <r>
      <rPr>
        <b/>
        <sz val="9"/>
        <color rgb="FF000000"/>
        <rFont val="Arial"/>
        <family val="2"/>
      </rPr>
      <t xml:space="preserve">Acciones concernientes al Sello (14): </t>
    </r>
    <r>
      <rPr>
        <sz val="9"/>
        <color rgb="FF000000"/>
        <rFont val="Arial"/>
        <family val="2"/>
      </rPr>
      <t xml:space="preserve"> 
</t>
    </r>
    <r>
      <rPr>
        <b/>
        <sz val="9"/>
        <color rgb="FF000000"/>
        <rFont val="Arial"/>
        <family val="2"/>
      </rPr>
      <t xml:space="preserve">Reuniones  (5): </t>
    </r>
    <r>
      <rPr>
        <sz val="9"/>
        <color rgb="FF000000"/>
        <rFont val="Arial"/>
        <family val="2"/>
      </rPr>
      <t xml:space="preserve"> Primer contacto con empresas
</t>
    </r>
    <r>
      <rPr>
        <b/>
        <sz val="9"/>
        <color rgb="FF000000"/>
        <rFont val="Arial"/>
        <family val="2"/>
      </rPr>
      <t>Documentos de compromiso (8):</t>
    </r>
    <r>
      <rPr>
        <sz val="9"/>
        <color rgb="FF000000"/>
        <rFont val="Arial"/>
        <family val="2"/>
      </rPr>
      <t xml:space="preserve"> Firma de empresas
</t>
    </r>
    <r>
      <rPr>
        <b/>
        <sz val="9"/>
        <color rgb="FF000000"/>
        <rFont val="Arial"/>
        <family val="2"/>
      </rPr>
      <t>Mesas de trabajo (2):</t>
    </r>
    <r>
      <rPr>
        <sz val="9"/>
        <color rgb="FF000000"/>
        <rFont val="Arial"/>
        <family val="2"/>
      </rPr>
      <t xml:space="preserve"> Reuniones para implementación de catálogo de herramientas autogestionables.
</t>
    </r>
    <r>
      <rPr>
        <b/>
        <sz val="9"/>
        <color rgb="FF000000"/>
        <rFont val="Arial"/>
        <family val="2"/>
      </rPr>
      <t xml:space="preserve">Diseño metodológico (1): </t>
    </r>
    <r>
      <rPr>
        <sz val="9"/>
        <color rgb="FF000000"/>
        <rFont val="Arial"/>
        <family val="2"/>
      </rPr>
      <t xml:space="preserve"> Taller Entornos libres de acoso laboral y acoso sexual laboral
</t>
    </r>
    <r>
      <rPr>
        <b/>
        <sz val="9"/>
        <color rgb="FF000000"/>
        <rFont val="Arial"/>
        <family val="2"/>
      </rPr>
      <t>Sensibilizaciones (4):</t>
    </r>
    <r>
      <rPr>
        <sz val="9"/>
        <color rgb="FF000000"/>
        <rFont val="Arial"/>
        <family val="2"/>
      </rPr>
      <t xml:space="preserve"> 1 Taller sobre Enfoque de género y derecho a la participación; (47pers) con identidades de género: femen47; mascul0; transfemen0; transmasc0; NoBinaria0, otras0.  
</t>
    </r>
    <r>
      <rPr>
        <b/>
        <sz val="9"/>
        <color rgb="FF000000"/>
        <rFont val="Arial"/>
        <family val="2"/>
      </rPr>
      <t>Reunión de trabajo (3):</t>
    </r>
    <r>
      <rPr>
        <sz val="9"/>
        <color rgb="FF000000"/>
        <rFont val="Arial"/>
        <family val="2"/>
      </rPr>
      <t xml:space="preserve"> Estrategia de prevención de acoso callejero en frentes de obra (2) </t>
    </r>
  </si>
  <si>
    <r>
      <rPr>
        <b/>
        <sz val="9"/>
        <color rgb="FF000000"/>
        <rFont val="Arial"/>
        <family val="2"/>
      </rPr>
      <t xml:space="preserve">
Durante el año hasta julio, la implementación de la estrategia de buenas prácticas llevó a la consecución de los siguientes logros: 
Acciones concernientes al Sello (54): 
Identificación de Buenas prácticas (2) 
Reuniones 1er contacto (19).
Documentos de compromiso (23).  
Documentos metodológicos (2).
Mesas de trabajo (8).  
Talleres (7). 
Socializaciones (6). 
Conmemoraciones Derechos Humanos Mujeres (4): </t>
    </r>
    <r>
      <rPr>
        <sz val="9"/>
        <color rgb="FF000000"/>
        <rFont val="Arial"/>
        <family val="2"/>
      </rPr>
      <t xml:space="preserve">8M; 28 Mayo - Salud plena; 21 de junio - Educación no sexista; 22 julio - Trabajo doméstico (articulación intra e intersectorial, documentos de sentido, brief, piezas comunicativas, ppt, metodologías y eventos conmemoraciones).
</t>
    </r>
    <r>
      <rPr>
        <b/>
        <sz val="9"/>
        <color rgb="FF000000"/>
        <rFont val="Arial"/>
        <family val="2"/>
      </rPr>
      <t xml:space="preserve">
Comunicaciones (62) 
</t>
    </r>
  </si>
  <si>
    <r>
      <rPr>
        <b/>
        <sz val="9"/>
        <color rgb="FF000000"/>
        <rFont val="Arial"/>
        <family val="2"/>
      </rPr>
      <t xml:space="preserve">Conmemoraciones en el marco de los derechos humanos de las mujeres: </t>
    </r>
    <r>
      <rPr>
        <sz val="9"/>
        <color rgb="FF000000"/>
        <rFont val="Arial"/>
        <family val="2"/>
      </rPr>
      <t xml:space="preserve">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1 ppt propuesta conmemoración. 
Comunicaciones (7):
Acciones concernientes al Sello (12):  
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r>
  </si>
  <si>
    <r>
      <rPr>
        <b/>
        <sz val="9"/>
        <color rgb="FF000000"/>
        <rFont val="Arial"/>
        <family val="2"/>
      </rPr>
      <t xml:space="preserve">
Durante el año hasta agosto, la implementación de la estrategia de buenas prácticas llevó a la consecución de los siguientes logros: 
Acciones concernientes al Sello (79): 
Identificación de Buenas prácticas (2) 
Reuniones 1er contacto (22).
Documentos de compromiso (26).  
Documentos metodológicos (2).
Mesas de trabajo (9).  
Talleres (12). 
Socializaciones (6). 
Comunicaciones (69) 
Conmemoraciones en el marco de los derechos humanos de las mujeres (4 conmemoraciones, 2 alistamiento conmemoraciones):
</t>
    </r>
    <r>
      <rPr>
        <sz val="9"/>
        <color rgb="FF000000"/>
        <rFont val="Arial"/>
        <family val="2"/>
      </rPr>
      <t xml:space="preserve">- </t>
    </r>
    <r>
      <rPr>
        <b/>
        <sz val="9"/>
        <color rgb="FF000000"/>
        <rFont val="Arial"/>
        <family val="2"/>
      </rPr>
      <t>8 de marzo 2025</t>
    </r>
    <r>
      <rPr>
        <sz val="9"/>
        <color rgb="FF000000"/>
        <rFont val="Arial"/>
        <family val="2"/>
      </rPr>
      <t>,</t>
    </r>
    <r>
      <rPr>
        <b/>
        <sz val="9"/>
        <color rgb="FF000000"/>
        <rFont val="Arial"/>
        <family val="2"/>
      </rPr>
      <t xml:space="preserve"> Día Internacional de la Mujer</t>
    </r>
    <r>
      <rPr>
        <sz val="9"/>
        <color rgb="FF000000"/>
        <rFont val="Arial"/>
        <family val="2"/>
      </rPr>
      <t xml:space="preserve">: Documento de sentido, videos, notas de prensa y piezas comunicativas.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t>
    </r>
    <r>
      <rPr>
        <b/>
        <sz val="9"/>
        <color rgb="FF000000"/>
        <rFont val="Arial"/>
        <family val="2"/>
      </rPr>
      <t>28 de mayo 2025, Día Internacional de Acción por la Salud de las Mujeres</t>
    </r>
    <r>
      <rPr>
        <sz val="9"/>
        <color rgb="FF000000"/>
        <rFont val="Arial"/>
        <family val="2"/>
      </rPr>
      <t xml:space="preserve">: Documento de sentido y piezas comunicativas. En articulación con SDS y Sistema de Cuidado se realizaron ferias de servicios de salud para las mujeres en las 4 subredes de servicios integrados de salud. 
- </t>
    </r>
    <r>
      <rPr>
        <b/>
        <sz val="9"/>
        <color rgb="FF000000"/>
        <rFont val="Arial"/>
        <family val="2"/>
      </rPr>
      <t>21 de junio 2025, Día Día Internacional de la Educación No Sexista:</t>
    </r>
    <r>
      <rPr>
        <sz val="9"/>
        <color rgb="FF000000"/>
        <rFont val="Arial"/>
        <family val="2"/>
      </rPr>
      <t xml:space="preserve"> Documento de sentido. Evento distrital en articulación SED, Agencia Atenea, Universidad Distrital, Jardín Botánico e Instituto Técnico Internacional. 
- </t>
    </r>
    <r>
      <rPr>
        <b/>
        <sz val="9"/>
        <color rgb="FF000000"/>
        <rFont val="Arial"/>
        <family val="2"/>
      </rPr>
      <t>22 de julio 2025, Día Internacional del Trabajo Doméstico y de Cuidado No Remunerado y 24 de julio 2025, Día Nacional de las Personas Cuidadoras y Asistentes Personales de Personas con Discapacidad</t>
    </r>
    <r>
      <rPr>
        <sz val="9"/>
        <color rgb="FF000000"/>
        <rFont val="Arial"/>
        <family val="2"/>
      </rPr>
      <t xml:space="preserve">: Documento de sentido, piezas comunciativas y video. Evento distrital en articulación con Universidad Área Andina y Sistema de Cuidado. 
-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 </t>
    </r>
    <r>
      <rPr>
        <b/>
        <sz val="9"/>
        <color rgb="FF000000"/>
        <rFont val="Arial"/>
        <family val="2"/>
      </rPr>
      <t>Alistamiento 23 de octubre: Día Nacional  de Reconocimiento a las Mujeres Buscadoras de Víctimas de Desaparición Forzada</t>
    </r>
    <r>
      <rPr>
        <sz val="9"/>
        <color rgb="FF000000"/>
        <rFont val="Arial"/>
        <family val="2"/>
      </rPr>
      <t>: 1 ppt propuesta conmemoración.</t>
    </r>
  </si>
  <si>
    <r>
      <rPr>
        <b/>
        <sz val="9"/>
        <color rgb="FF000000"/>
        <rFont val="Arial"/>
        <family val="2"/>
      </rPr>
      <t>Conmemoraciones en el marco de los derechos humanos de las mujeres: 
28 de septiembre - Día de Acción Global por el Acceso al Aborto Legal, Seguro y Gratuito</t>
    </r>
    <r>
      <rPr>
        <sz val="9"/>
        <color rgb="FF000000"/>
        <rFont val="Arial"/>
        <family val="2"/>
      </rPr>
      <t xml:space="preserve">: 1 documento de sentido y piezas comunicativas; 1 kit herramientas psicojurídicas; 1 evento conmemoración; minuto a minuto, brief, bullets, guion evento; 4 reuniones SDS y 1 interna preparación conmemoración.
</t>
    </r>
    <r>
      <rPr>
        <b/>
        <sz val="9"/>
        <color rgb="FF000000"/>
        <rFont val="Arial"/>
        <family val="2"/>
      </rPr>
      <t xml:space="preserve">
Alistamiento 23 de octubre: Día Nacional  de Reconocimiento a las Mujeres Buscadoras de Víctimas de Desaparición Forzada</t>
    </r>
    <r>
      <rPr>
        <sz val="9"/>
        <color rgb="FF000000"/>
        <rFont val="Arial"/>
        <family val="2"/>
      </rPr>
      <t>: 1 propuesta conmemoración. 1 preliminar documento sentido. 2 reuniones OCDPVR preparación evento conmemoración.
Comunicaciones (14)
Acciones concernientes al Sello (19):  
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r>
  </si>
  <si>
    <r>
      <rPr>
        <b/>
        <sz val="9"/>
        <color rgb="FF000000"/>
        <rFont val="Arial"/>
        <family val="2"/>
      </rPr>
      <t xml:space="preserve">Durante el año hasta septiembre, la implementación de la estrategia de buenas prácticas llevó a la consecución de los siguientes logros: 
Acciones concernientes al Sello (19): 
Identificación de Buenas prácticas (2) 
Reuniones 1er contacto (24).
Documentos de compromiso (27).  
Documentos metodológicos (3).
Mesas de trabajo (9).  
Talleres (12). 
Socializaciones (6). 
Comunicaciones (83)
Conmemoraciones en el marco de los derechos humanos de las mujeres:
- 8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t>
    </r>
    <r>
      <rPr>
        <sz val="9"/>
        <color rgb="FF000000"/>
        <rFont val="Arial"/>
        <family val="2"/>
      </rPr>
      <t>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Alistamiento 23 de octubre: Día Nacional  de Reconocimiento a las Mujeres Buscadoras de Víctimas de Desaparición Forzada: 1 propuesta conmemoración, 1 preliminar documento sentido. 2 reuniones OCDPVR preparación evento conmemoración.</t>
    </r>
  </si>
  <si>
    <r>
      <rPr>
        <b/>
        <sz val="9"/>
        <color rgb="FF000000"/>
        <rFont val="Arial"/>
        <family val="2"/>
      </rPr>
      <t>Conmemoraciones en el marco de los derechos humanos de las mujeres: 
23 de octubre: Día Nacional  de Reconocimiento a las Mujeres Buscadoras de Víctimas de Desaparición Forzada:</t>
    </r>
    <r>
      <rPr>
        <sz val="9"/>
        <color rgb="FF000000"/>
        <rFont val="Arial"/>
        <family val="2"/>
      </rPr>
      <t xml:space="preserve"> 1 documento sentido, piezas comunicativas difundidas en redes institucionales, 1 pieza convocatoria evento conmemoración. 1 evento conmemoración. 1 reunión OCDPVR alistamiento evento conmemoración.
Comunicaciones (14)
Acciones concernientes al Sello (3):  
</t>
    </r>
  </si>
  <si>
    <r>
      <rPr>
        <b/>
        <sz val="9"/>
        <color rgb="FF000000"/>
        <rFont val="Arial"/>
        <family val="2"/>
      </rPr>
      <t xml:space="preserve">Durante el año hasta octubre, la implementación de la estrategia de buenas prácticas llevó a la consecución de los siguientes logros: 
Acciones concernientes al Sello (22): 
Identificación de Buenas prácticas (2) 
Reuniones 1er contacto (24).
Documentos de compromiso (27).  
Documentos metodológicos (3).
Mesas de trabajo (9).  
Talleres (12). 
Socializaciones (6). 
Comunicaciones (97)
Conmemoraciones en el marco de los derechos humanos de las mujeres:
</t>
    </r>
    <r>
      <rPr>
        <sz val="9"/>
        <color rgb="FF000000"/>
        <rFont val="Arial"/>
        <family val="2"/>
      </rPr>
      <t>- 8 de marzo 2025, Día Internacional de la Mujer: 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- 23 de octubre: Día Nacional  de Reconocimiento a las Mujeres Buscadoras de Víctimas de Desaparición Forzada: 1 documento sentido, piezas comunicativas difundidas en redes institucionales, 1 pieza convocatoria evento conmemoración. 1 evento conmemoración. 1 reunión OCDPVR alistamiento evento conmemoración.</t>
    </r>
  </si>
  <si>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</si>
  <si>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</si>
  <si>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</si>
  <si>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</si>
  <si>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</si>
  <si>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</si>
  <si>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</si>
  <si>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family val="2"/>
      </rPr>
      <t xml:space="preserve">Conmemoraciones derechos: 
</t>
    </r>
    <r>
      <rPr>
        <u/>
        <sz val="10"/>
        <color rgb="FF000000"/>
        <rFont val="Arial"/>
        <family val="2"/>
      </rPr>
      <t>Documento (1</t>
    </r>
    <r>
      <rPr>
        <sz val="10"/>
        <color rgb="FF000000"/>
        <rFont val="Arial"/>
        <family val="2"/>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</si>
  <si>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</si>
  <si>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</si>
  <si>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</si>
  <si>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</si>
  <si>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</si>
  <si>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</si>
  <si>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</si>
  <si>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</si>
  <si>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</si>
  <si>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</si>
  <si>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family val="2"/>
      </rPr>
      <t>I</t>
    </r>
    <r>
      <rPr>
        <b/>
        <sz val="10"/>
        <color rgb="FF000000"/>
        <rFont val="Arial"/>
        <family val="2"/>
      </rPr>
      <t xml:space="preserve">dentificación de buenas prácticas para socialización en la UTA (3): </t>
    </r>
    <r>
      <rPr>
        <sz val="10"/>
        <color rgb="FF000000"/>
        <rFont val="Arial"/>
        <family val="2"/>
      </rPr>
      <t xml:space="preserve">2 Reuniones 1 PPT.  
</t>
    </r>
    <r>
      <rPr>
        <b/>
        <sz val="10"/>
        <color rgb="FF000000"/>
        <rFont val="Arial"/>
        <family val="2"/>
      </rPr>
      <t xml:space="preserve">Conmemoraciones en el marco de los derechos humanos de las mujeres:  
Alistamiento 21 de junio - </t>
    </r>
    <r>
      <rPr>
        <sz val="10"/>
        <color rgb="FF000000"/>
        <rFont val="Arial"/>
        <family val="2"/>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family val="2"/>
      </rPr>
      <t xml:space="preserve">Alistamiento 22 julio - Trabajo doméstico: </t>
    </r>
    <r>
      <rPr>
        <sz val="10"/>
        <color rgb="FF000000"/>
        <rFont val="Arial"/>
        <family val="2"/>
      </rPr>
      <t xml:space="preserve">1 reunión interna alistamiento; gestión de datos OMEG: 1 borrador documento de sentido. 
</t>
    </r>
    <r>
      <rPr>
        <b/>
        <sz val="10"/>
        <color rgb="FF000000"/>
        <rFont val="Arial"/>
        <family val="2"/>
      </rPr>
      <t xml:space="preserve">28 mayo - Salud plena: </t>
    </r>
    <r>
      <rPr>
        <sz val="10"/>
        <color rgb="FF000000"/>
        <rFont val="Arial"/>
        <family val="2"/>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</si>
  <si>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family val="2"/>
      </rPr>
      <t>Brief solicitud Comunicaciones (3):</t>
    </r>
    <r>
      <rPr>
        <sz val="10"/>
        <color rgb="FF000000"/>
        <rFont val="Arial"/>
        <family val="2"/>
      </rPr>
      <t xml:space="preserve">1 Concejo Sello En Igualdad, 1 Conmemoración 28M, 1 Jornada Única Electoral 
</t>
    </r>
    <r>
      <rPr>
        <b/>
        <sz val="10"/>
        <color rgb="FF000000"/>
        <rFont val="Arial"/>
        <family val="2"/>
      </rPr>
      <t xml:space="preserve">Brief información Comunicaciones (1): </t>
    </r>
    <r>
      <rPr>
        <sz val="10"/>
        <color rgb="FF000000"/>
        <rFont val="Arial"/>
        <family val="2"/>
      </rPr>
      <t xml:space="preserve">Concejo Sello En Igualdad 
</t>
    </r>
    <r>
      <rPr>
        <b/>
        <sz val="10"/>
        <color rgb="FF000000"/>
        <rFont val="Arial"/>
        <family val="2"/>
      </rPr>
      <t>Diseño (11): 1</t>
    </r>
    <r>
      <rPr>
        <sz val="10"/>
        <color rgb="FF000000"/>
        <rFont val="Arial"/>
        <family val="2"/>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</si>
  <si>
    <r>
      <rPr>
        <b/>
        <sz val="10"/>
        <color rgb="FF000000"/>
        <rFont val="Arial"/>
        <family val="2"/>
      </rPr>
      <t xml:space="preserve">Reuniones (3): </t>
    </r>
    <r>
      <rPr>
        <sz val="10"/>
        <color rgb="FF000000"/>
        <rFont val="Arial"/>
        <family val="2"/>
      </rPr>
      <t xml:space="preserve">Primer contacto con empresas.  
</t>
    </r>
    <r>
      <rPr>
        <b/>
        <sz val="10"/>
        <color rgb="FF000000"/>
        <rFont val="Arial"/>
        <family val="2"/>
      </rPr>
      <t>Documentos de compromiso (2):</t>
    </r>
    <r>
      <rPr>
        <sz val="10"/>
        <color rgb="FF000000"/>
        <rFont val="Arial"/>
        <family val="2"/>
      </rPr>
      <t xml:space="preserve"> Firma de empresas.
</t>
    </r>
    <r>
      <rPr>
        <b/>
        <sz val="10"/>
        <color rgb="FF000000"/>
        <rFont val="Arial"/>
        <family val="2"/>
      </rPr>
      <t>Mesas de trabajo (2):</t>
    </r>
    <r>
      <rPr>
        <sz val="10"/>
        <color rgb="FF000000"/>
        <rFont val="Arial"/>
        <family val="2"/>
      </rPr>
      <t xml:space="preserve"> Reuniones para implementación de catálogo de herramientas autogestionables.
</t>
    </r>
    <r>
      <rPr>
        <b/>
        <sz val="10"/>
        <color rgb="FF000000"/>
        <rFont val="Arial"/>
        <family val="2"/>
      </rPr>
      <t>Diseño metodológico (1):</t>
    </r>
    <r>
      <rPr>
        <sz val="10"/>
        <color rgb="FF000000"/>
        <rFont val="Arial"/>
        <family val="2"/>
      </rPr>
      <t xml:space="preserve"> Taller sobre la Herramienta de Autodiagnóstico.  
</t>
    </r>
    <r>
      <rPr>
        <b/>
        <sz val="10"/>
        <color rgb="FF000000"/>
        <rFont val="Arial"/>
        <family val="2"/>
      </rPr>
      <t>Sensibilizaciones (3):</t>
    </r>
    <r>
      <rPr>
        <sz val="10"/>
        <color rgb="FF000000"/>
        <rFont val="Arial"/>
        <family val="2"/>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family val="2"/>
      </rPr>
      <t>Reunión de trabajo (3):</t>
    </r>
    <r>
      <rPr>
        <sz val="10"/>
        <color rgb="FF000000"/>
        <rFont val="Arial"/>
        <family val="2"/>
      </rPr>
      <t xml:space="preserve"> Estrategia de prevención de acoso callejero en frentes de obra (2) Articulación Sello Bogotá Incluyente (1). </t>
    </r>
  </si>
  <si>
    <r>
      <rPr>
        <sz val="10"/>
        <color rgb="FF000000"/>
        <rFont val="Arial"/>
        <family val="2"/>
      </rPr>
      <t xml:space="preserve">
</t>
    </r>
    <r>
      <rPr>
        <b/>
        <sz val="10"/>
        <color rgb="FF000000"/>
        <rFont val="Arial"/>
        <family val="2"/>
      </rPr>
      <t xml:space="preserve">Conmemoraciones en el marco de los derechos humanos de las mujeres:  
</t>
    </r>
    <r>
      <rPr>
        <sz val="10"/>
        <color rgb="FF000000"/>
        <rFont val="Arial"/>
        <family val="2"/>
      </rPr>
      <t xml:space="preserve">
</t>
    </r>
    <r>
      <rPr>
        <b/>
        <sz val="10"/>
        <color rgb="FF000000"/>
        <rFont val="Arial"/>
        <family val="2"/>
      </rPr>
      <t>Alistamiento 21 de Junio -</t>
    </r>
    <r>
      <rPr>
        <sz val="10"/>
        <color rgb="FF000000"/>
        <rFont val="Arial"/>
        <family val="2"/>
      </rPr>
      <t xml:space="preserve"> Educación no sexista: 1 documento de sentido diagramado.
</t>
    </r>
    <r>
      <rPr>
        <b/>
        <sz val="10"/>
        <color rgb="FF000000"/>
        <rFont val="Arial"/>
        <family val="2"/>
      </rPr>
      <t xml:space="preserve">Alistamiento 22 Julio - </t>
    </r>
    <r>
      <rPr>
        <sz val="10"/>
        <color rgb="FF000000"/>
        <rFont val="Arial"/>
        <family val="2"/>
      </rPr>
      <t xml:space="preserve">Trabajo doméstico: 1 reuión interna articulación Comunicaciones; 1 ppt propuesta conmemoraciones 22 y 24 julio: 1 preliminar documento de sentido en revisión directivas. 
</t>
    </r>
  </si>
  <si>
    <r>
      <rPr>
        <b/>
        <sz val="10"/>
        <color rgb="FF000000"/>
        <rFont val="Arial"/>
        <family val="2"/>
      </rPr>
      <t xml:space="preserve">Brief solicitud Comunicaciones (1): </t>
    </r>
    <r>
      <rPr>
        <sz val="10"/>
        <color rgb="FF000000"/>
        <rFont val="Arial"/>
        <family val="2"/>
      </rPr>
      <t>1</t>
    </r>
    <r>
      <rPr>
        <b/>
        <sz val="10"/>
        <color rgb="FF000000"/>
        <rFont val="Arial"/>
        <family val="2"/>
      </rPr>
      <t xml:space="preserve"> </t>
    </r>
    <r>
      <rPr>
        <sz val="10"/>
        <color rgb="FF000000"/>
        <rFont val="Arial"/>
        <family val="2"/>
      </rPr>
      <t xml:space="preserve">Educación no sexista
</t>
    </r>
    <r>
      <rPr>
        <b/>
        <sz val="10"/>
        <color rgb="FF000000"/>
        <rFont val="Arial"/>
        <family val="2"/>
      </rPr>
      <t xml:space="preserve">Brief información Comunicaciones (1): </t>
    </r>
    <r>
      <rPr>
        <sz val="10"/>
        <color rgb="FF000000"/>
        <rFont val="Arial"/>
        <family val="2"/>
      </rPr>
      <t>1</t>
    </r>
    <r>
      <rPr>
        <b/>
        <sz val="10"/>
        <color rgb="FF000000"/>
        <rFont val="Arial"/>
        <family val="2"/>
      </rPr>
      <t xml:space="preserve"> </t>
    </r>
    <r>
      <rPr>
        <sz val="10"/>
        <color rgb="FF000000"/>
        <rFont val="Arial"/>
        <family val="2"/>
      </rPr>
      <t xml:space="preserve">Foro acoso laboral
</t>
    </r>
    <r>
      <rPr>
        <b/>
        <sz val="10"/>
        <color rgb="FF000000"/>
        <rFont val="Arial"/>
        <family val="2"/>
      </rPr>
      <t xml:space="preserve">Diseño (5): </t>
    </r>
    <r>
      <rPr>
        <sz val="10"/>
        <color rgb="FF000000"/>
        <rFont val="Arial"/>
        <family val="2"/>
      </rPr>
      <t>1</t>
    </r>
    <r>
      <rPr>
        <b/>
        <sz val="10"/>
        <color rgb="FF000000"/>
        <rFont val="Arial"/>
        <family val="2"/>
      </rPr>
      <t xml:space="preserve"> </t>
    </r>
    <r>
      <rPr>
        <sz val="10"/>
        <color rgb="FF000000"/>
        <rFont val="Arial"/>
        <family val="2"/>
      </rPr>
      <t xml:space="preserve">PPT UTA Sesión 6 2025, 1 PPT Sello IES, 1 PPT Evento acoso laboral, 1 PPT Brújula para la igualdad, 1 Documento PPLEO
</t>
    </r>
  </si>
  <si>
    <r>
      <rPr>
        <b/>
        <sz val="10"/>
        <color rgb="FF000000"/>
        <rFont val="Arial"/>
        <family val="2"/>
      </rPr>
      <t xml:space="preserve">Reuniones  (4): </t>
    </r>
    <r>
      <rPr>
        <sz val="10"/>
        <color rgb="FF000000"/>
        <rFont val="Arial"/>
        <family val="2"/>
      </rPr>
      <t xml:space="preserve"> Primer contacto con empresas
</t>
    </r>
    <r>
      <rPr>
        <b/>
        <sz val="10"/>
        <color rgb="FF000000"/>
        <rFont val="Arial"/>
        <family val="2"/>
      </rPr>
      <t>Documentos de compromiso (7):</t>
    </r>
    <r>
      <rPr>
        <sz val="10"/>
        <color rgb="FF000000"/>
        <rFont val="Arial"/>
        <family val="2"/>
      </rPr>
      <t xml:space="preserve"> Firma de empresas
</t>
    </r>
    <r>
      <rPr>
        <b/>
        <sz val="10"/>
        <color rgb="FF000000"/>
        <rFont val="Arial"/>
        <family val="2"/>
      </rPr>
      <t xml:space="preserve">Mesas de trabajo (2): </t>
    </r>
    <r>
      <rPr>
        <sz val="10"/>
        <color rgb="FF000000"/>
        <rFont val="Arial"/>
        <family val="2"/>
      </rPr>
      <t xml:space="preserve">Reuniones para implementación de catálogo de herramientas autogestionables.
</t>
    </r>
    <r>
      <rPr>
        <b/>
        <sz val="10"/>
        <color rgb="FF000000"/>
        <rFont val="Arial"/>
        <family val="2"/>
      </rPr>
      <t xml:space="preserve">Sensibilizaciones (1): </t>
    </r>
    <r>
      <rPr>
        <sz val="10"/>
        <color rgb="FF000000"/>
        <rFont val="Arial"/>
        <family val="2"/>
      </rPr>
      <t xml:space="preserve">1 Taller sobre Enfoque de género y derecho a la participación; (47pers) con identidades de género: femen47; mascul0; transfemen0; transmasc0; NoBinaria0, otras0. </t>
    </r>
    <r>
      <rPr>
        <b/>
        <sz val="10"/>
        <color rgb="FF000000"/>
        <rFont val="Arial"/>
        <family val="2"/>
      </rPr>
      <t xml:space="preserve"> 
Reunión de trabajo (2): </t>
    </r>
    <r>
      <rPr>
        <sz val="10"/>
        <color rgb="FF000000"/>
        <rFont val="Arial"/>
        <family val="2"/>
      </rPr>
      <t xml:space="preserve">Estrategia de prevención de acoso callejero en frentes de obra (2) </t>
    </r>
  </si>
  <si>
    <r>
      <rPr>
        <b/>
        <sz val="10"/>
        <color rgb="FF000000"/>
        <rFont val="Arial"/>
        <family val="2"/>
      </rPr>
      <t xml:space="preserve">Conmemoraciones en el marco de los derechos humanos de las mujeres: 
21 de junio - </t>
    </r>
    <r>
      <rPr>
        <sz val="10"/>
        <color rgb="FF000000"/>
        <rFont val="Arial"/>
        <family val="2"/>
      </rPr>
      <t xml:space="preserve">Educación no sexista: Metodología y 1 evento conmemoración. 
</t>
    </r>
    <r>
      <rPr>
        <b/>
        <sz val="10"/>
        <color rgb="FF000000"/>
        <rFont val="Arial"/>
        <family val="2"/>
      </rPr>
      <t xml:space="preserve">22 de julio - </t>
    </r>
    <r>
      <rPr>
        <sz val="10"/>
        <color rgb="FF000000"/>
        <rFont val="Arial"/>
        <family val="2"/>
      </rPr>
      <t xml:space="preserve">Trabajo doméstico: 1 brief para Comunicaciones; videos; 1 documento de sentido. 1 evento conmemoraciones 22 y 24 julio. </t>
    </r>
  </si>
  <si>
    <r>
      <rPr>
        <b/>
        <sz val="10"/>
        <color rgb="FF000000"/>
        <rFont val="Arial"/>
        <family val="2"/>
      </rPr>
      <t>Brief solicitud Comunicaciones (2):</t>
    </r>
    <r>
      <rPr>
        <sz val="10"/>
        <color rgb="FF000000"/>
        <rFont val="Arial"/>
        <family val="2"/>
      </rPr>
      <t xml:space="preserve">1 Conmemoraciones 22 y 24J, 1 Cine foro Estimados señores,
</t>
    </r>
    <r>
      <rPr>
        <b/>
        <sz val="10"/>
        <color rgb="FF000000"/>
        <rFont val="Arial"/>
        <family val="2"/>
      </rPr>
      <t>Brief información Comunicaciones (1):</t>
    </r>
    <r>
      <rPr>
        <sz val="10"/>
        <color rgb="FF000000"/>
        <rFont val="Arial"/>
        <family val="2"/>
      </rPr>
      <t xml:space="preserve"> 1 Conmemoraciones 22 y 24J
</t>
    </r>
    <r>
      <rPr>
        <b/>
        <sz val="10"/>
        <color rgb="FF000000"/>
        <rFont val="Arial"/>
        <family val="2"/>
      </rPr>
      <t xml:space="preserve">Diseño (7): </t>
    </r>
    <r>
      <rPr>
        <sz val="10"/>
        <color rgb="FF000000"/>
        <rFont val="Arial"/>
        <family val="2"/>
      </rPr>
      <t xml:space="preserve">1 Informe de derechos PPPMyEG 2024, 1 ABC Capitalidad del tiempo, 1 PPT Capitalidad del tiempo, 1 PPT CIM 2, 1 invitación Estimados señores, 1 invitación charla PPMyEG, 1 Agéndate Foro internacional
</t>
    </r>
    <r>
      <rPr>
        <b/>
        <sz val="10"/>
        <color rgb="FF000000"/>
        <rFont val="Arial"/>
        <family val="2"/>
      </rPr>
      <t xml:space="preserve">Campaña (1): </t>
    </r>
    <r>
      <rPr>
        <sz val="10"/>
        <color rgb="FF000000"/>
        <rFont val="Arial"/>
        <family val="2"/>
      </rPr>
      <t>Frentes de obra</t>
    </r>
  </si>
  <si>
    <t xml:space="preserve">Reuniones  (5):  Primer contacto con empresas
Documentos de compromiso (8): Firma de empresas
Mesas de trabajo (2): Reuniones para implementación de catálogo de herramientas autogestionables.
Diseño metodológico (1):  Taller Entornos libres de acoso laboral y acoso sexual laboral
Sensibilizaciones (4): 1 Taller sobre Enfoque de género y derecho a la participación; 1 Taller Género y masculinidades; 1 Taller Comunicación incluyente; 1 Taller Derecho a una vida libre de violencias;  (165pers) con identidades de género: femen129; mascul33; transfemen0; transmasc0; NoBinaria0, otras3.  
Reunión de trabajo (3): Estrategia de prevención de acoso callejero en frentes de obra (2) </t>
  </si>
  <si>
    <r>
      <t>Conmemoraciones en el marco de los derechos humanos de las mujeres: 
Alistamiento 28 de septiembre - Día de Acción Global por el Acceso al Aborto Legal, Seguro y Gratuit</t>
    </r>
    <r>
      <rPr>
        <sz val="9"/>
        <color rgb="FF000000"/>
        <rFont val="Arial"/>
        <family val="2"/>
      </rPr>
      <t>: 1 Preliminar</t>
    </r>
    <r>
      <rPr>
        <b/>
        <sz val="9"/>
        <color rgb="FF000000"/>
        <rFont val="Arial"/>
        <family val="2"/>
      </rPr>
      <t xml:space="preserve"> </t>
    </r>
    <r>
      <rPr>
        <sz val="9"/>
        <color rgb="FF000000"/>
        <rFont val="Arial"/>
        <family val="2"/>
      </rPr>
      <t xml:space="preserve">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xml:space="preserve">: 1 ppt propuesta conmemoración. </t>
    </r>
  </si>
  <si>
    <r>
      <rPr>
        <b/>
        <sz val="10"/>
        <color rgb="FF000000"/>
        <rFont val="Arial"/>
        <family val="2"/>
      </rPr>
      <t xml:space="preserve">Brief solicitud Comunicaciones (4): </t>
    </r>
    <r>
      <rPr>
        <sz val="10"/>
        <color rgb="FF000000"/>
        <rFont val="Arial"/>
        <family val="2"/>
      </rPr>
      <t xml:space="preserve">1 Insignias Sello privados, 1 Certificados Sello privados, 1 Previo SOFA, 1 Reto Diseño
</t>
    </r>
    <r>
      <rPr>
        <b/>
        <sz val="10"/>
        <color rgb="FF000000"/>
        <rFont val="Arial"/>
        <family val="2"/>
      </rPr>
      <t>Brief información Comunicaciones (1):</t>
    </r>
    <r>
      <rPr>
        <sz val="10"/>
        <color rgb="FF000000"/>
        <rFont val="Arial"/>
        <family val="2"/>
      </rPr>
      <t xml:space="preserve"> 1 Cine foroEstimados señores
</t>
    </r>
    <r>
      <rPr>
        <b/>
        <sz val="10"/>
        <color rgb="FF000000"/>
        <rFont val="Arial"/>
        <family val="2"/>
      </rPr>
      <t xml:space="preserve">Diseño (2): </t>
    </r>
    <r>
      <rPr>
        <sz val="10"/>
        <color rgb="FF000000"/>
        <rFont val="Arial"/>
        <family val="2"/>
      </rPr>
      <t>1 PPT UTA agosto 2025, (1) Brújula para la igualdad - Espacios de bienestar</t>
    </r>
  </si>
  <si>
    <t>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</si>
  <si>
    <t>Conmemoraciones en el marco de los derechos humanos de las mujeres: 
28 de septiembre - Día de Acción Global por el Acceso al Aborto Legal, Seguro y Gratuito: 1 documento de sentido y piezas comunicativas; 1 kit herramientas psicojurídicas; 1 evento conmemoración; minuto a minuto, brief, bullets, guion evento; 4 reuniones SDS y 1 interna preparación conmemoración.
Alistamiento 23 de octubre: Día Nacional  de Reconocimiento a las Mujeres Buscadoras de Víctimas de Desaparición Forzada: 1 propuesta conmemoración. 1 preliminar documento sentido. 2 reuniones OCDPVR preparación evento conmemoración.
Desarrollo de foro internacional el tiempo de las mujeres: género y ciudad entre el 23 al 25 de septiembre:  agenda evento , bullets, estructura paneles, distribución lógistica, fotografias evento</t>
  </si>
  <si>
    <t>Brief solicitud Comunicaciones (4): 1 28S-IVE, 1 Asamblea PPASP 2025, 1 Evento SOFA, 1 Key visual piloto obras
Brief información Comunicaciones (3): 1 Evento SOFA, 1 Lanzamiento piloto obras, 1 Decreto 332
Diseño (5): 1 PPT UTA Sep 2025, 1 Capitalidad Tiempo, 1 Guía práctica Capitalidad, 1 Informe PPMyEG 2025, 1 Pieza Lanzamiento piloto obras
Contenidos (2): 1 Carrusel Decreto 332, 1 Carrusel 28S</t>
  </si>
  <si>
    <t>Reuniones  (2):  Primer contacto con empresas
Documentos de compromiso (1): Firma de empresas
Diseño metodológico (1): Taller de socialización del Protocolo de prevención, atención y sanción de las violencias contra las mujeres en
el espacio y el transporte público en Bogotá con concesionarios
Sensibilizaciones (8):  Talleres de Trabajos de cuidado no remunerado (1) , Derecho a la educación con equidad (1) ; Contextos laborales libres de discriminación (2); Género y Masculinidades (2); Comunicación libre de sexismo en la cultura organizacional (1) y Derecho de las mujeres a una vida libre de violencias (1) dirigidos a empresas privadas e Instituciones de Educacion Superior. Participaron 
(437pers) con identidades de género: femen 352; mascul 70; transfemen1; transmasc 7; NoBinaria 3, otras4.
Estrategia de  prevención de acocos callejero en frentes de obra (7): Reuniones de trabajo (2); Memorandos de Entendimiento firmados (4); Realización de Evento  de lanzamiento (1)</t>
  </si>
  <si>
    <r>
      <t>Conmemoraciones en el marco de los derechos humanos de las mujeres: 
23 de octubre: Día Nacional  de Reconocimiento a las Mujeres Buscadoras de Víctimas de Desaparición Forzada</t>
    </r>
    <r>
      <rPr>
        <sz val="9"/>
        <color rgb="FF000000"/>
        <rFont val="Arial"/>
        <family val="2"/>
      </rPr>
      <t>: 1 documento sentido, piezas comunicativas difundidas en redes institucionales, 1 pieza convocatoria evento conmemoración. 1 evento conmemoración. 1 reunión OCDPVR alistamiento evento conmemoración.</t>
    </r>
  </si>
  <si>
    <r>
      <rPr>
        <b/>
        <sz val="10"/>
        <color rgb="FF000000"/>
        <rFont val="Arial"/>
        <family val="2"/>
      </rPr>
      <t>Brief solicitud Comunicaciones (7):</t>
    </r>
    <r>
      <rPr>
        <sz val="10"/>
        <color rgb="FF000000"/>
        <rFont val="Arial"/>
        <family val="2"/>
      </rPr>
      <t xml:space="preserve"> 1 Pendones Sello, 1 Insignias públicos Sello, 1 Invitación evento Sello, 1 Infografía Sello, 1 Plantillas Sello, 1 Actualización video Sello, 1 Mujeres buscadoras
</t>
    </r>
    <r>
      <rPr>
        <b/>
        <sz val="10"/>
        <color rgb="FF000000"/>
        <rFont val="Arial"/>
        <family val="2"/>
      </rPr>
      <t xml:space="preserve">Diseño (10): </t>
    </r>
    <r>
      <rPr>
        <sz val="10"/>
        <color rgb="FF000000"/>
        <rFont val="Arial"/>
        <family val="2"/>
      </rPr>
      <t xml:space="preserve">1 PPT UTA Oct 2025, 1 Informe TPIEG, 1 Documento maestro Sello, 1 Pieza Foro AL,  5 Invitaciones Foro AL, 1 Certiticados TVR1, 
</t>
    </r>
    <r>
      <rPr>
        <b/>
        <sz val="10"/>
        <color rgb="FF000000"/>
        <rFont val="Arial"/>
        <family val="2"/>
      </rPr>
      <t>Contenidos (1):</t>
    </r>
    <r>
      <rPr>
        <sz val="10"/>
        <color rgb="FF000000"/>
        <rFont val="Arial"/>
        <family val="2"/>
      </rPr>
      <t xml:space="preserve"> 1 Carrusel Mujeres buscadoras</t>
    </r>
  </si>
  <si>
    <r>
      <rPr>
        <sz val="10"/>
        <color rgb="FF000000"/>
        <rFont val="Arial"/>
        <family val="2"/>
      </rPr>
      <t xml:space="preserve">
</t>
    </r>
    <r>
      <rPr>
        <b/>
        <sz val="10"/>
        <color rgb="FF000000"/>
        <rFont val="Arial"/>
        <family val="2"/>
      </rPr>
      <t>Sensibilizaciones (3):</t>
    </r>
    <r>
      <rPr>
        <sz val="10"/>
        <color rgb="FF000000"/>
        <rFont val="Arial"/>
        <family val="2"/>
      </rPr>
      <t xml:space="preserve">  Talleres de “Derecho de las mujeres a una vida libre de violencias" (1), Herramienta Auto diagnóstica – Sello En Igualdad  dirigidos a empresas privadas e Instituciones de Educacion Superior (2). Participaron 
(150pers) con identidades de género: femen 118; mascul 26; transfemen0; transmasc 0; NoBinaria 2, otras4.
</t>
    </r>
  </si>
  <si>
    <r>
      <t>Conmemoraciones en el marco de los derechos humanos de las mujeres: 
Alistamiento 10 de Diciembre: Día Internacional de los Derechos Humanos:</t>
    </r>
    <r>
      <rPr>
        <sz val="9"/>
        <color rgb="FF000000"/>
        <rFont val="Arial"/>
        <family val="2"/>
      </rPr>
      <t xml:space="preserve"> 1 preliminar documento sentido, 1 pieza convocatoria y 1 metodología evento conmemoración. 1 formulario alistamiento logístico conmemoración. </t>
    </r>
  </si>
  <si>
    <r>
      <rPr>
        <b/>
        <sz val="10"/>
        <color rgb="FF000000"/>
        <rFont val="Arial"/>
        <family val="2"/>
      </rPr>
      <t>Brief solicitud Comunicaciones (2):</t>
    </r>
    <r>
      <rPr>
        <sz val="10"/>
        <color rgb="FF000000"/>
        <rFont val="Arial"/>
        <family val="2"/>
      </rPr>
      <t xml:space="preserve"> 1 Piloto Acoso Callejero, 1 RevBeladas
</t>
    </r>
    <r>
      <rPr>
        <b/>
        <sz val="10"/>
        <color rgb="FF000000"/>
        <rFont val="Arial"/>
        <family val="2"/>
      </rPr>
      <t xml:space="preserve">Brief información Comunicaciones (3): </t>
    </r>
    <r>
      <rPr>
        <sz val="10"/>
        <color rgb="FF000000"/>
        <rFont val="Arial"/>
        <family val="2"/>
      </rPr>
      <t xml:space="preserve">1 CIM, 1 RevBeladas, 1 Asamblea PPASP
</t>
    </r>
    <r>
      <rPr>
        <b/>
        <sz val="10"/>
        <color rgb="FF000000"/>
        <rFont val="Arial"/>
        <family val="2"/>
      </rPr>
      <t>Diseño (17):</t>
    </r>
    <r>
      <rPr>
        <sz val="10"/>
        <color rgb="FF000000"/>
        <rFont val="Arial"/>
        <family val="2"/>
      </rPr>
      <t xml:space="preserve"> 1 PPT CIM Nov 2025, 1 Informe PPASP, 1 Certificados Transversalización2, 14 boletines sectoriales
</t>
    </r>
  </si>
  <si>
    <t>Acompañamiento  (6):  Correos de acompañamiento a empresas vinculadas al mecanismo.
Articulaciones con privados (1): Bullets para participación en evento de Desayuno With Women We Run - Adidas.
Sensibilizaciones (1):  Conversatorio: La ciudad sobre rieles: Mujeres, retos y oportunidades con el Metro de Bogotá. Participaron 
(75pers) 
Estrategia de  prevención de acocos callejero en frentes de obra (1): Mesa de seguimiento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</si>
  <si>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</si>
  <si>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</si>
  <si>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</si>
  <si>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</si>
  <si>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</si>
  <si>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</si>
  <si>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</si>
  <si>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</si>
  <si>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</si>
  <si>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</si>
  <si>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</si>
  <si>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</si>
  <si>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</si>
  <si>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</si>
  <si>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</si>
  <si>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</si>
  <si>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</si>
  <si>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</si>
  <si>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</si>
  <si>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</si>
  <si>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</si>
  <si>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</si>
  <si>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</si>
  <si>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</si>
  <si>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</si>
  <si>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</si>
  <si>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</si>
  <si>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</si>
  <si>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</si>
  <si>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</si>
  <si>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</si>
  <si>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</si>
  <si>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</si>
  <si>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</si>
  <si>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</si>
  <si>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</si>
  <si>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</si>
  <si>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</si>
  <si>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</si>
  <si>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</si>
  <si>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</si>
  <si>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</si>
  <si>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</si>
  <si>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</si>
  <si>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</si>
  <si>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</si>
  <si>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</si>
  <si>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</si>
  <si>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</si>
  <si>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</si>
  <si>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</si>
  <si>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</si>
  <si>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</si>
  <si>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</si>
  <si>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</si>
  <si>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</si>
  <si>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</si>
  <si>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</si>
  <si>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</si>
  <si>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</si>
  <si>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</si>
  <si>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</si>
  <si>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</si>
  <si>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</si>
  <si>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</si>
  <si>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</si>
  <si>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</si>
  <si>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</si>
  <si>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</si>
  <si>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</si>
  <si>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</si>
  <si>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</si>
  <si>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</si>
  <si>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</si>
  <si>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</si>
  <si>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</si>
  <si>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</si>
  <si>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</si>
  <si>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</si>
  <si>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</si>
  <si>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</si>
  <si>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</si>
  <si>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</si>
  <si>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</si>
  <si>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</si>
  <si>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</si>
  <si>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</si>
  <si>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</si>
  <si>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</si>
  <si>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</si>
  <si>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</si>
  <si>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</si>
  <si>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</si>
  <si>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</si>
  <si>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</si>
  <si>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</si>
  <si>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</si>
  <si>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</si>
  <si>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</si>
  <si>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</si>
  <si>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</si>
  <si>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</si>
  <si>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</si>
  <si>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</si>
  <si>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</si>
  <si>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</si>
  <si>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</si>
  <si>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</si>
  <si>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</si>
  <si>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</si>
  <si>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</si>
  <si>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</si>
  <si>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</si>
  <si>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</si>
  <si>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</si>
  <si>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</si>
  <si>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</si>
  <si>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</si>
  <si>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</si>
  <si>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</si>
  <si>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</si>
  <si>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</si>
  <si>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</si>
  <si>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</si>
  <si>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</si>
  <si>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</si>
  <si>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</si>
  <si>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</si>
  <si>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</si>
  <si>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</si>
  <si>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</si>
  <si>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</si>
  <si>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</si>
  <si>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</si>
  <si>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</si>
  <si>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</si>
  <si>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</si>
  <si>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</si>
  <si>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</si>
  <si>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</si>
  <si>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</si>
  <si>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</si>
  <si>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</si>
  <si>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</si>
  <si>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</si>
  <si>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</si>
  <si>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</si>
  <si>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</si>
  <si>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</si>
  <si>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</si>
  <si>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</si>
  <si>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</si>
  <si>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</si>
  <si>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</si>
  <si>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</si>
  <si>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</si>
  <si>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</si>
  <si>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</si>
  <si>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</si>
  <si>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</si>
  <si>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</si>
  <si>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</si>
  <si>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</si>
  <si>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</si>
  <si>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</si>
  <si>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</si>
  <si>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</si>
  <si>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</si>
  <si>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</si>
  <si>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</si>
  <si>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</si>
  <si>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</si>
  <si>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</si>
  <si>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</si>
  <si>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</si>
  <si>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</si>
  <si>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</si>
  <si>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</si>
  <si>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</si>
  <si>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</si>
  <si>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</si>
  <si>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</si>
  <si>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</si>
  <si>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</si>
  <si>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</si>
  <si>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</si>
  <si>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</si>
  <si>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</si>
  <si>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</si>
  <si>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</si>
  <si>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</si>
  <si>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</si>
  <si>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</si>
  <si>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</si>
  <si>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</si>
  <si>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</si>
  <si>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</si>
  <si>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</si>
  <si>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</si>
  <si>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</si>
  <si>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</si>
  <si>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</si>
  <si>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</si>
  <si>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</si>
  <si>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</si>
  <si>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</si>
  <si>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</si>
  <si>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</si>
  <si>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</si>
  <si>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</si>
  <si>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(5):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</si>
  <si>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</si>
  <si>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(9): Firma de empresas. 
Evento (1): Revbeladas. </t>
  </si>
  <si>
    <t xml:space="preserve">Documentos de compromiso (2):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</si>
  <si>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(11): Firma de empresasas. 
Evento (1): Revbeladas. </t>
  </si>
  <si>
    <t xml:space="preserve">Documentos de compromiso (7): Empresas firmaron para comprometerse con la implementación del mecanismo Sello en Igualdad. 
UTA (1): Se realizó la sexta sesión de la UTA-CIM, se desarrolló una presentación en Power Point (evidencia de acta en revisión para aprobación por parte de los sectores). 
</t>
  </si>
  <si>
    <t xml:space="preserve">UTA (6). 
CIM (1)
CIM (1): Informe de gestión trimestral.
Documentos de compromiso (15): Firma de empresasas. 
Evento (1): Revbeladas. </t>
  </si>
  <si>
    <t xml:space="preserve">Documentos de compromiso (8): Empresas firmaron para comprometerse con la implementación del mecanismo Sello en Igualdad.
UTA (1): Se realizó la sexta sesión de la UTA-CIM, se desarrolló una presentación en Power Point (evidencia de acta en revisión para aprobación por parte de los sectores). 
CIM (1): Se realizó la segunda sesión CIM de manera presencial, se desarrolló una presentación en Power Point conjunta para la UTA-CIM (evidencia de acta en revisión para aprobación por parte de los sectores).  </t>
  </si>
  <si>
    <t xml:space="preserve">UTA (7). 
CIM (2)
CIM (2): Informe de gestión trimestral.
Documentos de compromiso (23): Firma de empresasas. 
Evento (1): Revbeladas. </t>
  </si>
  <si>
    <t xml:space="preserve">Documentos de compromiso (3): Empresas firmaron para comprometerse con la implementación del mecanismo Sello en Igualdad.
UTA (1): Se realizó la octava sesión de la UTA-CIM, se desarrolló una presentación en Power Point (evidencia de acta en revisión para aprobación por parte de los sectores). 
  </t>
  </si>
  <si>
    <t xml:space="preserve">UTA (8). 
CIM (2)
CIM (2): Informe de gestión trimestral.
Documentos de compromiso (26): Firma de empresasas. 
Evento (1): Revbeladas. </t>
  </si>
  <si>
    <t xml:space="preserve">Documentos de compromiso (1): Empresas firmaron para comprometerse con la implementación del mecanismo Sello en Igualdad.
UTA (1): Se realizó la novena  sesión de la UTA-CIM de manera virtual.Se desarrolló una presentación en Power Point  y la proyección de Acta (evidencia de acta en revisión para aprobación por parte de los sectores). 
  </t>
  </si>
  <si>
    <t xml:space="preserve">UTA (9). 
CIM (2)
CIM (2): Informe de gestión trimestral.
Documentos de compromiso (27): Firma de empresasas. 
Evento (1): Revbeladas. </t>
  </si>
  <si>
    <t xml:space="preserve">
UTA (1): Se realizó la decima sesión y se remite presentación en Power Point  y la proyección de Acta  
  </t>
  </si>
  <si>
    <t xml:space="preserve">UTA (10). 
CIM (2)
CIM (2): Informe de gestión trimestral.
Documentos de compromiso (28): Firma de empresasas. 
Evento (1): Revbeladas. </t>
  </si>
  <si>
    <t xml:space="preserve">
UTA (1): Se realizó la decimo primera sesión y se remite presentación en Power Point  y la proyección de Acta  
CIM: Se realizó la tercera sesión ordinaria de la Comisión Intersectorial de Mujeres  de manera presencial el 13 de noviembre en la Universidad Jorge Tadeo Lozano. Se preparó presentación Power Point( mismo insumo de la UTA 11) y proyección de acta ( evidencia de acta en revisión para aprobación por parte de las directivas, se adjunta versión borrador que se actualizará una vez se apruebe )  </t>
  </si>
  <si>
    <t xml:space="preserve">"UTA (11). 
CIM (3)
CIM (2): Informe de gestión trimestral.
Documentos de compromiso (28): Firma de empresasas. 
Evento (2): Revbeladas. "	</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</si>
  <si>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</si>
  <si>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</si>
  <si>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</si>
  <si>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</si>
  <si>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</si>
  <si>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</si>
  <si>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</si>
  <si>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</si>
  <si>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</si>
  <si>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</si>
  <si>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</si>
  <si>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</si>
  <si>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</si>
  <si>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</si>
  <si>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</si>
  <si>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</si>
  <si>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</si>
  <si>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</si>
  <si>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</si>
  <si>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</si>
  <si>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</si>
  <si>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</si>
  <si>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</si>
  <si>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</si>
  <si>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</si>
  <si>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</si>
  <si>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</si>
  <si>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</si>
  <si>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Elaboración de insumos de seguimiento para las mesas sectoriales de la PPMyEG. 
Revisión y proyección de observaciones del Informe de Seguimiento a Productos de la PPMYEG vigencia 2024.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t>
  </si>
  <si>
    <t>EJECUCIÓN PRESUPUESTAL DEL PRODUCTO III TRIMESTRE</t>
  </si>
  <si>
    <t>NOVIEMBRE</t>
  </si>
  <si>
    <t>La Asistencia Técnica es constante. Por lo cual se acompañan a los 15 sectores de la Administración Distrital</t>
  </si>
  <si>
    <t>Elaboración de insumos de seguimiento para las mesas sectoriales de la PPMyEG. 
Revisión y proyección de observaciones del Informe de Seguimiento a Productos de la PPMYEG vigencia 2024.
Elaboración de informe de Balance de la PPMyEG para la vigencia 2024; Elaboración de informe de Balance de la PPASP para la vigencia 2024</t>
  </si>
  <si>
    <t>EJECUCIÓN PRESUPUESTAL DEL PRODUCTO IV TRIMESTRE</t>
  </si>
  <si>
    <t>Acompañar el 100% del seguimiento a la implementación de las PPMYEG y PPASP así como a los ompromisos de la SDMujer en otras políticas públicas.</t>
  </si>
  <si>
    <t xml:space="preserve">Mesas intersectoriales (4): mesas con sector Desarrollo Económico, Integración Social, DASC  y Hábitat para revisión de productos en proceso de depuración en el plan de acción PPMYEG
Socializaciones PPMYEG(7): (3) COLMYEG: Teusaquillo, Chapinero y Santafe. (2) sesiones mujeres cuidadoras de Humedales-SDAmbiente, (1)  estudiantes universidad Javeriana en Manzana de Cuidado Chapinero- Pardo Rubio(1) candidatas al consejo Consultivo de Mujeres
MESA Técnica (1) revisión productos en duplicación SDIS desde la DDDP 
UTA(1): se realizó la decimo primera sesión de la UTA- CIM de manera presencial. Se desarrolló la Diapositiva de power point (mismo insumo para la CIM) y el acta
CIM: Se realizó la tercera sesión ordinaria de la Comisión Intersectorial de Mujeres  de manera presencial el 13 de noviembre en la Universidad Jorge Tadeo Lozano. Se preparó presentación Power Point( mismo insumo de la UTA 11) y proyección de acta
Mesas Interinstitucionales (3): participación en la Sesión 011 de la Mesa ZESAI, el 12 de noviembre, tuvo como objetivo balance de las jornadas de derechos humanos en las diferentes localidades de Bogotá.
Mesa de Seguimiento Componente Social y Cultural ZESAI: Participación en la reunión del 18 de noviembre, coordinación de acciones territoriales en favor de PRASP. 
Unidad Técnica de Apoyo de la Comisión Intersectorial de Mujeres, el 13 de noviembre. 
Socializaciones PPASP (6): Socialización de la PPASP en feria de servicios de Casa de Todas, punto físico el 13 de noviembre.
Jornada con pre-candidatas al tercer proceso eleccionario del CCM, el 6 de noviembre. 
Sensibilización a talento humano del sector Hábitat, el 10 de noviembre. 
Funcionariado de las alcaldías locales de La Candelaria el 11 de noviembre y Teusaquillo el 19 de noviembre. 
Unidad Técnica de Apoyo a la gestión LGBTI de la localidad de Bosa, el 24 de noviembre. 
Acompañamiento Técnico (8): De ellas, 1 jornada de DDHH de PRASP de Chapinero y Teusaquillo, 2 seguimiento al aplicativo de seguimiento a PP, 1 revisión de ajustes de productos con sector Desarrollo Económico, 1 Seguimiento a situación de vulnerabilidad de mujeres trans en ASP en los Mártires, 1 revisión nuevo plan de acción de las PP con la SDP, 1 revisión de ODS de resultados del plan de acción de la PPASP y 1 acompañamiento a implementación de producto del sector Salud. </t>
  </si>
  <si>
    <t xml:space="preserve">UTA(1): se realizó la decimo primera sesión de la UTA- CIM de manera presencial. Se desarrolló la Diapositiva de power point (mismo insumo para la CIM) y el acta 
CIM: Se realizó la tercera sesión ordinaria de la Comisión Intersectorial de Mujeres  de manera presencial el 13 de noviembre en la Universidad Jorge Tadeo Lozano. Se preparó presentación Power Point( mismo insumo de la UTA 11) y proyección de acta </t>
  </si>
  <si>
    <r>
      <t xml:space="preserve">Durante el año hasta Noviembre, la implementación de la estrategia de buenas prácticas llevó a la consecución de los siguientes logros: 
Acciones concernientes al Sello (31): 
Identificación de Buenas prácticas (2) 
Reuniones 1er contacto (24).
Documentos de compromiso (27).  
Documentos metodológicos (3).
Mesas de trabajo (9).  
Talleres (12). 
Socializaciones (6). 
Comunicaciones (109)
Conmemoraciones en el marco de los derechos humanos de las mujeres:
- 8 de marzo 2025, Día Internacional de la Mujer: </t>
    </r>
    <r>
      <rPr>
        <sz val="9"/>
        <color rgb="FF000000"/>
        <rFont val="Arial"/>
        <family val="2"/>
      </rPr>
      <t xml:space="preserve">Documento de sentido, videos, notas de prensa y piezas comunicativas publicadas en páginas institucionales.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28 de mayo 2025, Día Internacional de Acción por la Salud de las Mujeres: Documento de sentido y piezas comunicativas. En articulación con SDS y Sistema de Cuidado se realizaron ferias de servicios de salud para las mujeres en las 4 subredes de servicios integrados de salud.
- 21 de junio 2025, Día Día Internacional de la Educación No Sexista: Documento de sentido. Evento distrital en articulación SED, Agencia Atenea, Universidad Distrital, Jardín Botánico e Instituto Técnico Internacional.
- 22 de julio 2025, Día Internacional del Trabajo Doméstico y de Cuidado No Remunerado y 24 de julio 2025, Día Nacional de las Personas Cuidadoras y Asistentes Personales de Personas con Discapacidad: Documento de sentido, piezas comunciativas y video. Evento distrital en articulación con Universidad Área Andina y Sistema de Cuidado.
- 28 de septiembre - Día de Acción Global por el Acceso al Aborto Legal, Seguro y Gratuito: 1 Preliminar documento  de sentido;1 documento de sentido y piezas comunicativas; 1 kit herramientas psicojurídicas; 1 evento conmemoración; minuto a minuto, brief, bullets, guion evento; 4 reuniones SDS y 1 interna preparación conmemoración.
- 23 de octubre: Día Nacional  de Reconocimiento a las Mujeres Buscadoras de Víctimas de Desaparición Forzada: 1 documento sentido, piezas comunicativas difundidas en redes institucionales, 1 pieza convocatoria evento conmemoración. 1 evento conmemoración. 1 reunión OCDPVR alistamiento evento conmemoración.
- Alistamiento 10 de Diciembre: Día Internacional de los Derechos Humanos: 1 preliminar documento sentido, 1 pieza convocatoria y 1 metodología evento conmemoración. 1 formulario alistamiento logístico conmemoración. </t>
    </r>
  </si>
  <si>
    <t>16) Ppto. Prog. Meta Proyecto</t>
  </si>
  <si>
    <t>Se solicitó el ajuste en las actividades del Proyecto de Inversión 8200, de acuerdo al traslado presupuestal realizado en el mes de octubre de 2025 por valor de Cincuenta Millones Ochocientos Sesenta Mil Ochocientos Treinta y Cuatro Pesos M/Cte (50.860.834) para el citado proyecto, el cual quedó en firme través de la Resolución No 387 del 11 de octubre de 2025 “Por medio de la cual se efectúa modificación en el Presupuesto de Gastos e Inversiones de la Secretaría 
Distrital de la Mujer para la vigencia fiscal comprendida entre el 1 de enero y el 31 de diciembre de 2025. Así mismo se ajustas las demás actividades de acuerdo a la realidad del 
proyecto para el cierre de la vigencia 2025</t>
  </si>
  <si>
    <t>Se solicitó el ajuste en las actividades del Proyecto de Inversión 8200, ya que una vez revisadas las necesidades de la Dirección se requiere contar con los servicios profesionales de una persona de seguimiento, la cual va relacionada con la actividad dos del proyecto, por tanto, se requirió ajustar el valor entre las actividades del  proyecto de inversión</t>
  </si>
  <si>
    <t xml:space="preserve">En lo transcurrido del año hasta el mes de noviembre en cuanto al acompañamiento técnico en el marco de los requerimientos asociados a la incorporación del enfoque de género se ve reflejado mediante:  
Socializaciones (61): PPASP (31); PPMyEG (35). 
Mesas Intersectoriales (34): PPASP (7); PPMyEG (35).
Mesas interinstitucionales (8): PPASP. 
Acompañamiento Técnico (21).
Mesas de Trabajo (27): PPASP (8); PMyEG (14). 
Mesas Técnicas (6): PPMyEG (6). 
CIM (3). 
CIM_INFORME (3). 
UTA (11). 
Oficios/Respuestas (17).  </t>
  </si>
  <si>
    <t>En conjunto, estas acciones han contribuido al fortalecimiento de capacidades institucionales, a la mejora en la articulación intersectorial e interinstitucional y a la efectiva incorporación del enfoque de género en la gestión pública, impactando positivamente en la calidad, pertinencia y sostenibilidad de las políticas y programas implementados.</t>
  </si>
  <si>
    <t xml:space="preserve">El acompañamiento en el seguimiento a la implementación de las PPMyEG y PPASP, así como a los compromisos de la SDMujer en otras PP se puede observar mediante los siguientes logros obtenidos en octubre: 
Reportes de PPDistritales (1) PP de acción comunal
Actualización de matrices (2): PPMyEG(1): PPASP (1):  
Acciones en el marco de Sello (2): 
Acciones en el marco del TPIEG (2): 
Informes: (5) (1) PP Raizal, (1) PP Rrom, (1) PP Palenquera, (1) PP afro, (1) PP Indígena.   </t>
  </si>
  <si>
    <t xml:space="preserve">Para el presente periodo, el acompañamiento en el seguimiento a la implementación de las PPMyEG y PPASP, así como a los compromisos de la SDMujer en otras PP se puede observar mediante:
Reportes de PPDistritales (112). 
Retroalimentaciones (86): SECTROES (54) y Sello (32).
Retroalimentaciones_OFICIOS (50):  PPMyEG_ OFICIOS (26), PASP_OFICIOS (25). 
Actualización de Matrices (56): PPMyEG (26), PPASP (29) y SELLO (7).
Acompañamiento técnico (32): PPMyEG (17) y PPASP (15).
Acciones en el marco de Sello (41).
Acciones en el marco del TPIEG (142):
Revisión de Boletines (38): Envío de Boletines (38). Informe (1); (45) Propuestas de marcación; Acompañamientos (17).
Informes (10). </t>
  </si>
  <si>
    <r>
      <t xml:space="preserve">Elaboración de insumos (6): 
AMB (1): CT Protocolo de Atención y Servicio a la Ciudadanía. Jardín Botánico de Bogotá-JBB.
EDU (1): CT Protocolos de atención integral para Instituciones de Educación Distrital. 
HAC (2): CT Pieza Visual Campaña 25N Día Internacional de la Eliminación de la Violencia contra la Mujer 2025 Lotería de Bogotá; CT 25N Eliminación de la violencia contra la mujer-charla transformando realidades y muro virtual 
SAL (1): CT Decálogo de Salud para las mujeres
SEG (1): CT Título del documento: Plan de implementación de la PPMYEG en la UAECOB: Fortalecimiento de la gestión e institucionalidad para la protección y promoción de los derechos de las mujeres. 
JUR (1): DT Podcast conmemoración 25N
Orientación en las siguientes instancias (12):
EDU (3):  Mesa Acuerdo 909 del 2023 convocado por la Secretaría de Educación Distrital; Encuentro Mesa Observatorio de Convivencia Escolar; Mesa técnica cierre proceso de actualización protocolos de atención integral versión 6.0
MOV (1): Mesa de conductoras y conductores 
SAL (3): Consejo Distrital de Estupefacientes; Comité de Apoyo a la lactancia materna; Mesa de promoción y prevención. 
SEG (5): 4Participación en la Comisión Distrital de Seguridad, Comodidad y Convivencia para el Fútbol de Bogotá; 1Mesa Técnica Monitoreo Plan Seguridad de Ciclistas
Fortalecimiento de capacidades de los sectores:
Sensibilizaciones(17 ):
CUL(2): Derecho a una vida libre de violencias y RUA a la Asociación Nacional de Futbol Femenino; Revbeladas en articulación con SCRD para el reconocimiento de mujeres líderes en espacios masculinizados.  
DEE(1): Enfoque de género y de derechos de las mujeres-IPES
HAB(4): PASP_SDHT; Cierre del curso TRV de enfoques para el trabajo Territorial_CVP; Derecho a una vida libre de violencias y RUA-EAAB; Derecho a una vida libre de violencias y RUA-UAESP. 
HAC(1): Día Internacional para la Eliminación de la Violencia contra la Mujer 25N
INT(6): 2Módulo1: Formación en Enfoque de Género: conceptos y normatividad; 1Incorporación del enfoque de género y de derechos humanos de las mujeres en el trabajo territorial; 3Módulo2: Herramientas para la atención: enfoques y acciones afirmativas
GOB(1): Masculinidades responsables y cuidadoras_IDPAC
GEP(1): Derecho de las mujeres a una vida libre de violencias y RUAV_DASCD
SAL(1): Conmemoración del 25N
Fichas metodológicas(1): 
INT (1): Herramientas para la atención: enfoques y acciones afirmativas
Bullets(3):
EDU(1): Comité Convivencia Escolar
HAB(1): Bullets proclamación postulaciones ganadoras Bienal de EP-DADEP
GEP(1): Bullets sobre recomendaciones para la incorporación del enfoque de género y derechos humanos de las mujeres en rediseño de CADES. 
</t>
    </r>
    <r>
      <rPr>
        <b/>
        <sz val="10"/>
        <rFont val="Arial"/>
        <family val="2"/>
      </rPr>
      <t xml:space="preserve">Respecto a la garnatía de los derechos humanos de las mujeres: 
Reuniones internas (17): 
</t>
    </r>
    <r>
      <rPr>
        <sz val="10"/>
        <rFont val="Arial"/>
        <family val="2"/>
      </rPr>
      <t xml:space="preserve">D.PAZ (4): Metodología sensib mujeres futboleras, articulación institucional plan de género. 1 propuesta plan género SDMujer. 1 plan operativo género 2026.
D. PARTICIPACIÓN (1): Propuesta activación Mesa Diversa.
D. TRABAJO (5): Solicitud reporte Dec 332-2020 II sem 2025. Respuesta a entidades gestión reportes Dec332-2020 (4).
D. SALUD (2): Articulación cartilla salud enfoque género y diferencial; coordinación institucional acciones salud. 
D. EDUCACIÓN (3): Depuración PP Educativa; información D.Educación y Trabajo ASP. 1 informe cuali productos PP LEO.
D. HÁBITAT (2): Ajustes señalética barrio Bilbao; preparación evento 25N Bilbao - Pacto Multiactor.
</t>
    </r>
    <r>
      <rPr>
        <b/>
        <sz val="10"/>
        <rFont val="Arial"/>
        <family val="2"/>
      </rPr>
      <t xml:space="preserve">Reuniones intersectoriales (26):  
</t>
    </r>
    <r>
      <rPr>
        <sz val="10"/>
        <rFont val="Arial"/>
        <family val="2"/>
      </rPr>
      <t xml:space="preserve">D.PAZ (5): Subcomités: Reparación integral; verdad y memoria; asistencia y atención; prevención y no repetición; sistemas información.
D. PARTICIPACIÓN (3): Socialización elecciones CCM: mujeres recicladoras, organizaciones salud y paz.
D. TRABAJO (1): Articulación Bomberos empleabilidad estrategia Bomberitos.
D. SALUD (2): Mesa prev maternidades tempranas: Consejo Distrital Estupefacientes.
D. EDUCACIÓN (6): Articulación Atenea cursos pasantía social; SED Jugar También Resistir; Sec.Gral PP Gestión Conocimiento; Comité educacion DDHH; Comité Dist Formación Docente; Mesa Acuerdo 909 colegios privados.
D. CULTURA (5):Articulación Sec Gob escuela DD mujeres futboleras; Adidas; UTL Representante Proyecto Ley mujeres eventos musicales; Evento festival memoria futbolera; Mesa gestora PES bici. 
D. HÁBITAT (4): Articulación SecGral preparación presentación Reto Diseño Bilbao; modelo apropiación Metro; CIEP; UTA CIEP.
</t>
    </r>
    <r>
      <rPr>
        <b/>
        <sz val="10"/>
        <rFont val="Arial"/>
        <family val="2"/>
      </rPr>
      <t xml:space="preserve">Sensibilizaciones (11): 
</t>
    </r>
    <r>
      <rPr>
        <sz val="10"/>
        <rFont val="Arial"/>
        <family val="2"/>
      </rPr>
      <t xml:space="preserve">D.PAZ (1): D. paz a ciudadanía mujeres futboleras.
D. TRABAJO (1): Foro interinstitucional prevención acoso laboral.
D. SALUD:(1): D.Salud: equipos SDS Barrios Unidos.
D. EDUCACIÓN (1): Género y acciones afirmativas SDIS. 
D.CULTURA (5): Cultura y prevención de violencias a mujeres futboleras (4): Barra Blue Rain (2), Nación Verdolaga, Comandos. Género y cultura a ciudadanía Skatepark.
D. HABITAT (1): Conversatorio Metro "La ciudad sobre rieles y las mujeres" para talento humano SDMujer.
7D (1): Jornada informativa derechos candidatas CCM.
</t>
    </r>
    <r>
      <rPr>
        <b/>
        <sz val="10"/>
        <rFont val="Arial"/>
        <family val="2"/>
      </rPr>
      <t xml:space="preserve">Metodologías (8):
</t>
    </r>
    <r>
      <rPr>
        <sz val="10"/>
        <rFont val="Arial"/>
        <family val="2"/>
      </rPr>
      <t>D. PAZ (2): Metodología y ppt sensibilización D. Paz a mujeres futboleras.
D. PARTICIPACIÓN (1): Metodología violencia hacia las mujeres en participación política para Consejo de la Bici.
D. HABITAt (1): Metodología sensib. talento humano SDMujer.
D. PAZ (2): Metodología y ppt sensibilización D. Paz a mujeres futboleras.
D. PARTICIPACIÓN (1): Metodología violencia hacia las mujeres en participación política para Consejo de la Bici.
D. HABITAt (1): Metodología sensib. talento humano SDMujer.</t>
    </r>
  </si>
  <si>
    <r>
      <t xml:space="preserve">Gestiones para la garantía de los DDHH mujeres: 
</t>
    </r>
    <r>
      <rPr>
        <sz val="9"/>
        <color rgb="FF000000"/>
        <rFont val="Arial"/>
        <family val="2"/>
      </rPr>
      <t xml:space="preserve">Reuniones intersectoriales </t>
    </r>
    <r>
      <rPr>
        <b/>
        <sz val="9"/>
        <color rgb="FF000000"/>
        <rFont val="Arial"/>
        <family val="2"/>
      </rPr>
      <t>(305).
Reuniones Internas (211).</t>
    </r>
    <r>
      <rPr>
        <sz val="9"/>
        <color rgb="FF000000"/>
        <rFont val="Arial"/>
        <family val="2"/>
      </rPr>
      <t xml:space="preserve"> 
Sensibilizaciones </t>
    </r>
    <r>
      <rPr>
        <b/>
        <sz val="9"/>
        <color rgb="FF000000"/>
        <rFont val="Arial"/>
        <family val="2"/>
      </rPr>
      <t xml:space="preserve">(111).
</t>
    </r>
    <r>
      <rPr>
        <sz val="9"/>
        <color rgb="FF000000"/>
        <rFont val="Arial"/>
        <family val="2"/>
      </rPr>
      <t xml:space="preserve">Metodologías </t>
    </r>
    <r>
      <rPr>
        <b/>
        <sz val="9"/>
        <color rgb="FF000000"/>
        <rFont val="Arial"/>
        <family val="2"/>
      </rPr>
      <t xml:space="preserve">(123).
</t>
    </r>
    <r>
      <rPr>
        <sz val="9"/>
        <color rgb="FF000000"/>
        <rFont val="Arial"/>
        <family val="2"/>
      </rPr>
      <t>Documentos técnicos (20).
Conceptos técnicos a entidades distritales (28).
Conceptos técnicos proyectos de Acuerdo (28).
Bullets eventos distritales (16).
Respuestas Proposiciones Concejo (9).
Respuestas organismos de control (3).
SDQS (14).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Durante III trimestre se realizaron mesas de asistencia técnica por derechos a 14 entidades distritales con concertación de acciones afirmativas en sus planes de Sello Grupo 2, respecto a su implementacion durante el I semestre 2025: FUGA, IDPC, Atenea, Lotería Bogotá, IDEP, IDT, UAECD, Capital Salud, IDPYBA, Subred Sur Occidente, CVP, RENOBO, OFB, FONCEP.</t>
    </r>
  </si>
  <si>
    <t>En conjunto, estas acciones han permitido avanzar en la institucionalización del enfoque de derechos humanos de las mujeres, mejorar la calidad de las acciones afirmativas, fortalecer la capacidad técnica de las entidades distritales y generar condiciones más favorables para la reducción de brechas de género, contribuyendo al cumplimiento de los compromisos distritales en materia de igualdad y equidad de género.</t>
  </si>
  <si>
    <r>
      <rPr>
        <b/>
        <sz val="10"/>
        <rFont val="Arial"/>
        <family val="2"/>
      </rPr>
      <t>Fortalecimiento de capacidades de los sectores:
Sensibilizaciones(17 ):
CUL(2):</t>
    </r>
    <r>
      <rPr>
        <sz val="10"/>
        <rFont val="Arial"/>
        <family val="2"/>
      </rPr>
      <t xml:space="preserve"> Derecho a una vida libre de violencias y RUA a la Asociación Nacional de Futbol Femenino; Revbeladas en articulación con SCRD para el reconocimiento de mujeres líderes en espacios masculinizados.  
</t>
    </r>
    <r>
      <rPr>
        <b/>
        <sz val="10"/>
        <rFont val="Arial"/>
        <family val="2"/>
      </rPr>
      <t>DEE(1):</t>
    </r>
    <r>
      <rPr>
        <sz val="10"/>
        <rFont val="Arial"/>
        <family val="2"/>
      </rPr>
      <t xml:space="preserve"> Enfoque de género y de derechos de las mujeres-IPES
</t>
    </r>
    <r>
      <rPr>
        <b/>
        <sz val="10"/>
        <rFont val="Arial"/>
        <family val="2"/>
      </rPr>
      <t>HAB(4):</t>
    </r>
    <r>
      <rPr>
        <sz val="10"/>
        <rFont val="Arial"/>
        <family val="2"/>
      </rPr>
      <t xml:space="preserve"> PASP_SDHT; Cierre del curso TRV de enfoques para el trabajo Territorial_CVP; Derecho a una vida libre de violencias y RUA-EAAB; Derecho a una vida libre de violencias y RUA-UAESP. 
</t>
    </r>
    <r>
      <rPr>
        <b/>
        <sz val="10"/>
        <rFont val="Arial"/>
        <family val="2"/>
      </rPr>
      <t>HAC(1):</t>
    </r>
    <r>
      <rPr>
        <sz val="10"/>
        <rFont val="Arial"/>
        <family val="2"/>
      </rPr>
      <t xml:space="preserve"> Día Internacional para la Eliminación de la Violencia contra la Mujer 25N
</t>
    </r>
    <r>
      <rPr>
        <b/>
        <sz val="10"/>
        <rFont val="Arial"/>
        <family val="2"/>
      </rPr>
      <t>INT(6):</t>
    </r>
    <r>
      <rPr>
        <sz val="10"/>
        <rFont val="Arial"/>
        <family val="2"/>
      </rPr>
      <t xml:space="preserve"> 2Módulo1: Formación en Enfoque de Género: conceptos y normatividad; 1Incorporación del enfoque de género y de derechos humanos de las mujeres en el trabajo territorial; 3Módulo2: Herramientas para la atención: enfoques y acciones afirmativas
</t>
    </r>
    <r>
      <rPr>
        <b/>
        <sz val="10"/>
        <rFont val="Arial"/>
        <family val="2"/>
      </rPr>
      <t>GOB(1):</t>
    </r>
    <r>
      <rPr>
        <sz val="10"/>
        <rFont val="Arial"/>
        <family val="2"/>
      </rPr>
      <t xml:space="preserve"> Masculinidades responsables y cuidadoras_IDPAC
</t>
    </r>
    <r>
      <rPr>
        <b/>
        <sz val="10"/>
        <rFont val="Arial"/>
        <family val="2"/>
      </rPr>
      <t>GEP(1):</t>
    </r>
    <r>
      <rPr>
        <sz val="10"/>
        <rFont val="Arial"/>
        <family val="2"/>
      </rPr>
      <t xml:space="preserve"> Derecho de las mujeres a una vida libre de violencias y RUAV_DASCD
</t>
    </r>
    <r>
      <rPr>
        <b/>
        <sz val="10"/>
        <rFont val="Arial"/>
        <family val="2"/>
      </rPr>
      <t>SAL(1):</t>
    </r>
    <r>
      <rPr>
        <sz val="10"/>
        <rFont val="Arial"/>
        <family val="2"/>
      </rPr>
      <t xml:space="preserve"> Conmemoración del 25N
</t>
    </r>
    <r>
      <rPr>
        <b/>
        <sz val="10"/>
        <rFont val="Arial"/>
        <family val="2"/>
      </rPr>
      <t>Fichas metodológicas(1): 
INT (1):</t>
    </r>
    <r>
      <rPr>
        <sz val="10"/>
        <rFont val="Arial"/>
        <family val="2"/>
      </rPr>
      <t xml:space="preserve"> Herramientas para la atención: enfoques y acciones afirmativas
</t>
    </r>
    <r>
      <rPr>
        <b/>
        <sz val="10"/>
        <rFont val="Arial"/>
        <family val="2"/>
      </rPr>
      <t>Bullets(3):
EDU(1):</t>
    </r>
    <r>
      <rPr>
        <sz val="10"/>
        <rFont val="Arial"/>
        <family val="2"/>
      </rPr>
      <t xml:space="preserve"> Comité Convivencia Escolar
</t>
    </r>
    <r>
      <rPr>
        <b/>
        <sz val="10"/>
        <rFont val="Arial"/>
        <family val="2"/>
      </rPr>
      <t>HAB(1):</t>
    </r>
    <r>
      <rPr>
        <sz val="10"/>
        <rFont val="Arial"/>
        <family val="2"/>
      </rPr>
      <t xml:space="preserve"> Bullets proclamación postulaciones ganadoras Bienal de EP-DADEP
</t>
    </r>
    <r>
      <rPr>
        <b/>
        <sz val="10"/>
        <rFont val="Arial"/>
        <family val="2"/>
      </rPr>
      <t>GEP(1):</t>
    </r>
    <r>
      <rPr>
        <sz val="10"/>
        <rFont val="Arial"/>
        <family val="2"/>
      </rPr>
      <t xml:space="preserve"> Bullets sobre recomendaciones para la incorporación del enfoque de género y derechos humanos de las mujeres en rediseño de CADES. 
</t>
    </r>
    <r>
      <rPr>
        <b/>
        <sz val="10"/>
        <rFont val="Arial"/>
        <family val="2"/>
      </rPr>
      <t xml:space="preserve">En relación con la Implementación de 7 derechos se avanzó en: 
Sensibilizaciones (11): 
</t>
    </r>
    <r>
      <rPr>
        <sz val="10"/>
        <rFont val="Arial"/>
        <family val="2"/>
      </rPr>
      <t xml:space="preserve">D.PAZ (1): D. paz a ciudadanía mujeres futboleras.
D. TRABAJO (1): Foro interinstitucional prevención acoso laboral.
D. SALUD:(1): D.Salud: equipos SDS Barrios Unidos.
D. EDUCACIÓN (1): Género y acciones afirmativas SDIS. 
D.CULTURA (5): Cultura y prevención de violencias a mujeres futboleras (4): Barra Blue Rain (2), Nación Verdolaga, Comandos. Género y cultura a ciudadanía Skatepark.
D. HABITAT (1): Conversatorio Metro "La ciudad sobre rieles y las mujeres" para talento humano SDMujer.
7D (1): Jornada informativa derechos candidatas CCM.
</t>
    </r>
    <r>
      <rPr>
        <b/>
        <sz val="10"/>
        <rFont val="Arial"/>
        <family val="2"/>
      </rPr>
      <t xml:space="preserve">Metodologías (4):
</t>
    </r>
    <r>
      <rPr>
        <sz val="10"/>
        <rFont val="Arial"/>
        <family val="2"/>
      </rPr>
      <t>D. PAZ (2): Metodología y ppt sensibilización D. Paz a mujeres futboleras.
D. PARTICIPACIÓN (1): Metodología violencia hacia las mujeres en participación política para Consejo de la Bici.
D. HABITAt (1): Metodología sensib. talento humano SDMujer.</t>
    </r>
  </si>
  <si>
    <t>Liliana Andrea Hernández Moreno</t>
  </si>
  <si>
    <t>Contratista Oficina Asesora de Planeación</t>
  </si>
  <si>
    <t>Jefe Oficina Asesora de Planeación</t>
  </si>
  <si>
    <t>Paola Rojas Mayorga</t>
  </si>
  <si>
    <r>
      <t>Conmemoraciones en el marco de los derechos humanos de las mujeres: 
10 de Diciembre: Día Internacional de los Derechos Humanos:</t>
    </r>
    <r>
      <rPr>
        <sz val="9"/>
        <color rgb="FF000000"/>
        <rFont val="Arial"/>
        <family val="2"/>
      </rPr>
      <t xml:space="preserve"> 1 preliminar documento sentido, 1 pieza convocatoria y 1 metodología evento conmemoración. 1 formulario alistamiento logístico conmemoración. 
Comunicaciones (12)
Acciones concernientes al Sello (9)</t>
    </r>
  </si>
  <si>
    <t>La implementación de la estrategia de buenas prácticas fortaleció la articulación institucional, consolidó compromisos y capacidades técnicas, y amplió la sensibilización y participación social, contribuyendo de manera efectiva a la garantía de los derechos humanos de las mujeres mediante acciones sostenidas, comunicativas y conmemorativas de alto impacto a nivel distrital y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</si>
</sst>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9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u/>
      <sz val="11"/>
      <color rgb="FF000000"/>
      <name val="Calibri"/>
      <family val="2"/>
      <scheme val="minor"/>
    </font>
    <font>
      <b/>
      <u/>
      <sz val="10"/>
      <color rgb="FF000000"/>
      <name val="Arial"/>
      <family val="2"/>
    </font>
    <font>
      <b/>
      <sz val="10"/>
      <color rgb="FF9BBB59"/>
      <name val="Arial"/>
      <family val="2"/>
    </font>
    <font>
      <b/>
      <sz val="9"/>
      <color indexed="81"/>
      <name val="Tahoma"/>
      <family val="2"/>
    </font>
    <font>
      <sz val="13"/>
      <name val="Arial"/>
      <family val="2"/>
    </font>
    <font>
      <sz val="9"/>
      <color rgb="FF000000"/>
      <name val="Arial"/>
      <family val="2"/>
    </font>
    <font>
      <sz val="10"/>
      <color theme="0" tint="-0.89999084444715716"/>
      <name val="Arial"/>
      <family val="2"/>
    </font>
    <font>
      <sz val="12"/>
      <color theme="1"/>
      <name val="Calibri"/>
      <family val="2"/>
      <scheme val="minor"/>
    </font>
    <font>
      <u/>
      <sz val="9"/>
      <color rgb="FF000000"/>
      <name val="Arial"/>
      <family val="2"/>
    </font>
    <font>
      <sz val="11"/>
      <color rgb="FF000000"/>
      <name val="Arial"/>
      <family val="2"/>
    </font>
    <font>
      <b/>
      <sz val="11"/>
      <color rgb="FF000000"/>
      <name val="Arial"/>
      <family val="2"/>
    </font>
    <font>
      <u/>
      <sz val="11"/>
      <color rgb="FF000000"/>
      <name val="Arial"/>
      <family val="2"/>
    </font>
    <font>
      <b/>
      <sz val="10"/>
      <color rgb="FF7030A0"/>
      <name val="Arial"/>
      <family val="2"/>
    </font>
    <font>
      <sz val="10"/>
      <color rgb="FFF79646"/>
      <name val="Arial"/>
      <family val="2"/>
    </font>
    <font>
      <sz val="10"/>
      <color rgb="FF7030A0"/>
      <name val="Arial"/>
      <family val="2"/>
    </font>
    <font>
      <sz val="10"/>
      <color rgb="FF000000"/>
      <name val="Arial"/>
      <family val="2"/>
    </font>
    <font>
      <b/>
      <sz val="10"/>
      <color rgb="FF000000"/>
      <name val="Arial"/>
      <family val="2"/>
    </font>
    <font>
      <sz val="9"/>
      <color rgb="FF000000"/>
      <name val="Arial"/>
      <family val="2"/>
    </font>
    <font>
      <b/>
      <u/>
      <sz val="9"/>
      <color rgb="FF000000"/>
      <name val="Arial"/>
      <family val="2"/>
    </font>
    <font>
      <b/>
      <sz val="9"/>
      <color rgb="FF000000"/>
      <name val="Arial"/>
      <family val="2"/>
    </font>
    <font>
      <sz val="10"/>
      <color rgb="FF7030A0"/>
      <name val="Arial"/>
      <family val="2"/>
    </font>
    <font>
      <b/>
      <sz val="10"/>
      <color rgb="FF7030A0"/>
      <name val="Arial"/>
      <family val="2"/>
    </font>
    <font>
      <u/>
      <sz val="10"/>
      <color rgb="FF000000"/>
      <name val="Arial"/>
      <family val="2"/>
    </font>
    <font>
      <sz val="11"/>
      <color rgb="FF000000"/>
      <name val="Arial"/>
      <family val="2"/>
    </font>
    <font>
      <b/>
      <sz val="11"/>
      <color rgb="FF000000"/>
      <name val="Arial"/>
      <family val="2"/>
    </font>
    <font>
      <sz val="9"/>
      <color theme="1"/>
      <name val="Arial"/>
      <family val="2"/>
    </font>
    <font>
      <sz val="10"/>
      <color theme="1"/>
      <name val="Arial"/>
      <family val="2"/>
    </font>
    <font>
      <sz val="13"/>
      <color rgb="FF000000"/>
      <name val="Arial"/>
      <family val="2"/>
    </font>
    <font>
      <sz val="11"/>
      <color rgb="FF000000"/>
      <name val="Arial"/>
      <family val="2"/>
    </font>
    <font>
      <sz val="10"/>
      <color rgb="FF000000"/>
      <name val="Arial"/>
      <family val="2"/>
    </font>
    <font>
      <b/>
      <sz val="9"/>
      <color rgb="FF000000"/>
      <name val="Arial"/>
      <family val="2"/>
    </font>
    <font>
      <b/>
      <sz val="9"/>
      <color rgb="FFFF0000"/>
      <name val="Arial"/>
      <family val="2"/>
    </font>
    <font>
      <sz val="11"/>
      <color rgb="FF000000"/>
      <name val="Calibri"/>
      <family val="2"/>
    </font>
    <font>
      <sz val="13"/>
      <color rgb="FF000000"/>
      <name val="Arial"/>
      <family val="2"/>
    </font>
    <font>
      <b/>
      <u/>
      <sz val="11"/>
      <color rgb="FF000000"/>
      <name val="Arial"/>
      <family val="2"/>
    </font>
    <font>
      <b/>
      <sz val="13"/>
      <color rgb="FF7030A0"/>
      <name val="Arial"/>
      <family val="2"/>
    </font>
    <font>
      <b/>
      <sz val="10"/>
      <name val="Arial"/>
      <family val="2"/>
    </font>
  </fonts>
  <fills count="29">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
      <patternFill patternType="solid">
        <fgColor rgb="FFFFFFFF"/>
        <bgColor indexed="64"/>
      </patternFill>
    </fill>
    <fill>
      <patternFill patternType="solid">
        <fgColor rgb="FFE4DFEC"/>
        <bgColor rgb="FF000000"/>
      </patternFill>
    </fill>
    <fill>
      <patternFill patternType="solid">
        <fgColor rgb="FFFFFF00"/>
        <bgColor indexed="64"/>
      </patternFill>
    </fill>
  </fills>
  <borders count="1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165" fontId="3" fillId="0" borderId="11" applyFont="0" applyFill="0" applyBorder="0" applyAlignment="0" applyProtection="0"/>
    <xf numFmtId="168" fontId="3" fillId="0" borderId="11" applyFont="0" applyFill="0" applyBorder="0" applyAlignment="0" applyProtection="0"/>
    <xf numFmtId="9" fontId="3" fillId="0" borderId="11" applyFont="0" applyFill="0" applyBorder="0" applyAlignment="0" applyProtection="0"/>
    <xf numFmtId="170" fontId="3" fillId="0" borderId="11" applyFont="0" applyFill="0" applyBorder="0" applyAlignment="0" applyProtection="0"/>
    <xf numFmtId="164"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2" fontId="34" fillId="0" borderId="55" applyNumberFormat="0" applyAlignment="0" applyProtection="0">
      <alignment horizontal="right" vertical="center"/>
    </xf>
    <xf numFmtId="172"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2"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1073">
    <xf numFmtId="0" fontId="0" fillId="0" borderId="0" xfId="0"/>
    <xf numFmtId="0" fontId="4" fillId="0" borderId="0" xfId="0" applyFont="1"/>
    <xf numFmtId="0" fontId="6" fillId="0" borderId="1" xfId="0" applyFont="1" applyBorder="1" applyAlignment="1">
      <alignment horizontal="center"/>
    </xf>
    <xf numFmtId="166"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6" fontId="4" fillId="0" borderId="0" xfId="0" applyNumberFormat="1" applyFont="1"/>
    <xf numFmtId="166" fontId="10" fillId="0" borderId="1" xfId="0" applyNumberFormat="1" applyFont="1" applyBorder="1" applyAlignment="1">
      <alignment horizontal="center" vertical="center"/>
    </xf>
    <xf numFmtId="6"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7" fontId="8"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166"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9" fontId="26" fillId="0" borderId="34" xfId="5" applyNumberFormat="1" applyFont="1" applyBorder="1" applyAlignment="1">
      <alignment vertical="center"/>
    </xf>
    <xf numFmtId="169" fontId="26" fillId="0" borderId="35" xfId="5" applyNumberFormat="1" applyFont="1" applyBorder="1" applyAlignment="1">
      <alignment vertical="center"/>
    </xf>
    <xf numFmtId="0" fontId="25" fillId="20" borderId="46" xfId="2" applyFont="1" applyFill="1" applyBorder="1" applyAlignment="1">
      <alignment vertical="center" wrapText="1"/>
    </xf>
    <xf numFmtId="169" fontId="26" fillId="0" borderId="47" xfId="5" applyNumberFormat="1" applyFont="1" applyBorder="1" applyAlignment="1">
      <alignment vertical="center"/>
    </xf>
    <xf numFmtId="169" fontId="26" fillId="0" borderId="49" xfId="5" applyNumberFormat="1" applyFont="1" applyBorder="1" applyAlignment="1">
      <alignment vertical="center"/>
    </xf>
    <xf numFmtId="0" fontId="25" fillId="20" borderId="37" xfId="2" applyFont="1" applyFill="1" applyBorder="1" applyAlignment="1">
      <alignment vertical="center" wrapText="1"/>
    </xf>
    <xf numFmtId="169"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9"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9" xfId="3" applyFont="1" applyBorder="1" applyAlignment="1">
      <alignment vertical="center" wrapText="1"/>
    </xf>
    <xf numFmtId="169" fontId="26" fillId="0" borderId="69" xfId="5" applyNumberFormat="1" applyFont="1" applyBorder="1" applyAlignment="1">
      <alignment vertical="center"/>
    </xf>
    <xf numFmtId="169" fontId="26" fillId="0" borderId="70" xfId="5" applyNumberFormat="1" applyFont="1" applyBorder="1" applyAlignment="1">
      <alignment vertical="center"/>
    </xf>
    <xf numFmtId="43" fontId="50" fillId="20" borderId="77"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43" fontId="50" fillId="20" borderId="80" xfId="18" applyFont="1" applyFill="1" applyBorder="1" applyAlignment="1">
      <alignment horizontal="center" vertical="center" wrapText="1"/>
    </xf>
    <xf numFmtId="169" fontId="26" fillId="0" borderId="65" xfId="5" applyNumberFormat="1" applyFont="1" applyBorder="1" applyAlignment="1">
      <alignment vertical="center"/>
    </xf>
    <xf numFmtId="169" fontId="26" fillId="0" borderId="46" xfId="5" applyNumberFormat="1" applyFont="1" applyBorder="1" applyAlignment="1">
      <alignment vertical="center"/>
    </xf>
    <xf numFmtId="169"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8"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9" fontId="26" fillId="0" borderId="65"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0" xfId="5" applyNumberFormat="1" applyFont="1" applyBorder="1" applyAlignment="1">
      <alignment horizontal="center" vertical="center"/>
    </xf>
    <xf numFmtId="43" fontId="42" fillId="20" borderId="47" xfId="18" applyFont="1" applyFill="1" applyBorder="1" applyAlignment="1">
      <alignment horizontal="center"/>
    </xf>
    <xf numFmtId="43" fontId="42" fillId="24" borderId="47" xfId="18" applyFont="1" applyFill="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9"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43" fontId="42" fillId="20" borderId="1" xfId="18" applyFont="1" applyFill="1" applyBorder="1" applyAlignment="1">
      <alignment horizontal="center"/>
    </xf>
    <xf numFmtId="43" fontId="42" fillId="24" borderId="1" xfId="18" applyFont="1" applyFill="1" applyBorder="1" applyAlignment="1">
      <alignment horizontal="center" vertic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42" fillId="20" borderId="85" xfId="3" applyFont="1" applyFill="1" applyBorder="1" applyAlignment="1">
      <alignment horizontal="center" vertical="center" wrapText="1"/>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5"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3"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8"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7" xfId="3" applyFont="1" applyBorder="1" applyAlignment="1">
      <alignment vertical="center" wrapText="1"/>
    </xf>
    <xf numFmtId="43" fontId="50" fillId="20" borderId="81"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0" fillId="0" borderId="11" xfId="3" applyFont="1" applyAlignment="1">
      <alignment vertical="center"/>
    </xf>
    <xf numFmtId="0" fontId="57" fillId="20" borderId="47" xfId="2" applyFont="1" applyFill="1" applyBorder="1" applyAlignment="1">
      <alignment horizontal="center" vertical="center" wrapText="1"/>
    </xf>
    <xf numFmtId="9" fontId="57" fillId="20" borderId="1" xfId="3" applyNumberFormat="1" applyFont="1" applyFill="1" applyBorder="1" applyAlignment="1">
      <alignment horizontal="center" vertical="center"/>
    </xf>
    <xf numFmtId="9" fontId="57"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42" fillId="20" borderId="54" xfId="3" applyFont="1" applyFill="1" applyBorder="1" applyAlignment="1">
      <alignment horizontal="center" vertical="center" wrapText="1"/>
    </xf>
    <xf numFmtId="173" fontId="31" fillId="0" borderId="51" xfId="3" applyNumberFormat="1" applyFont="1" applyBorder="1" applyAlignment="1">
      <alignment vertical="center"/>
    </xf>
    <xf numFmtId="173"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3" xfId="16" applyBorder="1" applyAlignment="1">
      <alignment horizontal="center" vertical="center"/>
    </xf>
    <xf numFmtId="0" fontId="25" fillId="20" borderId="101" xfId="3" applyFont="1" applyFill="1" applyBorder="1" applyAlignment="1">
      <alignment horizontal="center" vertical="center" wrapText="1"/>
    </xf>
    <xf numFmtId="0" fontId="30" fillId="0" borderId="102"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58" fillId="0" borderId="91"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169" fontId="26" fillId="0" borderId="11" xfId="3" applyNumberFormat="1" applyFont="1" applyAlignment="1">
      <alignment vertical="center"/>
    </xf>
    <xf numFmtId="0" fontId="56" fillId="0" borderId="51" xfId="3" applyFont="1" applyBorder="1" applyAlignment="1">
      <alignment horizontal="center" vertical="center"/>
    </xf>
    <xf numFmtId="0" fontId="26" fillId="0" borderId="54" xfId="3" applyFont="1" applyBorder="1" applyAlignment="1">
      <alignment horizontal="center" vertical="center"/>
    </xf>
    <xf numFmtId="0" fontId="25" fillId="20" borderId="110" xfId="3" applyFont="1" applyFill="1" applyBorder="1" applyAlignment="1">
      <alignment horizontal="center" vertical="center" wrapText="1"/>
    </xf>
    <xf numFmtId="0" fontId="25" fillId="20" borderId="112" xfId="3" applyFont="1" applyFill="1" applyBorder="1" applyAlignment="1">
      <alignment horizontal="center" vertical="center" wrapText="1"/>
    </xf>
    <xf numFmtId="0" fontId="25" fillId="20" borderId="113" xfId="3" applyFont="1" applyFill="1" applyBorder="1" applyAlignment="1">
      <alignment horizontal="center" vertical="center" wrapText="1"/>
    </xf>
    <xf numFmtId="0" fontId="30" fillId="0" borderId="115" xfId="16" applyBorder="1" applyAlignment="1">
      <alignment horizontal="center" vertical="center"/>
    </xf>
    <xf numFmtId="0" fontId="25" fillId="20" borderId="108" xfId="3" applyFont="1" applyFill="1" applyBorder="1" applyAlignment="1">
      <alignment horizontal="center" vertical="center" wrapText="1"/>
    </xf>
    <xf numFmtId="0" fontId="26" fillId="0" borderId="118" xfId="3" applyFont="1" applyBorder="1" applyAlignment="1">
      <alignment horizontal="center" vertical="center"/>
    </xf>
    <xf numFmtId="0" fontId="26" fillId="0" borderId="119" xfId="3" applyFont="1" applyBorder="1" applyAlignment="1">
      <alignment horizontal="center" vertical="center"/>
    </xf>
    <xf numFmtId="0" fontId="30" fillId="0" borderId="97" xfId="16" applyBorder="1" applyAlignment="1">
      <alignment horizontal="center" vertical="center"/>
    </xf>
    <xf numFmtId="0" fontId="26" fillId="0" borderId="100" xfId="3" applyFont="1" applyBorder="1" applyAlignment="1">
      <alignment horizontal="center" vertical="center"/>
    </xf>
    <xf numFmtId="0" fontId="26" fillId="0" borderId="122" xfId="3" applyFont="1" applyBorder="1" applyAlignment="1">
      <alignment horizontal="center" vertical="center"/>
    </xf>
    <xf numFmtId="0" fontId="11" fillId="0" borderId="11" xfId="3" applyFont="1" applyAlignment="1">
      <alignment horizontal="left" vertical="center" wrapText="1"/>
    </xf>
    <xf numFmtId="0" fontId="11" fillId="0" borderId="123" xfId="3" applyFont="1" applyBorder="1" applyAlignment="1">
      <alignment horizontal="left" vertical="center" wrapText="1"/>
    </xf>
    <xf numFmtId="0" fontId="51" fillId="0" borderId="30" xfId="3" applyFont="1" applyBorder="1" applyAlignment="1">
      <alignment horizontal="center" vertical="center"/>
    </xf>
    <xf numFmtId="0" fontId="25" fillId="20" borderId="105" xfId="3" applyFont="1" applyFill="1" applyBorder="1" applyAlignment="1">
      <alignment horizontal="center" vertical="center" wrapText="1"/>
    </xf>
    <xf numFmtId="0" fontId="26" fillId="0" borderId="120" xfId="3" applyFont="1" applyBorder="1" applyAlignment="1">
      <alignment horizontal="center" vertical="center"/>
    </xf>
    <xf numFmtId="0" fontId="25" fillId="20" borderId="41" xfId="3" applyFont="1" applyFill="1" applyBorder="1" applyAlignment="1">
      <alignment horizontal="center" vertical="center" wrapText="1"/>
    </xf>
    <xf numFmtId="9" fontId="31" fillId="0" borderId="53" xfId="3" applyNumberFormat="1" applyFont="1" applyBorder="1" applyAlignment="1">
      <alignment horizontal="center" vertical="center"/>
    </xf>
    <xf numFmtId="0" fontId="31" fillId="0" borderId="44" xfId="3" applyFont="1" applyBorder="1" applyAlignment="1">
      <alignment horizontal="center" vertical="center"/>
    </xf>
    <xf numFmtId="9" fontId="42" fillId="24" borderId="71" xfId="0" applyNumberFormat="1" applyFont="1" applyFill="1" applyBorder="1" applyAlignment="1">
      <alignment horizontal="center" vertical="center"/>
    </xf>
    <xf numFmtId="0" fontId="31" fillId="0" borderId="123" xfId="3" applyFont="1" applyBorder="1" applyAlignment="1">
      <alignment horizontal="center" vertical="center"/>
    </xf>
    <xf numFmtId="9" fontId="42" fillId="20" borderId="71" xfId="3" applyNumberFormat="1" applyFont="1" applyFill="1" applyBorder="1" applyAlignment="1">
      <alignment horizontal="center" vertical="center"/>
    </xf>
    <xf numFmtId="0" fontId="11" fillId="0" borderId="32" xfId="3" applyFont="1" applyBorder="1" applyAlignment="1">
      <alignment horizontal="left" vertical="center" wrapText="1"/>
    </xf>
    <xf numFmtId="0" fontId="11" fillId="0" borderId="32" xfId="3" applyFont="1" applyBorder="1" applyAlignment="1">
      <alignment vertical="center" wrapText="1"/>
    </xf>
    <xf numFmtId="0" fontId="42" fillId="20" borderId="27" xfId="3" applyFont="1" applyFill="1" applyBorder="1" applyAlignment="1">
      <alignment horizontal="center" vertical="center" wrapText="1"/>
    </xf>
    <xf numFmtId="9" fontId="31" fillId="0" borderId="30" xfId="3" applyNumberFormat="1" applyFont="1" applyBorder="1" applyAlignment="1">
      <alignment horizontal="center" vertical="center"/>
    </xf>
    <xf numFmtId="9" fontId="31" fillId="0" borderId="91" xfId="3" applyNumberFormat="1" applyFont="1" applyBorder="1" applyAlignment="1">
      <alignment horizontal="center" vertical="center"/>
    </xf>
    <xf numFmtId="9" fontId="31" fillId="0" borderId="92" xfId="3" applyNumberFormat="1" applyFont="1" applyBorder="1" applyAlignment="1">
      <alignment horizontal="center" vertical="center"/>
    </xf>
    <xf numFmtId="0" fontId="58" fillId="0" borderId="32" xfId="3" applyFont="1" applyBorder="1" applyAlignment="1">
      <alignment horizontal="left" vertical="center" wrapText="1"/>
    </xf>
    <xf numFmtId="0" fontId="58" fillId="0" borderId="44" xfId="3" applyFont="1" applyBorder="1" applyAlignment="1">
      <alignment horizontal="left" vertical="center" wrapText="1"/>
    </xf>
    <xf numFmtId="0" fontId="42" fillId="20" borderId="52" xfId="3" applyFont="1" applyFill="1" applyBorder="1" applyAlignment="1">
      <alignment horizontal="center" vertical="center" wrapText="1"/>
    </xf>
    <xf numFmtId="0" fontId="88" fillId="0" borderId="13" xfId="0" applyFont="1" applyBorder="1" applyAlignment="1">
      <alignment horizontal="center" vertical="center"/>
    </xf>
    <xf numFmtId="0" fontId="58" fillId="0" borderId="11" xfId="3" applyFont="1" applyAlignment="1">
      <alignment vertical="center"/>
    </xf>
    <xf numFmtId="0" fontId="66" fillId="0" borderId="44" xfId="3" applyFont="1" applyBorder="1" applyAlignment="1">
      <alignment horizontal="left" vertical="center" wrapText="1"/>
    </xf>
    <xf numFmtId="0" fontId="31" fillId="0" borderId="119" xfId="3" applyFont="1" applyBorder="1" applyAlignment="1">
      <alignment horizontal="center" vertical="center"/>
    </xf>
    <xf numFmtId="0" fontId="30" fillId="0" borderId="127" xfId="16" applyBorder="1" applyAlignment="1">
      <alignment horizontal="center" vertical="center"/>
    </xf>
    <xf numFmtId="0" fontId="11" fillId="0" borderId="91" xfId="3" applyFont="1" applyBorder="1" applyAlignment="1">
      <alignment horizontal="left" vertical="center" wrapText="1"/>
    </xf>
    <xf numFmtId="0" fontId="25" fillId="20" borderId="31" xfId="3" applyFont="1" applyFill="1" applyBorder="1" applyAlignment="1">
      <alignment horizontal="center" vertical="center" wrapText="1"/>
    </xf>
    <xf numFmtId="9" fontId="26" fillId="0" borderId="11" xfId="3" applyNumberFormat="1" applyFont="1" applyAlignment="1">
      <alignment vertical="center"/>
    </xf>
    <xf numFmtId="0" fontId="26" fillId="0" borderId="11" xfId="3" applyFont="1" applyAlignment="1">
      <alignment vertical="center" wrapText="1"/>
    </xf>
    <xf numFmtId="9" fontId="42" fillId="20" borderId="2" xfId="3" applyNumberFormat="1" applyFont="1" applyFill="1" applyBorder="1" applyAlignment="1">
      <alignment horizontal="center" vertical="center"/>
    </xf>
    <xf numFmtId="9" fontId="42" fillId="20" borderId="2" xfId="0" applyNumberFormat="1" applyFont="1" applyFill="1" applyBorder="1" applyAlignment="1">
      <alignment horizontal="center"/>
    </xf>
    <xf numFmtId="9" fontId="42" fillId="24" borderId="2" xfId="0" applyNumberFormat="1" applyFont="1" applyFill="1" applyBorder="1" applyAlignment="1">
      <alignment horizontal="center" vertical="center"/>
    </xf>
    <xf numFmtId="0" fontId="42" fillId="20" borderId="4" xfId="2" applyFont="1" applyFill="1" applyBorder="1" applyAlignment="1">
      <alignment horizontal="center" vertical="center" wrapText="1"/>
    </xf>
    <xf numFmtId="0" fontId="42" fillId="27" borderId="54" xfId="0" applyFont="1" applyFill="1" applyBorder="1" applyAlignment="1">
      <alignment wrapText="1"/>
    </xf>
    <xf numFmtId="0" fontId="42" fillId="27" borderId="32" xfId="0" applyFont="1" applyFill="1" applyBorder="1" applyAlignment="1">
      <alignment wrapText="1"/>
    </xf>
    <xf numFmtId="0" fontId="42" fillId="27" borderId="45" xfId="0" applyFont="1" applyFill="1" applyBorder="1" applyAlignment="1">
      <alignment wrapText="1"/>
    </xf>
    <xf numFmtId="0" fontId="42" fillId="27" borderId="121" xfId="0" applyFont="1" applyFill="1" applyBorder="1" applyAlignment="1">
      <alignment wrapText="1"/>
    </xf>
    <xf numFmtId="0" fontId="70" fillId="0" borderId="11" xfId="0" applyFont="1" applyBorder="1"/>
    <xf numFmtId="0" fontId="70" fillId="0" borderId="11" xfId="0" applyFont="1" applyBorder="1" applyAlignment="1">
      <alignment vertical="center"/>
    </xf>
    <xf numFmtId="0" fontId="70" fillId="0" borderId="11" xfId="3" applyFont="1" applyAlignment="1">
      <alignment vertical="center"/>
    </xf>
    <xf numFmtId="0" fontId="56" fillId="0" borderId="52" xfId="3" applyFont="1" applyBorder="1" applyAlignment="1">
      <alignment horizontal="center" vertical="center"/>
    </xf>
    <xf numFmtId="0" fontId="56" fillId="0" borderId="32" xfId="3" applyFont="1" applyBorder="1" applyAlignment="1">
      <alignment horizontal="center" vertical="center"/>
    </xf>
    <xf numFmtId="0" fontId="56" fillId="0" borderId="53" xfId="3" applyFont="1" applyBorder="1" applyAlignment="1">
      <alignment horizontal="center" vertical="center"/>
    </xf>
    <xf numFmtId="0" fontId="57" fillId="20" borderId="1" xfId="2" applyFont="1" applyFill="1" applyBorder="1" applyAlignment="1">
      <alignment horizontal="center" vertical="center" wrapText="1"/>
    </xf>
    <xf numFmtId="0" fontId="26" fillId="16" borderId="11" xfId="3" applyFont="1" applyFill="1" applyAlignment="1">
      <alignment vertical="center"/>
    </xf>
    <xf numFmtId="9" fontId="96" fillId="20" borderId="47" xfId="3" applyNumberFormat="1" applyFont="1" applyFill="1" applyBorder="1" applyAlignment="1">
      <alignment horizontal="center" vertical="center"/>
    </xf>
    <xf numFmtId="0" fontId="0" fillId="0" borderId="47" xfId="0" applyBorder="1"/>
    <xf numFmtId="0" fontId="11" fillId="0" borderId="51" xfId="3" applyFont="1" applyBorder="1" applyAlignment="1">
      <alignment horizontal="left" vertical="center" wrapText="1"/>
    </xf>
    <xf numFmtId="17" fontId="26" fillId="0" borderId="48" xfId="0" applyNumberFormat="1" applyFont="1" applyBorder="1" applyAlignment="1">
      <alignment horizontal="justify" vertical="center" wrapText="1"/>
    </xf>
    <xf numFmtId="17" fontId="26" fillId="0" borderId="48" xfId="0" applyNumberFormat="1" applyFont="1" applyBorder="1" applyAlignment="1">
      <alignment horizontal="center" vertical="center" wrapText="1"/>
    </xf>
    <xf numFmtId="0" fontId="31" fillId="0" borderId="32" xfId="3" applyFont="1" applyBorder="1" applyAlignment="1">
      <alignment horizontal="justify" vertical="center" wrapText="1"/>
    </xf>
    <xf numFmtId="0" fontId="56" fillId="0" borderId="32" xfId="3" applyFont="1" applyBorder="1" applyAlignment="1">
      <alignment horizontal="justify" vertical="center" wrapText="1"/>
    </xf>
    <xf numFmtId="0" fontId="31" fillId="28" borderId="32" xfId="3" applyFont="1" applyFill="1" applyBorder="1" applyAlignment="1">
      <alignment horizontal="center" vertical="center"/>
    </xf>
    <xf numFmtId="0" fontId="56" fillId="0" borderId="51" xfId="3" applyFont="1" applyBorder="1" applyAlignment="1">
      <alignment horizontal="center" vertical="center" wrapText="1"/>
    </xf>
    <xf numFmtId="0" fontId="6" fillId="0" borderId="0" xfId="0" applyFont="1" applyAlignment="1">
      <alignment horizontal="left" vertical="top"/>
    </xf>
    <xf numFmtId="0" fontId="0" fillId="0" borderId="0" xfId="0"/>
    <xf numFmtId="0" fontId="8" fillId="0" borderId="2" xfId="0" applyFont="1" applyBorder="1" applyAlignment="1">
      <alignment horizontal="center" vertical="center"/>
    </xf>
    <xf numFmtId="0" fontId="7" fillId="0" borderId="4" xfId="0" applyFont="1" applyBorder="1"/>
    <xf numFmtId="0" fontId="6" fillId="0" borderId="0" xfId="0" applyFont="1" applyAlignment="1">
      <alignment horizontal="left"/>
    </xf>
    <xf numFmtId="0" fontId="8" fillId="0" borderId="0" xfId="0" applyFont="1" applyAlignment="1">
      <alignment horizontal="center" vertical="center" textRotation="90" wrapText="1"/>
    </xf>
    <xf numFmtId="0" fontId="8" fillId="3" borderId="2" xfId="0" applyFont="1" applyFill="1" applyBorder="1" applyAlignment="1">
      <alignment horizontal="center" vertical="center" wrapText="1"/>
    </xf>
    <xf numFmtId="0" fontId="7" fillId="0" borderId="3" xfId="0" applyFont="1" applyBorder="1"/>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0" fontId="7" fillId="0" borderId="23" xfId="0" applyFont="1" applyBorder="1"/>
    <xf numFmtId="166" fontId="8" fillId="0" borderId="22" xfId="0" applyNumberFormat="1" applyFont="1" applyBorder="1" applyAlignment="1">
      <alignment vertical="center"/>
    </xf>
    <xf numFmtId="0" fontId="8" fillId="17" borderId="2" xfId="0" applyFont="1" applyFill="1" applyBorder="1" applyAlignment="1">
      <alignment horizontal="center" vertical="center" wrapText="1"/>
    </xf>
    <xf numFmtId="0" fontId="7" fillId="17" borderId="3" xfId="0" applyFont="1" applyFill="1" applyBorder="1"/>
    <xf numFmtId="0" fontId="7" fillId="17" borderId="4" xfId="0" applyFont="1" applyFill="1" applyBorder="1"/>
    <xf numFmtId="0" fontId="8" fillId="5" borderId="2" xfId="0" applyFont="1" applyFill="1" applyBorder="1" applyAlignment="1">
      <alignment horizontal="center" vertical="center" wrapText="1"/>
    </xf>
    <xf numFmtId="0" fontId="6" fillId="0" borderId="11" xfId="0" applyFont="1" applyBorder="1" applyAlignment="1">
      <alignment horizontal="left" vertical="top"/>
    </xf>
    <xf numFmtId="0" fontId="11" fillId="8" borderId="11" xfId="0" applyFont="1" applyFill="1" applyBorder="1" applyAlignment="1">
      <alignment horizontal="center" vertical="center"/>
    </xf>
    <xf numFmtId="0" fontId="7" fillId="0" borderId="11" xfId="0" applyFont="1" applyBorder="1"/>
    <xf numFmtId="0" fontId="14" fillId="2" borderId="11" xfId="0" applyFont="1" applyFill="1" applyBorder="1" applyAlignment="1">
      <alignment horizontal="center" vertical="center"/>
    </xf>
    <xf numFmtId="0" fontId="14" fillId="2" borderId="22" xfId="0" applyFont="1" applyFill="1" applyBorder="1" applyAlignment="1">
      <alignment horizontal="center" vertical="center"/>
    </xf>
    <xf numFmtId="0" fontId="11" fillId="8" borderId="22" xfId="0" applyFont="1" applyFill="1" applyBorder="1" applyAlignment="1">
      <alignment horizontal="center" vertical="center"/>
    </xf>
    <xf numFmtId="0" fontId="7" fillId="0" borderId="12" xfId="0" applyFont="1" applyBorder="1"/>
    <xf numFmtId="0" fontId="11" fillId="8" borderId="18" xfId="0" applyFont="1" applyFill="1" applyBorder="1" applyAlignment="1">
      <alignment horizontal="center" vertical="center"/>
    </xf>
    <xf numFmtId="0" fontId="7" fillId="0" borderId="19" xfId="0" applyFont="1" applyBorder="1"/>
    <xf numFmtId="0" fontId="7" fillId="0" borderId="20" xfId="0" applyFont="1" applyBorder="1"/>
    <xf numFmtId="0" fontId="14" fillId="8" borderId="11" xfId="0" applyFont="1" applyFill="1" applyBorder="1" applyAlignment="1">
      <alignment horizontal="right" vertical="center"/>
    </xf>
    <xf numFmtId="0" fontId="11" fillId="2" borderId="22" xfId="0" applyFont="1" applyFill="1" applyBorder="1" applyAlignment="1">
      <alignment horizontal="left" vertical="center" wrapText="1"/>
    </xf>
    <xf numFmtId="0" fontId="11" fillId="2" borderId="22" xfId="0" applyFont="1" applyFill="1" applyBorder="1" applyAlignment="1">
      <alignment horizontal="center" vertical="center"/>
    </xf>
    <xf numFmtId="0" fontId="14" fillId="7" borderId="22" xfId="0" applyFont="1" applyFill="1" applyBorder="1" applyAlignment="1">
      <alignment horizontal="center" vertical="center"/>
    </xf>
    <xf numFmtId="0" fontId="7" fillId="0" borderId="13" xfId="0" applyFont="1" applyBorder="1"/>
    <xf numFmtId="0" fontId="14" fillId="2" borderId="15" xfId="0" applyFont="1" applyFill="1" applyBorder="1" applyAlignment="1">
      <alignment horizontal="center" vertical="center"/>
    </xf>
    <xf numFmtId="0" fontId="7" fillId="0" borderId="16" xfId="0" applyFont="1" applyBorder="1"/>
    <xf numFmtId="0" fontId="13" fillId="2" borderId="11" xfId="0" applyFont="1" applyFill="1" applyBorder="1" applyAlignment="1">
      <alignment horizontal="center" vertical="center"/>
    </xf>
    <xf numFmtId="0" fontId="7" fillId="0" borderId="14" xfId="0" applyFont="1" applyBorder="1"/>
    <xf numFmtId="0" fontId="11" fillId="2" borderId="5" xfId="0" applyFont="1" applyFill="1" applyBorder="1" applyAlignment="1">
      <alignment horizontal="center" vertical="center"/>
    </xf>
    <xf numFmtId="0" fontId="7" fillId="0" borderId="7" xfId="0" applyFont="1" applyBorder="1"/>
    <xf numFmtId="0" fontId="7" fillId="0" borderId="8" xfId="0" applyFont="1" applyBorder="1"/>
    <xf numFmtId="0" fontId="7" fillId="0" borderId="6" xfId="0" applyFont="1" applyBorder="1"/>
    <xf numFmtId="0" fontId="7" fillId="0" borderId="26" xfId="0" applyFont="1" applyBorder="1"/>
    <xf numFmtId="0" fontId="7" fillId="0" borderId="24" xfId="0" applyFont="1" applyBorder="1"/>
    <xf numFmtId="0" fontId="7" fillId="0" borderId="25" xfId="0" applyFont="1" applyBorder="1"/>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5" fillId="8" borderId="22" xfId="0" applyFont="1" applyFill="1" applyBorder="1" applyAlignment="1">
      <alignment horizontal="left" vertical="center" wrapText="1"/>
    </xf>
    <xf numFmtId="0" fontId="11" fillId="8" borderId="22" xfId="0" applyFont="1" applyFill="1" applyBorder="1" applyAlignment="1">
      <alignment horizontal="left" vertical="center"/>
    </xf>
    <xf numFmtId="0" fontId="14" fillId="12" borderId="22" xfId="0" applyFont="1" applyFill="1" applyBorder="1" applyAlignment="1">
      <alignment horizontal="center" vertical="center" wrapText="1"/>
    </xf>
    <xf numFmtId="14" fontId="11" fillId="8" borderId="22" xfId="0" applyNumberFormat="1"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43" fillId="0" borderId="11" xfId="3" applyFont="1" applyAlignment="1">
      <alignment horizontal="center" vertical="center" wrapText="1"/>
    </xf>
    <xf numFmtId="0" fontId="31" fillId="0" borderId="1" xfId="3" applyFont="1" applyBorder="1" applyAlignment="1">
      <alignment horizontal="center"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58" fillId="0" borderId="1" xfId="3" applyFont="1" applyBorder="1" applyAlignment="1">
      <alignment horizontal="left" vertical="center" wrapText="1"/>
    </xf>
    <xf numFmtId="0" fontId="43" fillId="0" borderId="11" xfId="0" applyFont="1" applyBorder="1" applyAlignment="1">
      <alignment horizontal="center" vertical="center" wrapText="1"/>
    </xf>
    <xf numFmtId="0" fontId="11" fillId="0" borderId="1" xfId="3" applyFont="1" applyBorder="1" applyAlignment="1">
      <alignment horizontal="left" vertical="center" wrapText="1"/>
    </xf>
    <xf numFmtId="0" fontId="31" fillId="0" borderId="11" xfId="3" applyFont="1" applyAlignment="1">
      <alignment horizontal="center" vertical="center"/>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58" fillId="0" borderId="1" xfId="3" applyFont="1" applyBorder="1" applyAlignment="1">
      <alignment vertical="center" wrapText="1"/>
    </xf>
    <xf numFmtId="0" fontId="11" fillId="0" borderId="1" xfId="3" applyFont="1" applyBorder="1" applyAlignment="1">
      <alignment vertical="center"/>
    </xf>
    <xf numFmtId="0" fontId="30" fillId="0" borderId="1" xfId="16" applyBorder="1" applyAlignment="1">
      <alignment horizontal="center" vertical="center"/>
    </xf>
    <xf numFmtId="0" fontId="31" fillId="0" borderId="1" xfId="3" applyFont="1" applyBorder="1" applyAlignment="1">
      <alignment horizontal="center" vertical="center"/>
    </xf>
    <xf numFmtId="0" fontId="59" fillId="0" borderId="1" xfId="3" applyFont="1" applyBorder="1" applyAlignment="1">
      <alignment vertical="center" wrapText="1"/>
    </xf>
    <xf numFmtId="0" fontId="58" fillId="0" borderId="1" xfId="3" applyFont="1" applyBorder="1" applyAlignment="1">
      <alignment vertical="center"/>
    </xf>
    <xf numFmtId="0" fontId="31" fillId="0" borderId="11" xfId="0" applyFont="1" applyBorder="1" applyAlignment="1">
      <alignment horizontal="center"/>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11" fillId="0" borderId="22" xfId="3" applyFont="1" applyBorder="1" applyAlignment="1">
      <alignment horizontal="left" vertical="center" wrapText="1"/>
    </xf>
    <xf numFmtId="0" fontId="11" fillId="0" borderId="23" xfId="3" applyFont="1" applyBorder="1" applyAlignment="1">
      <alignment horizontal="left" vertical="center" wrapText="1"/>
    </xf>
    <xf numFmtId="0" fontId="58" fillId="0" borderId="22" xfId="3" applyFont="1" applyBorder="1" applyAlignment="1">
      <alignment horizontal="center" vertical="center" wrapText="1"/>
    </xf>
    <xf numFmtId="0" fontId="58" fillId="0" borderId="23" xfId="3" applyFont="1" applyBorder="1" applyAlignment="1">
      <alignment horizontal="center"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171" fontId="42" fillId="20" borderId="1" xfId="3" applyNumberFormat="1" applyFont="1" applyFill="1" applyBorder="1" applyAlignment="1">
      <alignment horizontal="center" vertical="center" wrapText="1"/>
    </xf>
    <xf numFmtId="171" fontId="42" fillId="20" borderId="1" xfId="3" applyNumberFormat="1" applyFont="1" applyFill="1" applyBorder="1" applyAlignment="1">
      <alignment horizontal="center" vertical="center"/>
    </xf>
    <xf numFmtId="171" fontId="42" fillId="0" borderId="11" xfId="3" applyNumberFormat="1" applyFont="1" applyAlignment="1">
      <alignment horizontal="center" vertical="center" wrapText="1"/>
    </xf>
    <xf numFmtId="171" fontId="42" fillId="0" borderId="11" xfId="3" applyNumberFormat="1" applyFont="1" applyAlignment="1">
      <alignment horizontal="center" vertical="center"/>
    </xf>
    <xf numFmtId="0" fontId="43" fillId="0" borderId="11" xfId="3" applyFont="1" applyAlignment="1">
      <alignment horizontal="left" vertical="center" wrapText="1"/>
    </xf>
    <xf numFmtId="0" fontId="40" fillId="16" borderId="2" xfId="2" applyFont="1" applyFill="1" applyBorder="1" applyAlignment="1">
      <alignment horizontal="center" vertical="center" wrapText="1"/>
    </xf>
    <xf numFmtId="0" fontId="78" fillId="0" borderId="30" xfId="3" applyFont="1" applyBorder="1" applyAlignment="1">
      <alignment vertical="center" wrapText="1"/>
    </xf>
    <xf numFmtId="0" fontId="78" fillId="0" borderId="32" xfId="3" applyFont="1" applyBorder="1" applyAlignment="1">
      <alignment vertical="center" wrapText="1"/>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3" xfId="2" applyFont="1" applyBorder="1" applyAlignment="1">
      <alignment horizontal="left" vertical="center" wrapText="1"/>
    </xf>
    <xf numFmtId="0" fontId="25" fillId="0" borderId="104" xfId="2" applyFont="1" applyBorder="1" applyAlignment="1">
      <alignment horizontal="left" vertical="center" wrapText="1"/>
    </xf>
    <xf numFmtId="0" fontId="25" fillId="0" borderId="92"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31" xfId="3" applyFont="1" applyFill="1" applyBorder="1" applyAlignment="1">
      <alignment horizontal="center" vertical="center" wrapText="1"/>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11" fillId="0" borderId="30" xfId="3" applyFont="1" applyBorder="1" applyAlignment="1">
      <alignment horizontal="left" vertical="center" wrapText="1"/>
    </xf>
    <xf numFmtId="0" fontId="11" fillId="0" borderId="32" xfId="3" applyFont="1" applyBorder="1" applyAlignment="1">
      <alignment horizontal="left" vertical="center" wrapText="1"/>
    </xf>
    <xf numFmtId="0" fontId="11" fillId="0" borderId="31" xfId="3" applyFont="1" applyBorder="1" applyAlignment="1">
      <alignment horizontal="left" vertical="center" wrapText="1"/>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42" fillId="20" borderId="54"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32" fillId="0" borderId="51" xfId="3" applyFont="1" applyBorder="1" applyAlignment="1">
      <alignment horizontal="center" vertical="center"/>
    </xf>
    <xf numFmtId="0" fontId="86" fillId="0" borderId="30" xfId="3" applyFont="1" applyBorder="1" applyAlignment="1">
      <alignment horizontal="left" vertical="center" wrapText="1"/>
    </xf>
    <xf numFmtId="0" fontId="86" fillId="0" borderId="31" xfId="3" applyFont="1" applyBorder="1" applyAlignment="1">
      <alignment horizontal="left" vertical="center"/>
    </xf>
    <xf numFmtId="0" fontId="58" fillId="0" borderId="30" xfId="3" applyFont="1" applyBorder="1" applyAlignment="1">
      <alignment vertical="center" wrapText="1"/>
    </xf>
    <xf numFmtId="0" fontId="58" fillId="0" borderId="32" xfId="3" applyFont="1" applyBorder="1" applyAlignment="1">
      <alignment vertical="center" wrapText="1"/>
    </xf>
    <xf numFmtId="0" fontId="58" fillId="0" borderId="30" xfId="3" applyFont="1" applyBorder="1" applyAlignment="1">
      <alignment horizontal="left" vertical="center" wrapText="1"/>
    </xf>
    <xf numFmtId="0" fontId="31" fillId="0" borderId="32" xfId="3" applyFont="1" applyBorder="1" applyAlignment="1">
      <alignment horizontal="left" vertical="center" wrapText="1"/>
    </xf>
    <xf numFmtId="0" fontId="58" fillId="0" borderId="31" xfId="3" applyFont="1" applyBorder="1" applyAlignment="1">
      <alignment horizontal="left" vertical="center" wrapText="1"/>
    </xf>
    <xf numFmtId="0" fontId="58" fillId="0" borderId="32" xfId="3" applyFont="1" applyBorder="1" applyAlignment="1">
      <alignment horizontal="left" vertical="center" wrapText="1"/>
    </xf>
    <xf numFmtId="0" fontId="58" fillId="0" borderId="31" xfId="3" applyFont="1" applyBorder="1" applyAlignment="1">
      <alignment vertical="center" wrapText="1"/>
    </xf>
    <xf numFmtId="0" fontId="93" fillId="0" borderId="90" xfId="0" applyFont="1" applyBorder="1" applyAlignment="1">
      <alignment wrapText="1"/>
    </xf>
    <xf numFmtId="0" fontId="7" fillId="0" borderId="50" xfId="0" applyFont="1" applyBorder="1" applyAlignment="1">
      <alignment wrapText="1"/>
    </xf>
    <xf numFmtId="0" fontId="42" fillId="20" borderId="1" xfId="2" applyFont="1" applyFill="1" applyBorder="1" applyAlignment="1">
      <alignment horizontal="center" vertical="center" wrapText="1"/>
    </xf>
    <xf numFmtId="0" fontId="93" fillId="0" borderId="48" xfId="0" applyFont="1" applyBorder="1" applyAlignment="1">
      <alignment wrapText="1"/>
    </xf>
    <xf numFmtId="0" fontId="93" fillId="0" borderId="50" xfId="0" applyFont="1" applyBorder="1" applyAlignment="1">
      <alignment wrapText="1"/>
    </xf>
    <xf numFmtId="0" fontId="30" fillId="0" borderId="11" xfId="16" applyBorder="1" applyAlignment="1">
      <alignment horizontal="center" vertical="center" wrapText="1"/>
    </xf>
    <xf numFmtId="0" fontId="30" fillId="0" borderId="4" xfId="16" applyBorder="1" applyAlignment="1">
      <alignment horizontal="center" vertical="center" wrapText="1"/>
    </xf>
    <xf numFmtId="0" fontId="31" fillId="0" borderId="4" xfId="3" applyFont="1" applyBorder="1" applyAlignment="1">
      <alignment horizontal="center" vertical="center" wrapText="1"/>
    </xf>
    <xf numFmtId="0" fontId="31" fillId="0" borderId="11" xfId="3" applyFont="1" applyAlignment="1">
      <alignment horizontal="center" vertical="center" wrapText="1"/>
    </xf>
    <xf numFmtId="0" fontId="94" fillId="0" borderId="1" xfId="0" applyFont="1" applyBorder="1" applyAlignment="1">
      <alignment horizontal="left" wrapText="1"/>
    </xf>
    <xf numFmtId="0" fontId="31" fillId="0" borderId="1" xfId="0" applyFont="1" applyBorder="1" applyAlignment="1">
      <alignment horizontal="left"/>
    </xf>
    <xf numFmtId="0" fontId="85" fillId="0" borderId="12" xfId="0" applyFont="1" applyBorder="1" applyAlignment="1">
      <alignment wrapText="1"/>
    </xf>
    <xf numFmtId="0" fontId="71" fillId="0" borderId="23" xfId="0" applyFont="1" applyBorder="1" applyAlignment="1">
      <alignment wrapText="1"/>
    </xf>
    <xf numFmtId="0" fontId="31" fillId="0" borderId="30" xfId="3" applyFont="1" applyBorder="1" applyAlignment="1">
      <alignment horizontal="center" vertical="center"/>
    </xf>
    <xf numFmtId="0" fontId="31" fillId="0" borderId="32" xfId="3" applyFont="1" applyBorder="1" applyAlignment="1">
      <alignment horizontal="center" vertical="center"/>
    </xf>
    <xf numFmtId="0" fontId="7" fillId="0" borderId="90" xfId="0" applyFont="1" applyBorder="1" applyAlignment="1">
      <alignment vertical="top" wrapText="1"/>
    </xf>
    <xf numFmtId="0" fontId="7" fillId="0" borderId="50" xfId="0" applyFont="1" applyBorder="1" applyAlignment="1">
      <alignment vertical="top" wrapText="1"/>
    </xf>
    <xf numFmtId="0" fontId="93" fillId="0" borderId="22" xfId="0" applyFont="1" applyBorder="1" applyAlignment="1">
      <alignment wrapText="1"/>
    </xf>
    <xf numFmtId="0" fontId="93" fillId="0" borderId="23" xfId="0" applyFont="1" applyBorder="1" applyAlignment="1">
      <alignment wrapText="1"/>
    </xf>
    <xf numFmtId="0" fontId="71" fillId="0" borderId="12" xfId="0" applyFont="1" applyBorder="1" applyAlignment="1">
      <alignment wrapText="1"/>
    </xf>
    <xf numFmtId="0" fontId="30" fillId="0" borderId="22" xfId="16" applyBorder="1" applyAlignment="1">
      <alignment horizontal="center" vertical="center"/>
    </xf>
    <xf numFmtId="0" fontId="31" fillId="0" borderId="23" xfId="3" applyFont="1" applyBorder="1" applyAlignment="1">
      <alignment horizontal="center" vertical="center"/>
    </xf>
    <xf numFmtId="43" fontId="31" fillId="0" borderId="1" xfId="18" applyFont="1" applyBorder="1" applyAlignment="1">
      <alignment horizontal="center"/>
    </xf>
    <xf numFmtId="0" fontId="31" fillId="0" borderId="30" xfId="3" applyFont="1" applyBorder="1" applyAlignment="1">
      <alignment horizontal="left" vertical="center" wrapText="1"/>
    </xf>
    <xf numFmtId="0" fontId="31" fillId="0" borderId="32" xfId="3" applyFont="1" applyBorder="1" applyAlignment="1">
      <alignment horizontal="left" vertical="center"/>
    </xf>
    <xf numFmtId="43" fontId="31" fillId="0" borderId="11" xfId="18" applyFont="1" applyFill="1" applyBorder="1" applyAlignment="1">
      <alignment horizontal="center"/>
    </xf>
    <xf numFmtId="0" fontId="77" fillId="0" borderId="1" xfId="3" applyFont="1" applyBorder="1" applyAlignment="1">
      <alignment vertical="center" wrapText="1"/>
    </xf>
    <xf numFmtId="0" fontId="87" fillId="0" borderId="1" xfId="3" applyFont="1" applyBorder="1" applyAlignment="1">
      <alignment vertical="center"/>
    </xf>
    <xf numFmtId="0" fontId="76" fillId="0" borderId="1" xfId="3" applyFont="1" applyBorder="1" applyAlignment="1">
      <alignment vertical="center" wrapText="1"/>
    </xf>
    <xf numFmtId="0" fontId="76" fillId="0" borderId="1" xfId="0" applyFont="1" applyBorder="1" applyAlignment="1">
      <alignment horizontal="left" vertical="center" wrapText="1"/>
    </xf>
    <xf numFmtId="0" fontId="31" fillId="0" borderId="11" xfId="0" applyFont="1" applyBorder="1" applyAlignment="1">
      <alignment horizontal="center" vertical="center" wrapText="1"/>
    </xf>
    <xf numFmtId="0" fontId="85" fillId="0" borderId="12" xfId="0" applyFont="1" applyBorder="1" applyAlignment="1">
      <alignment vertical="top" wrapText="1"/>
    </xf>
    <xf numFmtId="0" fontId="71" fillId="0" borderId="23" xfId="0" applyFont="1" applyBorder="1" applyAlignment="1">
      <alignment vertical="top" wrapText="1"/>
    </xf>
    <xf numFmtId="0" fontId="31" fillId="0" borderId="1" xfId="0" applyFont="1" applyBorder="1" applyAlignment="1">
      <alignment horizontal="left" wrapText="1"/>
    </xf>
    <xf numFmtId="0" fontId="31" fillId="0" borderId="1" xfId="0" applyFont="1" applyBorder="1" applyAlignment="1">
      <alignment horizontal="center" wrapText="1"/>
    </xf>
    <xf numFmtId="0" fontId="31" fillId="0" borderId="1" xfId="0" applyFont="1" applyBorder="1" applyAlignment="1">
      <alignment horizontal="center"/>
    </xf>
    <xf numFmtId="0" fontId="84" fillId="0" borderId="12" xfId="0" applyFont="1" applyBorder="1" applyAlignment="1">
      <alignment vertical="top" wrapText="1"/>
    </xf>
    <xf numFmtId="0" fontId="70" fillId="0" borderId="23" xfId="0" applyFont="1" applyBorder="1" applyAlignment="1">
      <alignment vertical="top" wrapText="1"/>
    </xf>
    <xf numFmtId="0" fontId="31" fillId="0" borderId="22" xfId="0" applyFont="1" applyBorder="1" applyAlignment="1">
      <alignment horizontal="left" vertical="top" wrapText="1"/>
    </xf>
    <xf numFmtId="0" fontId="31" fillId="0" borderId="23" xfId="0" applyFont="1" applyBorder="1" applyAlignment="1">
      <alignment horizontal="left" vertical="top"/>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8" xfId="20" applyFont="1" applyFill="1" applyBorder="1" applyAlignment="1">
      <alignment horizontal="center"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5"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29" fillId="0" borderId="1" xfId="20" applyFont="1" applyBorder="1" applyAlignment="1">
      <alignment horizontal="left"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29" fillId="0" borderId="11" xfId="20" applyFont="1" applyAlignment="1">
      <alignment horizontal="center" vertical="center" wrapText="1"/>
    </xf>
    <xf numFmtId="0" fontId="25" fillId="0" borderId="51" xfId="2" applyFont="1" applyBorder="1" applyAlignment="1">
      <alignment horizontal="center" vertical="center" wrapText="1"/>
    </xf>
    <xf numFmtId="0" fontId="11" fillId="0" borderId="30" xfId="3" applyFont="1" applyBorder="1" applyAlignment="1">
      <alignment vertical="center" wrapText="1"/>
    </xf>
    <xf numFmtId="0" fontId="11" fillId="0" borderId="32" xfId="3" applyFont="1" applyBorder="1" applyAlignment="1">
      <alignment vertical="center" wrapText="1"/>
    </xf>
    <xf numFmtId="0" fontId="76" fillId="0" borderId="30" xfId="3" applyFont="1" applyBorder="1" applyAlignment="1">
      <alignment horizontal="left" vertical="center" wrapText="1"/>
    </xf>
    <xf numFmtId="0" fontId="11" fillId="0" borderId="32" xfId="3" applyFont="1" applyBorder="1" applyAlignment="1">
      <alignment horizontal="left" vertical="center"/>
    </xf>
    <xf numFmtId="0" fontId="77" fillId="0" borderId="30" xfId="3" applyFont="1" applyBorder="1" applyAlignment="1">
      <alignment horizontal="left" vertical="top" wrapText="1"/>
    </xf>
    <xf numFmtId="0" fontId="58" fillId="0" borderId="32" xfId="3" applyFont="1" applyBorder="1" applyAlignment="1">
      <alignment horizontal="left" vertical="top"/>
    </xf>
    <xf numFmtId="0" fontId="70" fillId="0" borderId="30" xfId="0" applyFont="1" applyBorder="1" applyAlignment="1">
      <alignment wrapText="1"/>
    </xf>
    <xf numFmtId="0" fontId="70" fillId="0" borderId="108" xfId="0" applyFont="1" applyBorder="1" applyAlignment="1">
      <alignment wrapText="1"/>
    </xf>
    <xf numFmtId="0" fontId="70" fillId="0" borderId="31" xfId="0" applyFont="1" applyBorder="1" applyAlignment="1">
      <alignment wrapText="1"/>
    </xf>
    <xf numFmtId="0" fontId="76" fillId="0" borderId="30" xfId="3" applyFont="1" applyBorder="1" applyAlignment="1">
      <alignment horizontal="left" vertical="top" wrapText="1"/>
    </xf>
    <xf numFmtId="0" fontId="58" fillId="0" borderId="32" xfId="3" applyFont="1" applyBorder="1" applyAlignment="1">
      <alignment horizontal="left" vertical="top" wrapText="1"/>
    </xf>
    <xf numFmtId="0" fontId="58" fillId="0" borderId="30" xfId="3" applyFont="1" applyBorder="1" applyAlignment="1">
      <alignment horizontal="left" vertical="top" wrapText="1"/>
    </xf>
    <xf numFmtId="171" fontId="42" fillId="20" borderId="74" xfId="3" applyNumberFormat="1" applyFont="1" applyFill="1" applyBorder="1" applyAlignment="1">
      <alignment horizontal="center" vertical="center" wrapText="1"/>
    </xf>
    <xf numFmtId="171" fontId="42" fillId="20" borderId="76"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39" fillId="0" borderId="57" xfId="3" applyFont="1" applyBorder="1" applyAlignment="1">
      <alignment horizontal="center" vertical="center"/>
    </xf>
    <xf numFmtId="0" fontId="40" fillId="16" borderId="71" xfId="2" applyFont="1" applyFill="1" applyBorder="1" applyAlignment="1">
      <alignment horizontal="center" vertical="center" wrapText="1"/>
    </xf>
    <xf numFmtId="0" fontId="40" fillId="16" borderId="69" xfId="2" applyFont="1" applyFill="1" applyBorder="1" applyAlignment="1">
      <alignment horizontal="center" vertical="center" wrapText="1"/>
    </xf>
    <xf numFmtId="0" fontId="11" fillId="0" borderId="48" xfId="3" applyFont="1" applyBorder="1" applyAlignment="1">
      <alignment horizontal="left" vertical="center" wrapText="1"/>
    </xf>
    <xf numFmtId="0" fontId="11" fillId="0" borderId="50" xfId="3" applyFont="1" applyBorder="1" applyAlignment="1">
      <alignment horizontal="left" vertical="center" wrapText="1"/>
    </xf>
    <xf numFmtId="0" fontId="58" fillId="0" borderId="48" xfId="3" applyFont="1" applyBorder="1" applyAlignment="1">
      <alignment horizontal="left" vertical="center" wrapText="1"/>
    </xf>
    <xf numFmtId="0" fontId="58" fillId="0" borderId="50" xfId="3" applyFont="1" applyBorder="1" applyAlignment="1">
      <alignment horizontal="left" vertical="center" wrapText="1"/>
    </xf>
    <xf numFmtId="0" fontId="58" fillId="0" borderId="48" xfId="0" applyFont="1" applyBorder="1" applyAlignment="1">
      <alignment vertical="center" wrapText="1"/>
    </xf>
    <xf numFmtId="0" fontId="58" fillId="0" borderId="88" xfId="0" applyFont="1" applyBorder="1" applyAlignment="1">
      <alignment vertical="center" wrapText="1"/>
    </xf>
    <xf numFmtId="0" fontId="30" fillId="0" borderId="48" xfId="16" applyBorder="1" applyAlignment="1">
      <alignment horizontal="center" vertical="center" wrapText="1"/>
    </xf>
    <xf numFmtId="0" fontId="31" fillId="0" borderId="50" xfId="3" applyFont="1" applyBorder="1" applyAlignment="1">
      <alignment horizontal="center" vertical="center" wrapText="1"/>
    </xf>
    <xf numFmtId="0" fontId="43" fillId="0" borderId="50" xfId="3" applyFont="1" applyBorder="1" applyAlignment="1">
      <alignment horizontal="center" vertical="center" wrapText="1"/>
    </xf>
    <xf numFmtId="0" fontId="58" fillId="0" borderId="90" xfId="0" applyFont="1" applyBorder="1" applyAlignment="1">
      <alignment vertical="center" wrapText="1"/>
    </xf>
    <xf numFmtId="0" fontId="58" fillId="0" borderId="48" xfId="3" applyFont="1" applyBorder="1" applyAlignment="1">
      <alignment vertical="center" wrapText="1"/>
    </xf>
    <xf numFmtId="0" fontId="11" fillId="0" borderId="50" xfId="3" applyFont="1" applyBorder="1" applyAlignment="1">
      <alignment vertical="center" wrapText="1"/>
    </xf>
    <xf numFmtId="0" fontId="58" fillId="0" borderId="50" xfId="3" applyFont="1" applyBorder="1" applyAlignment="1">
      <alignment vertical="center" wrapText="1"/>
    </xf>
    <xf numFmtId="0" fontId="41" fillId="0" borderId="50" xfId="3" applyFont="1" applyBorder="1" applyAlignment="1">
      <alignment horizontal="center" vertical="center" wrapText="1"/>
    </xf>
    <xf numFmtId="0" fontId="58" fillId="0" borderId="47" xfId="3" applyFont="1" applyBorder="1" applyAlignment="1">
      <alignment horizontal="left" vertical="center" wrapText="1"/>
    </xf>
    <xf numFmtId="0" fontId="58" fillId="0" borderId="47" xfId="3" applyFont="1" applyBorder="1" applyAlignment="1">
      <alignment horizontal="left" vertical="center"/>
    </xf>
    <xf numFmtId="0" fontId="30" fillId="0" borderId="48" xfId="16" applyBorder="1" applyAlignment="1">
      <alignment horizontal="center" vertical="center"/>
    </xf>
    <xf numFmtId="0" fontId="31" fillId="0" borderId="50" xfId="3" applyFont="1" applyBorder="1" applyAlignment="1">
      <alignment horizontal="center" vertical="center"/>
    </xf>
    <xf numFmtId="0" fontId="77" fillId="19" borderId="47" xfId="3" applyFont="1" applyFill="1" applyBorder="1" applyAlignment="1">
      <alignment horizontal="left" vertical="center" wrapText="1"/>
    </xf>
    <xf numFmtId="0" fontId="58" fillId="19" borderId="47" xfId="3" applyFont="1" applyFill="1" applyBorder="1" applyAlignment="1">
      <alignment horizontal="left" vertical="center" wrapText="1"/>
    </xf>
    <xf numFmtId="0" fontId="58" fillId="19" borderId="48" xfId="3" applyFont="1" applyFill="1" applyBorder="1" applyAlignment="1">
      <alignment horizontal="left" vertical="center" wrapText="1"/>
    </xf>
    <xf numFmtId="0" fontId="58" fillId="19" borderId="50" xfId="3" applyFont="1" applyFill="1" applyBorder="1" applyAlignment="1">
      <alignment horizontal="left" vertical="center"/>
    </xf>
    <xf numFmtId="0" fontId="58" fillId="19" borderId="47" xfId="3" applyFont="1" applyFill="1" applyBorder="1" applyAlignment="1">
      <alignment horizontal="left" vertical="center"/>
    </xf>
    <xf numFmtId="0" fontId="58" fillId="19" borderId="50" xfId="3" applyFont="1" applyFill="1" applyBorder="1" applyAlignment="1">
      <alignment horizontal="left" vertical="center" wrapText="1"/>
    </xf>
    <xf numFmtId="0" fontId="30" fillId="0" borderId="50" xfId="16" applyBorder="1" applyAlignment="1">
      <alignment horizontal="center" vertical="center" wrapText="1"/>
    </xf>
    <xf numFmtId="0" fontId="77" fillId="0" borderId="47" xfId="3" applyFont="1" applyBorder="1" applyAlignment="1">
      <alignment horizontal="left" vertical="center" wrapText="1"/>
    </xf>
    <xf numFmtId="0" fontId="11" fillId="0" borderId="48" xfId="0" applyFont="1" applyBorder="1" applyAlignment="1">
      <alignment horizontal="left" vertical="center" wrapText="1"/>
    </xf>
    <xf numFmtId="0" fontId="11" fillId="0" borderId="50"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left" vertical="center"/>
    </xf>
    <xf numFmtId="0" fontId="77" fillId="0" borderId="48" xfId="0" applyFont="1" applyBorder="1" applyAlignment="1">
      <alignment wrapText="1"/>
    </xf>
    <xf numFmtId="0" fontId="59" fillId="0" borderId="50" xfId="0" applyFont="1" applyBorder="1" applyAlignment="1">
      <alignment wrapText="1"/>
    </xf>
    <xf numFmtId="0" fontId="58" fillId="0" borderId="90" xfId="0" applyFont="1" applyBorder="1" applyAlignment="1">
      <alignment wrapText="1"/>
    </xf>
    <xf numFmtId="0" fontId="58" fillId="0" borderId="88" xfId="0" applyFont="1" applyBorder="1" applyAlignment="1">
      <alignment wrapText="1"/>
    </xf>
    <xf numFmtId="0" fontId="58" fillId="0" borderId="50" xfId="0" applyFont="1" applyBorder="1" applyAlignment="1">
      <alignment wrapText="1"/>
    </xf>
    <xf numFmtId="0" fontId="76" fillId="0" borderId="48" xfId="0" applyFont="1" applyBorder="1" applyAlignment="1">
      <alignment wrapText="1"/>
    </xf>
    <xf numFmtId="0" fontId="11" fillId="0" borderId="48" xfId="3" applyFont="1" applyBorder="1" applyAlignment="1">
      <alignment vertical="center" wrapText="1"/>
    </xf>
    <xf numFmtId="43" fontId="31" fillId="0" borderId="47" xfId="18" applyFont="1" applyBorder="1" applyAlignment="1">
      <alignment horizontal="center"/>
    </xf>
    <xf numFmtId="0" fontId="31" fillId="0" borderId="48" xfId="3" applyFont="1" applyBorder="1" applyAlignment="1">
      <alignment horizontal="center" vertical="center"/>
    </xf>
    <xf numFmtId="0" fontId="76" fillId="0" borderId="47" xfId="3" applyFont="1" applyBorder="1" applyAlignment="1">
      <alignment horizontal="left" vertical="center" wrapText="1"/>
    </xf>
    <xf numFmtId="0" fontId="76" fillId="0" borderId="48" xfId="3" applyFont="1" applyBorder="1" applyAlignment="1">
      <alignment horizontal="left" vertical="center" wrapText="1"/>
    </xf>
    <xf numFmtId="0" fontId="76" fillId="0" borderId="50" xfId="3" applyFont="1" applyBorder="1" applyAlignment="1">
      <alignment horizontal="left" vertical="center" wrapText="1"/>
    </xf>
    <xf numFmtId="0" fontId="58" fillId="0" borderId="48" xfId="0" applyFont="1" applyBorder="1" applyAlignment="1">
      <alignment horizontal="left" vertical="top" wrapText="1"/>
    </xf>
    <xf numFmtId="0" fontId="58" fillId="0" borderId="50" xfId="0" applyFont="1" applyBorder="1" applyAlignment="1">
      <alignment horizontal="left" vertical="top" wrapText="1"/>
    </xf>
    <xf numFmtId="0" fontId="11" fillId="0" borderId="47" xfId="0" applyFont="1" applyBorder="1" applyAlignment="1">
      <alignment horizontal="left" vertical="top" wrapText="1"/>
    </xf>
    <xf numFmtId="0" fontId="76" fillId="19" borderId="47" xfId="3" applyFont="1" applyFill="1" applyBorder="1" applyAlignment="1">
      <alignment horizontal="left" vertical="center" wrapText="1"/>
    </xf>
    <xf numFmtId="0" fontId="84" fillId="0" borderId="47" xfId="0" applyFont="1" applyBorder="1" applyAlignment="1">
      <alignment vertical="center" wrapText="1"/>
    </xf>
    <xf numFmtId="0" fontId="70" fillId="0" borderId="47" xfId="0" applyFont="1" applyBorder="1" applyAlignment="1">
      <alignment vertical="center"/>
    </xf>
    <xf numFmtId="0" fontId="85" fillId="0" borderId="48" xfId="0" applyFont="1" applyBorder="1" applyAlignment="1">
      <alignment wrapText="1"/>
    </xf>
    <xf numFmtId="0" fontId="71" fillId="0" borderId="50" xfId="0" applyFont="1" applyBorder="1" applyAlignment="1">
      <alignment wrapText="1"/>
    </xf>
    <xf numFmtId="0" fontId="58" fillId="0" borderId="48" xfId="0" applyFont="1" applyBorder="1" applyAlignment="1">
      <alignment horizontal="center" vertical="center" wrapText="1"/>
    </xf>
    <xf numFmtId="0" fontId="58" fillId="0" borderId="50" xfId="0" applyFont="1" applyBorder="1" applyAlignment="1">
      <alignment horizontal="center" vertical="center" wrapText="1"/>
    </xf>
    <xf numFmtId="0" fontId="30" fillId="0" borderId="48" xfId="16" applyFill="1" applyBorder="1" applyAlignment="1">
      <alignment horizontal="center" vertical="center" wrapText="1"/>
    </xf>
    <xf numFmtId="0" fontId="30" fillId="0" borderId="50" xfId="16" applyFill="1" applyBorder="1" applyAlignment="1">
      <alignment horizontal="center" vertical="center" wrapText="1"/>
    </xf>
    <xf numFmtId="0" fontId="56" fillId="0" borderId="48" xfId="0" applyFont="1" applyBorder="1" applyAlignment="1">
      <alignment horizontal="center" vertical="center" wrapText="1"/>
    </xf>
    <xf numFmtId="0" fontId="56" fillId="0" borderId="88" xfId="0" applyFont="1" applyBorder="1" applyAlignment="1">
      <alignment horizontal="center" vertical="center" wrapText="1"/>
    </xf>
    <xf numFmtId="0" fontId="30" fillId="0" borderId="90" xfId="16" applyFill="1" applyBorder="1" applyAlignment="1">
      <alignment horizontal="center" vertical="center" wrapText="1"/>
    </xf>
    <xf numFmtId="0" fontId="30" fillId="0" borderId="88" xfId="16" applyFill="1" applyBorder="1" applyAlignment="1">
      <alignment horizontal="center" vertical="center" wrapText="1"/>
    </xf>
    <xf numFmtId="0" fontId="77" fillId="0" borderId="47" xfId="0" applyFont="1" applyBorder="1" applyAlignment="1">
      <alignment horizontal="left" vertical="top" wrapText="1"/>
    </xf>
    <xf numFmtId="0" fontId="58" fillId="0" borderId="47" xfId="0" applyFont="1" applyBorder="1" applyAlignment="1">
      <alignment horizontal="left" vertical="top"/>
    </xf>
    <xf numFmtId="0" fontId="23" fillId="0" borderId="47" xfId="0" applyFont="1" applyBorder="1" applyAlignment="1">
      <alignment horizontal="left" vertical="top" wrapText="1"/>
    </xf>
    <xf numFmtId="0" fontId="23" fillId="0" borderId="47" xfId="0" applyFont="1" applyBorder="1" applyAlignment="1">
      <alignment horizontal="left" vertical="top"/>
    </xf>
    <xf numFmtId="0" fontId="30" fillId="0" borderId="74" xfId="16" applyBorder="1" applyAlignment="1">
      <alignment horizontal="center" vertical="center"/>
    </xf>
    <xf numFmtId="0" fontId="31" fillId="0" borderId="76" xfId="3" applyFont="1" applyBorder="1" applyAlignment="1">
      <alignment horizontal="center" vertical="center"/>
    </xf>
    <xf numFmtId="0" fontId="84" fillId="0" borderId="47" xfId="0" applyFont="1" applyBorder="1" applyAlignment="1">
      <alignment horizontal="left" vertical="center" wrapText="1"/>
    </xf>
    <xf numFmtId="0" fontId="26" fillId="0" borderId="47" xfId="0" applyFont="1" applyBorder="1" applyAlignment="1">
      <alignment horizontal="left" vertical="center"/>
    </xf>
    <xf numFmtId="0" fontId="84" fillId="0" borderId="47" xfId="0" applyFont="1" applyBorder="1" applyAlignment="1">
      <alignment horizontal="left" vertical="top" wrapText="1"/>
    </xf>
    <xf numFmtId="0" fontId="70" fillId="0" borderId="47" xfId="0" applyFont="1" applyBorder="1" applyAlignment="1">
      <alignment horizontal="left" vertical="top"/>
    </xf>
    <xf numFmtId="0" fontId="76" fillId="0" borderId="22" xfId="3" applyFont="1" applyBorder="1" applyAlignment="1">
      <alignment horizontal="left" vertical="center" wrapText="1"/>
    </xf>
    <xf numFmtId="0" fontId="58" fillId="0" borderId="23" xfId="3" applyFont="1" applyBorder="1" applyAlignment="1">
      <alignment horizontal="left" vertical="center" wrapText="1"/>
    </xf>
    <xf numFmtId="0" fontId="61" fillId="0" borderId="48" xfId="16" applyFont="1" applyFill="1" applyBorder="1" applyAlignment="1">
      <alignment horizontal="center" vertical="center" wrapText="1"/>
    </xf>
    <xf numFmtId="0" fontId="61" fillId="0" borderId="50" xfId="16" applyFont="1" applyFill="1" applyBorder="1" applyAlignment="1">
      <alignment horizontal="center" vertical="center" wrapText="1"/>
    </xf>
    <xf numFmtId="0" fontId="58" fillId="0" borderId="50" xfId="3" applyFont="1" applyBorder="1" applyAlignment="1">
      <alignment horizontal="left" vertical="center"/>
    </xf>
    <xf numFmtId="0" fontId="80" fillId="0" borderId="47" xfId="0" applyFont="1" applyBorder="1" applyAlignment="1">
      <alignment horizontal="left" vertical="center" wrapText="1"/>
    </xf>
    <xf numFmtId="0" fontId="22" fillId="0" borderId="47" xfId="0" applyFont="1" applyBorder="1" applyAlignment="1">
      <alignment horizontal="left" vertical="center"/>
    </xf>
    <xf numFmtId="0" fontId="85" fillId="0" borderId="47" xfId="0" applyFont="1" applyBorder="1" applyAlignment="1">
      <alignment horizontal="left" vertical="top" wrapText="1"/>
    </xf>
    <xf numFmtId="0" fontId="76" fillId="0" borderId="47" xfId="0" applyFont="1" applyBorder="1" applyAlignment="1">
      <alignment horizontal="left" vertical="top" wrapText="1"/>
    </xf>
    <xf numFmtId="0" fontId="81" fillId="0" borderId="124" xfId="3" applyFont="1" applyBorder="1" applyAlignment="1">
      <alignment horizontal="left" vertical="center" wrapText="1"/>
    </xf>
    <xf numFmtId="0" fontId="75" fillId="0" borderId="50" xfId="3" applyFont="1" applyBorder="1" applyAlignment="1">
      <alignment horizontal="left" vertical="center" wrapText="1"/>
    </xf>
    <xf numFmtId="0" fontId="42" fillId="20" borderId="52" xfId="3" applyFont="1" applyFill="1" applyBorder="1" applyAlignment="1">
      <alignment horizontal="center" vertical="center" wrapText="1"/>
    </xf>
    <xf numFmtId="0" fontId="58" fillId="0" borderId="48" xfId="0" applyFont="1" applyBorder="1" applyAlignment="1">
      <alignment vertical="top" wrapText="1"/>
    </xf>
    <xf numFmtId="0" fontId="58" fillId="0" borderId="88" xfId="0" applyFont="1" applyBorder="1" applyAlignment="1">
      <alignment vertical="top" wrapText="1"/>
    </xf>
    <xf numFmtId="0" fontId="58" fillId="0" borderId="90" xfId="0" applyFont="1" applyBorder="1" applyAlignment="1">
      <alignment horizontal="left" vertical="center" wrapText="1"/>
    </xf>
    <xf numFmtId="0" fontId="63" fillId="0" borderId="88"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3"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42" fillId="20" borderId="99" xfId="3" applyFont="1" applyFill="1" applyBorder="1" applyAlignment="1">
      <alignment horizontal="center" vertical="center" wrapText="1"/>
    </xf>
    <xf numFmtId="0" fontId="31" fillId="0" borderId="100" xfId="3" applyFont="1" applyBorder="1" applyAlignment="1">
      <alignment horizontal="center" vertical="center"/>
    </xf>
    <xf numFmtId="0" fontId="31" fillId="0" borderId="99" xfId="3" applyFont="1" applyBorder="1" applyAlignment="1">
      <alignment horizontal="center" vertical="center"/>
    </xf>
    <xf numFmtId="0" fontId="78" fillId="0" borderId="100" xfId="0" applyFont="1" applyBorder="1" applyAlignment="1">
      <alignment horizontal="left" vertical="center" wrapText="1"/>
    </xf>
    <xf numFmtId="0" fontId="66" fillId="0" borderId="95" xfId="0" applyFont="1" applyBorder="1" applyAlignment="1">
      <alignment horizontal="left" vertical="center" wrapText="1"/>
    </xf>
    <xf numFmtId="0" fontId="66" fillId="0" borderId="99" xfId="0" applyFont="1" applyBorder="1" applyAlignment="1">
      <alignment horizontal="left" vertical="center" wrapText="1"/>
    </xf>
    <xf numFmtId="0" fontId="66" fillId="0" borderId="97" xfId="0" applyFont="1" applyBorder="1" applyAlignment="1">
      <alignment horizontal="left" vertical="center" wrapText="1"/>
    </xf>
    <xf numFmtId="0" fontId="58" fillId="0" borderId="94" xfId="0" applyFont="1" applyBorder="1" applyAlignment="1">
      <alignment horizontal="left" vertical="center" wrapText="1"/>
    </xf>
    <xf numFmtId="0" fontId="58" fillId="0" borderId="95" xfId="0" applyFont="1" applyBorder="1" applyAlignment="1">
      <alignment horizontal="left" vertical="center" wrapText="1"/>
    </xf>
    <xf numFmtId="0" fontId="58" fillId="0" borderId="96" xfId="0" applyFont="1" applyBorder="1" applyAlignment="1">
      <alignment horizontal="left" vertical="center" wrapText="1"/>
    </xf>
    <xf numFmtId="0" fontId="58" fillId="0" borderId="97" xfId="0" applyFont="1" applyBorder="1" applyAlignment="1">
      <alignment horizontal="left" vertical="center" wrapText="1"/>
    </xf>
    <xf numFmtId="0" fontId="42" fillId="20" borderId="44" xfId="3" applyFont="1" applyFill="1" applyBorder="1" applyAlignment="1">
      <alignment horizontal="center" vertical="center" wrapText="1"/>
    </xf>
    <xf numFmtId="0" fontId="78" fillId="0" borderId="30" xfId="3" applyFont="1" applyBorder="1" applyAlignment="1">
      <alignment horizontal="left" vertical="top" wrapText="1"/>
    </xf>
    <xf numFmtId="0" fontId="66" fillId="0" borderId="32" xfId="3" applyFont="1" applyBorder="1" applyAlignment="1">
      <alignment horizontal="left" vertical="top"/>
    </xf>
    <xf numFmtId="0" fontId="78" fillId="0" borderId="30" xfId="3" applyFont="1" applyBorder="1" applyAlignment="1">
      <alignment horizontal="left" vertical="center" wrapText="1"/>
    </xf>
    <xf numFmtId="0" fontId="15" fillId="0" borderId="32" xfId="3" applyFont="1" applyBorder="1" applyAlignment="1">
      <alignment horizontal="left" vertical="center"/>
    </xf>
    <xf numFmtId="0" fontId="42" fillId="20" borderId="105" xfId="3" applyFont="1" applyFill="1" applyBorder="1" applyAlignment="1">
      <alignment horizontal="center"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31" fillId="0" borderId="106" xfId="3" applyFont="1" applyBorder="1" applyAlignment="1">
      <alignment horizontal="center" vertical="center"/>
    </xf>
    <xf numFmtId="0" fontId="31" fillId="0" borderId="107" xfId="3" applyFont="1" applyBorder="1" applyAlignment="1">
      <alignment horizontal="center" vertical="center"/>
    </xf>
    <xf numFmtId="0" fontId="66" fillId="0" borderId="43" xfId="0" applyFont="1" applyBorder="1" applyAlignment="1">
      <alignment vertical="center" wrapText="1"/>
    </xf>
    <xf numFmtId="0" fontId="66" fillId="0" borderId="42" xfId="0" applyFont="1" applyBorder="1" applyAlignment="1">
      <alignment vertical="center" wrapText="1"/>
    </xf>
    <xf numFmtId="0" fontId="66" fillId="0" borderId="45" xfId="0" applyFont="1" applyBorder="1" applyAlignment="1">
      <alignment vertical="center" wrapText="1"/>
    </xf>
    <xf numFmtId="0" fontId="66" fillId="0" borderId="44" xfId="0" applyFont="1" applyBorder="1" applyAlignment="1">
      <alignment vertical="center" wrapText="1"/>
    </xf>
    <xf numFmtId="0" fontId="76" fillId="0" borderId="27" xfId="3" applyFont="1" applyBorder="1" applyAlignment="1">
      <alignment vertical="center" wrapText="1"/>
    </xf>
    <xf numFmtId="0" fontId="58" fillId="0" borderId="42" xfId="3" applyFont="1" applyBorder="1" applyAlignment="1">
      <alignment vertical="center" wrapText="1"/>
    </xf>
    <xf numFmtId="0" fontId="58" fillId="0" borderId="36" xfId="3" applyFont="1" applyBorder="1" applyAlignment="1">
      <alignment vertical="center" wrapText="1"/>
    </xf>
    <xf numFmtId="0" fontId="58" fillId="0" borderId="44" xfId="3" applyFont="1" applyBorder="1" applyAlignment="1">
      <alignment vertical="center" wrapText="1"/>
    </xf>
    <xf numFmtId="0" fontId="80" fillId="0" borderId="30" xfId="3" applyFont="1" applyBorder="1" applyAlignment="1">
      <alignment horizontal="left" vertical="top" wrapText="1"/>
    </xf>
    <xf numFmtId="0" fontId="15" fillId="0" borderId="32" xfId="3" applyFont="1" applyBorder="1" applyAlignment="1">
      <alignment horizontal="left" vertical="top" wrapText="1"/>
    </xf>
    <xf numFmtId="0" fontId="31" fillId="0" borderId="125" xfId="3" applyFont="1" applyBorder="1" applyAlignment="1">
      <alignment horizontal="center" vertical="center"/>
    </xf>
    <xf numFmtId="0" fontId="31" fillId="0" borderId="126" xfId="3" applyFont="1" applyBorder="1" applyAlignment="1">
      <alignment horizontal="center" vertical="center"/>
    </xf>
    <xf numFmtId="0" fontId="80" fillId="0" borderId="27" xfId="3" applyFont="1" applyBorder="1" applyAlignment="1">
      <alignment horizontal="left" vertical="center" wrapText="1"/>
    </xf>
    <xf numFmtId="0" fontId="80" fillId="0" borderId="42" xfId="3" applyFont="1" applyBorder="1" applyAlignment="1">
      <alignment horizontal="left" vertical="center" wrapText="1"/>
    </xf>
    <xf numFmtId="0" fontId="80" fillId="0" borderId="36" xfId="3" applyFont="1" applyBorder="1" applyAlignment="1">
      <alignment horizontal="left" vertical="center" wrapText="1"/>
    </xf>
    <xf numFmtId="0" fontId="80" fillId="0" borderId="44" xfId="3" applyFont="1" applyBorder="1" applyAlignment="1">
      <alignment horizontal="left" vertical="center" wrapText="1"/>
    </xf>
    <xf numFmtId="0" fontId="78" fillId="0" borderId="27" xfId="3" applyFont="1" applyBorder="1" applyAlignment="1">
      <alignment horizontal="left" vertical="center" wrapText="1"/>
    </xf>
    <xf numFmtId="0" fontId="78" fillId="0" borderId="42" xfId="3" applyFont="1" applyBorder="1" applyAlignment="1">
      <alignment horizontal="left" vertical="center" wrapText="1"/>
    </xf>
    <xf numFmtId="0" fontId="78" fillId="0" borderId="36" xfId="3" applyFont="1" applyBorder="1" applyAlignment="1">
      <alignment horizontal="left" vertical="center" wrapText="1"/>
    </xf>
    <xf numFmtId="0" fontId="78" fillId="0" borderId="44" xfId="3" applyFont="1" applyBorder="1" applyAlignment="1">
      <alignment horizontal="left" vertical="center" wrapText="1"/>
    </xf>
    <xf numFmtId="0" fontId="80" fillId="0" borderId="30" xfId="0" applyFont="1" applyBorder="1" applyAlignment="1">
      <alignment vertical="center" wrapText="1"/>
    </xf>
    <xf numFmtId="0" fontId="91" fillId="0" borderId="31" xfId="0" applyFont="1" applyBorder="1" applyAlignment="1">
      <alignment vertical="center" wrapText="1"/>
    </xf>
    <xf numFmtId="0" fontId="42" fillId="27" borderId="30" xfId="0" applyFont="1" applyFill="1" applyBorder="1" applyAlignment="1">
      <alignment wrapText="1"/>
    </xf>
    <xf numFmtId="0" fontId="42" fillId="27" borderId="108" xfId="0" applyFont="1" applyFill="1" applyBorder="1" applyAlignment="1">
      <alignment wrapText="1"/>
    </xf>
    <xf numFmtId="0" fontId="42" fillId="27" borderId="31" xfId="0" applyFont="1" applyFill="1" applyBorder="1" applyAlignment="1">
      <alignment wrapText="1"/>
    </xf>
    <xf numFmtId="0" fontId="42" fillId="27" borderId="52" xfId="0" applyFont="1" applyFill="1" applyBorder="1" applyAlignment="1">
      <alignment vertical="center" wrapText="1"/>
    </xf>
    <xf numFmtId="0" fontId="42" fillId="27" borderId="119" xfId="0" applyFont="1" applyFill="1" applyBorder="1" applyAlignment="1">
      <alignment vertical="center" wrapText="1"/>
    </xf>
    <xf numFmtId="0" fontId="56" fillId="0" borderId="54" xfId="0" applyFont="1" applyBorder="1" applyAlignment="1">
      <alignment horizontal="center" vertical="center"/>
    </xf>
    <xf numFmtId="0" fontId="56" fillId="0" borderId="119" xfId="0" applyFont="1" applyBorder="1" applyAlignment="1">
      <alignment horizontal="center" vertical="center"/>
    </xf>
    <xf numFmtId="0" fontId="85" fillId="0" borderId="27" xfId="0" applyFont="1" applyBorder="1" applyAlignment="1">
      <alignment wrapText="1"/>
    </xf>
    <xf numFmtId="0" fontId="25" fillId="0" borderId="128" xfId="0" applyFont="1" applyBorder="1" applyAlignment="1">
      <alignment wrapText="1"/>
    </xf>
    <xf numFmtId="0" fontId="25" fillId="0" borderId="118" xfId="0" applyFont="1" applyBorder="1" applyAlignment="1">
      <alignment wrapText="1"/>
    </xf>
    <xf numFmtId="0" fontId="25" fillId="0" borderId="97" xfId="0" applyFont="1" applyBorder="1" applyAlignment="1">
      <alignment wrapText="1"/>
    </xf>
    <xf numFmtId="0" fontId="84" fillId="0" borderId="27" xfId="0" applyFont="1" applyBorder="1" applyAlignment="1">
      <alignment wrapText="1"/>
    </xf>
    <xf numFmtId="0" fontId="70" fillId="0" borderId="128" xfId="0" applyFont="1" applyBorder="1" applyAlignment="1">
      <alignment wrapText="1"/>
    </xf>
    <xf numFmtId="0" fontId="70" fillId="0" borderId="118" xfId="0" applyFont="1" applyBorder="1" applyAlignment="1">
      <alignment wrapText="1"/>
    </xf>
    <xf numFmtId="0" fontId="70" fillId="0" borderId="97" xfId="0" applyFont="1" applyBorder="1" applyAlignment="1">
      <alignment wrapText="1"/>
    </xf>
    <xf numFmtId="0" fontId="84" fillId="0" borderId="30" xfId="3" applyFont="1" applyBorder="1" applyAlignment="1">
      <alignment horizontal="left" vertical="top" wrapText="1"/>
    </xf>
    <xf numFmtId="0" fontId="70" fillId="0" borderId="32" xfId="3" applyFont="1" applyBorder="1" applyAlignment="1">
      <alignment horizontal="left" vertical="top"/>
    </xf>
    <xf numFmtId="0" fontId="23" fillId="0" borderId="30" xfId="3" applyFont="1" applyBorder="1" applyAlignment="1">
      <alignment horizontal="left" vertical="top" wrapText="1"/>
    </xf>
    <xf numFmtId="0" fontId="23" fillId="0" borderId="32" xfId="3" applyFont="1" applyBorder="1" applyAlignment="1">
      <alignment horizontal="left" vertical="top"/>
    </xf>
    <xf numFmtId="0" fontId="91" fillId="0" borderId="30" xfId="0" applyFont="1" applyBorder="1" applyAlignment="1">
      <alignment vertical="top" wrapText="1"/>
    </xf>
    <xf numFmtId="0" fontId="91" fillId="0" borderId="31" xfId="0" applyFont="1" applyBorder="1" applyAlignment="1">
      <alignment vertical="top" wrapText="1"/>
    </xf>
    <xf numFmtId="0" fontId="58" fillId="0" borderId="88" xfId="0" applyFont="1" applyBorder="1" applyAlignment="1">
      <alignment horizontal="center" vertical="center" wrapText="1"/>
    </xf>
    <xf numFmtId="0" fontId="76" fillId="0" borderId="48" xfId="0" applyFont="1" applyBorder="1" applyAlignment="1">
      <alignment vertical="center" wrapText="1"/>
    </xf>
    <xf numFmtId="0" fontId="58" fillId="0" borderId="48" xfId="0" applyFont="1" applyBorder="1" applyAlignment="1">
      <alignment horizontal="center" vertical="center"/>
    </xf>
    <xf numFmtId="0" fontId="58" fillId="0" borderId="50" xfId="0" applyFont="1" applyBorder="1" applyAlignment="1">
      <alignment horizontal="center" vertical="center"/>
    </xf>
    <xf numFmtId="0" fontId="67" fillId="0" borderId="48" xfId="3" applyFont="1" applyBorder="1" applyAlignment="1">
      <alignment vertical="center" wrapText="1"/>
    </xf>
    <xf numFmtId="0" fontId="67" fillId="0" borderId="50" xfId="3" applyFont="1" applyBorder="1" applyAlignment="1">
      <alignment vertical="center" wrapText="1"/>
    </xf>
    <xf numFmtId="0" fontId="59" fillId="0" borderId="48" xfId="3" applyFont="1" applyBorder="1" applyAlignment="1">
      <alignment horizontal="left" vertical="center" wrapText="1"/>
    </xf>
    <xf numFmtId="0" fontId="11" fillId="0" borderId="50" xfId="3" applyFont="1" applyBorder="1" applyAlignment="1">
      <alignment horizontal="left" vertical="center"/>
    </xf>
    <xf numFmtId="0" fontId="81" fillId="0" borderId="48" xfId="0" applyFont="1" applyBorder="1" applyAlignment="1">
      <alignment vertical="center" wrapText="1"/>
    </xf>
    <xf numFmtId="0" fontId="75" fillId="0" borderId="88" xfId="0" applyFont="1" applyBorder="1" applyAlignment="1">
      <alignment vertical="center" wrapText="1"/>
    </xf>
    <xf numFmtId="0" fontId="82" fillId="0" borderId="48" xfId="0" applyFont="1" applyBorder="1" applyAlignment="1">
      <alignment vertical="center" wrapText="1"/>
    </xf>
    <xf numFmtId="0" fontId="73" fillId="0" borderId="88" xfId="0" applyFont="1" applyBorder="1" applyAlignment="1">
      <alignment vertical="center" wrapText="1"/>
    </xf>
    <xf numFmtId="0" fontId="58" fillId="0" borderId="48" xfId="0" applyFont="1" applyBorder="1" applyAlignment="1">
      <alignment horizontal="left" vertical="center" wrapText="1"/>
    </xf>
    <xf numFmtId="0" fontId="11" fillId="0" borderId="90" xfId="0" applyFont="1" applyBorder="1" applyAlignment="1">
      <alignment horizontal="lef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8" xfId="0" applyFont="1" applyBorder="1" applyAlignment="1">
      <alignment horizontal="center" vertical="center" wrapText="1"/>
    </xf>
    <xf numFmtId="0" fontId="59" fillId="0" borderId="48" xfId="0" applyFont="1" applyBorder="1" applyAlignment="1">
      <alignment vertical="top" wrapText="1"/>
    </xf>
    <xf numFmtId="0" fontId="73" fillId="0" borderId="88" xfId="0" applyFont="1" applyBorder="1" applyAlignment="1">
      <alignment vertical="top" wrapText="1"/>
    </xf>
    <xf numFmtId="0" fontId="77" fillId="0" borderId="48" xfId="3" applyFont="1" applyBorder="1" applyAlignment="1">
      <alignment horizontal="left" vertical="center" wrapText="1"/>
    </xf>
    <xf numFmtId="0" fontId="58" fillId="0" borderId="48" xfId="0" applyFont="1" applyBorder="1" applyAlignment="1">
      <alignment vertical="center"/>
    </xf>
    <xf numFmtId="0" fontId="58" fillId="0" borderId="88" xfId="0" applyFont="1" applyBorder="1" applyAlignment="1">
      <alignment vertical="center"/>
    </xf>
    <xf numFmtId="0" fontId="80" fillId="0" borderId="48" xfId="0" applyFont="1" applyBorder="1" applyAlignment="1">
      <alignment vertical="center" wrapText="1"/>
    </xf>
    <xf numFmtId="0" fontId="80" fillId="0" borderId="88" xfId="0" applyFont="1" applyBorder="1" applyAlignment="1">
      <alignment vertical="center" wrapText="1"/>
    </xf>
    <xf numFmtId="0" fontId="77" fillId="0" borderId="48" xfId="3" applyFont="1" applyBorder="1" applyAlignment="1">
      <alignment horizontal="left" vertical="top" wrapText="1"/>
    </xf>
    <xf numFmtId="0" fontId="11" fillId="0" borderId="50" xfId="3" applyFont="1" applyBorder="1" applyAlignment="1">
      <alignment horizontal="left" vertical="top" wrapText="1"/>
    </xf>
    <xf numFmtId="0" fontId="58" fillId="0" borderId="88" xfId="0" applyFont="1" applyBorder="1" applyAlignment="1">
      <alignment horizontal="center" vertical="center"/>
    </xf>
    <xf numFmtId="0" fontId="77" fillId="0" borderId="48" xfId="0" applyFont="1" applyBorder="1" applyAlignment="1">
      <alignment vertical="top" wrapText="1"/>
    </xf>
    <xf numFmtId="0" fontId="77" fillId="0" borderId="88" xfId="0" applyFont="1" applyBorder="1" applyAlignment="1">
      <alignment vertical="top" wrapText="1"/>
    </xf>
    <xf numFmtId="0" fontId="61" fillId="0" borderId="48" xfId="16" applyFont="1" applyBorder="1" applyAlignment="1">
      <alignment horizontal="center" vertical="center"/>
    </xf>
    <xf numFmtId="0" fontId="56" fillId="0" borderId="50" xfId="3" applyFont="1" applyBorder="1" applyAlignment="1">
      <alignment horizontal="center" vertical="center"/>
    </xf>
    <xf numFmtId="0" fontId="76" fillId="0" borderId="48" xfId="0" applyFont="1" applyBorder="1" applyAlignment="1">
      <alignment horizontal="left" vertical="top" wrapText="1"/>
    </xf>
    <xf numFmtId="0" fontId="58" fillId="0" borderId="50" xfId="0" applyFont="1" applyBorder="1" applyAlignment="1">
      <alignment horizontal="left" vertical="top"/>
    </xf>
    <xf numFmtId="0" fontId="59" fillId="0" borderId="88" xfId="0" applyFont="1" applyBorder="1" applyAlignment="1">
      <alignment vertical="top" wrapText="1"/>
    </xf>
    <xf numFmtId="0" fontId="11" fillId="0" borderId="47" xfId="0" applyFont="1" applyBorder="1" applyAlignment="1">
      <alignment horizontal="left" vertical="top"/>
    </xf>
    <xf numFmtId="0" fontId="76" fillId="0" borderId="47" xfId="0" applyFont="1" applyBorder="1" applyAlignment="1">
      <alignment horizontal="left" vertical="center" wrapText="1"/>
    </xf>
    <xf numFmtId="0" fontId="58" fillId="0" borderId="47" xfId="0" applyFont="1" applyBorder="1" applyAlignment="1">
      <alignment horizontal="left" vertical="center"/>
    </xf>
    <xf numFmtId="0" fontId="59" fillId="0" borderId="48" xfId="0" applyFont="1" applyBorder="1" applyAlignment="1">
      <alignment vertical="center" wrapText="1"/>
    </xf>
    <xf numFmtId="0" fontId="59" fillId="0" borderId="88" xfId="0" applyFont="1" applyBorder="1" applyAlignment="1">
      <alignment vertical="center" wrapText="1"/>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31" fillId="0" borderId="48" xfId="3" applyFont="1" applyBorder="1" applyAlignment="1">
      <alignment horizontal="left" vertical="center" wrapText="1"/>
    </xf>
    <xf numFmtId="0" fontId="31" fillId="0" borderId="50" xfId="3" applyFont="1" applyBorder="1" applyAlignment="1">
      <alignment horizontal="left" vertical="center" wrapText="1"/>
    </xf>
    <xf numFmtId="0" fontId="65" fillId="0" borderId="48" xfId="3" applyFont="1" applyBorder="1" applyAlignment="1">
      <alignment horizontal="center" vertical="center" wrapText="1"/>
    </xf>
    <xf numFmtId="0" fontId="65" fillId="0" borderId="50" xfId="3" applyFont="1" applyBorder="1" applyAlignment="1">
      <alignment horizontal="center" vertical="center" wrapText="1"/>
    </xf>
    <xf numFmtId="0" fontId="76" fillId="8" borderId="48" xfId="0" applyFont="1" applyFill="1" applyBorder="1" applyAlignment="1">
      <alignment horizontal="left" vertical="center" wrapText="1"/>
    </xf>
    <xf numFmtId="0" fontId="58" fillId="8" borderId="50" xfId="0" applyFont="1" applyFill="1" applyBorder="1" applyAlignment="1">
      <alignment horizontal="left" vertical="center" wrapText="1"/>
    </xf>
    <xf numFmtId="0" fontId="90" fillId="0" borderId="106" xfId="0" applyFont="1" applyBorder="1" applyAlignment="1">
      <alignment horizontal="left" vertical="center" wrapText="1"/>
    </xf>
    <xf numFmtId="0" fontId="90" fillId="0" borderId="107" xfId="0" applyFont="1" applyBorder="1" applyAlignment="1">
      <alignment horizontal="left" vertical="center" wrapText="1"/>
    </xf>
    <xf numFmtId="0" fontId="70" fillId="0" borderId="54" xfId="0" applyFont="1" applyBorder="1"/>
    <xf numFmtId="0" fontId="70" fillId="0" borderId="119" xfId="0" applyFont="1" applyBorder="1"/>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29" fillId="0" borderId="89"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8" xfId="20" applyFont="1" applyFill="1" applyBorder="1" applyAlignment="1">
      <alignment horizontal="center" vertical="center" wrapText="1"/>
    </xf>
    <xf numFmtId="0" fontId="29" fillId="0" borderId="47" xfId="20" applyFont="1" applyBorder="1" applyAlignment="1">
      <alignment horizontal="left" vertical="center" wrapText="1"/>
    </xf>
    <xf numFmtId="0" fontId="56" fillId="0" borderId="11" xfId="0" applyFont="1" applyBorder="1" applyAlignment="1">
      <alignment horizontal="center"/>
    </xf>
    <xf numFmtId="0" fontId="91" fillId="0" borderId="108" xfId="0" applyFont="1" applyBorder="1" applyAlignment="1">
      <alignment vertical="center" wrapText="1"/>
    </xf>
    <xf numFmtId="0" fontId="76" fillId="0" borderId="1" xfId="0" applyFont="1" applyBorder="1" applyAlignment="1">
      <alignment horizontal="center" wrapText="1"/>
    </xf>
    <xf numFmtId="0" fontId="58" fillId="0" borderId="1" xfId="0" applyFont="1" applyBorder="1" applyAlignment="1">
      <alignment horizontal="center"/>
    </xf>
    <xf numFmtId="0" fontId="91" fillId="0" borderId="22" xfId="0" applyFont="1" applyBorder="1" applyAlignment="1">
      <alignment wrapText="1"/>
    </xf>
    <xf numFmtId="0" fontId="91" fillId="0" borderId="23" xfId="0" applyFont="1" applyBorder="1" applyAlignment="1">
      <alignment wrapText="1"/>
    </xf>
    <xf numFmtId="0" fontId="58" fillId="0" borderId="1" xfId="0" applyFont="1" applyBorder="1" applyAlignment="1">
      <alignment horizontal="left" vertical="center" wrapText="1"/>
    </xf>
    <xf numFmtId="0" fontId="66" fillId="0" borderId="22" xfId="0" applyFont="1" applyBorder="1" applyAlignment="1">
      <alignment horizontal="left" vertical="center" wrapText="1"/>
    </xf>
    <xf numFmtId="0" fontId="66" fillId="0" borderId="23" xfId="0" applyFont="1" applyBorder="1" applyAlignment="1">
      <alignment horizontal="left" vertical="center" wrapText="1"/>
    </xf>
    <xf numFmtId="0" fontId="80" fillId="0" borderId="22" xfId="0" applyFont="1" applyBorder="1" applyAlignment="1">
      <alignment vertical="top" wrapText="1"/>
    </xf>
    <xf numFmtId="0" fontId="80" fillId="0" borderId="23" xfId="0" applyFont="1" applyBorder="1" applyAlignment="1">
      <alignment vertical="top" wrapText="1"/>
    </xf>
    <xf numFmtId="0" fontId="76" fillId="0" borderId="23" xfId="0" applyFont="1" applyBorder="1" applyAlignment="1">
      <alignment horizontal="left" vertical="center" wrapText="1"/>
    </xf>
    <xf numFmtId="0" fontId="77" fillId="0" borderId="1" xfId="0" applyFont="1" applyBorder="1" applyAlignment="1">
      <alignment horizontal="left" vertical="center" wrapText="1"/>
    </xf>
    <xf numFmtId="0" fontId="59" fillId="0" borderId="1" xfId="0" applyFont="1" applyBorder="1" applyAlignment="1">
      <alignment horizontal="left" vertical="center"/>
    </xf>
    <xf numFmtId="0" fontId="77" fillId="0" borderId="22" xfId="0" applyFont="1" applyBorder="1" applyAlignment="1">
      <alignment vertical="center" wrapText="1"/>
    </xf>
    <xf numFmtId="0" fontId="59" fillId="0" borderId="23" xfId="0" applyFont="1" applyBorder="1" applyAlignment="1">
      <alignment vertical="center" wrapText="1"/>
    </xf>
    <xf numFmtId="0" fontId="58" fillId="0" borderId="1" xfId="0" applyFont="1" applyBorder="1" applyAlignment="1">
      <alignment horizontal="left" vertical="center"/>
    </xf>
    <xf numFmtId="0" fontId="59" fillId="0" borderId="1" xfId="3" applyFont="1" applyBorder="1" applyAlignment="1">
      <alignment horizontal="left" vertical="center" wrapText="1"/>
    </xf>
    <xf numFmtId="0" fontId="76" fillId="0" borderId="1" xfId="3" applyFont="1" applyBorder="1" applyAlignment="1">
      <alignment horizontal="left" vertical="center" wrapText="1"/>
    </xf>
    <xf numFmtId="0" fontId="62" fillId="0" borderId="1" xfId="3" applyFont="1" applyBorder="1" applyAlignment="1">
      <alignment horizontal="left" vertical="center" wrapText="1"/>
    </xf>
    <xf numFmtId="0" fontId="62" fillId="0" borderId="23" xfId="3" applyFont="1" applyBorder="1" applyAlignment="1">
      <alignment horizontal="left" vertical="center" wrapText="1"/>
    </xf>
    <xf numFmtId="0" fontId="77" fillId="0" borderId="1" xfId="3" applyFont="1" applyBorder="1" applyAlignment="1">
      <alignment horizontal="left" vertical="center" wrapText="1"/>
    </xf>
    <xf numFmtId="0" fontId="30" fillId="0" borderId="23" xfId="16" applyBorder="1" applyAlignment="1">
      <alignment horizontal="center" vertical="center" wrapText="1"/>
    </xf>
    <xf numFmtId="0" fontId="70" fillId="0" borderId="1" xfId="3" applyFont="1" applyBorder="1" applyAlignment="1">
      <alignment horizontal="left" vertical="center" wrapText="1"/>
    </xf>
    <xf numFmtId="0" fontId="26" fillId="0" borderId="23" xfId="3" applyFont="1" applyBorder="1" applyAlignment="1">
      <alignment horizontal="left" vertical="center" wrapText="1"/>
    </xf>
    <xf numFmtId="0" fontId="59" fillId="0" borderId="22" xfId="0" applyFont="1" applyBorder="1" applyAlignment="1">
      <alignment vertical="center" wrapText="1"/>
    </xf>
    <xf numFmtId="0" fontId="76" fillId="0" borderId="22" xfId="0" applyFont="1" applyBorder="1" applyAlignment="1">
      <alignment horizontal="left" vertical="center" wrapText="1"/>
    </xf>
    <xf numFmtId="0" fontId="58" fillId="0" borderId="23" xfId="0" applyFont="1" applyBorder="1" applyAlignment="1">
      <alignment horizontal="lef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6" fillId="0" borderId="1" xfId="3" applyFont="1" applyBorder="1" applyAlignment="1">
      <alignment horizontal="center" vertical="center" wrapText="1"/>
    </xf>
    <xf numFmtId="0" fontId="78" fillId="0" borderId="31" xfId="0" applyFont="1" applyBorder="1" applyAlignment="1">
      <alignment vertical="top" wrapText="1"/>
    </xf>
    <xf numFmtId="0" fontId="66" fillId="0" borderId="108" xfId="0" applyFont="1" applyBorder="1" applyAlignment="1">
      <alignment vertical="top" wrapText="1"/>
    </xf>
    <xf numFmtId="0" fontId="80" fillId="0" borderId="31" xfId="0" applyFont="1" applyBorder="1" applyAlignment="1">
      <alignment vertical="top" wrapText="1"/>
    </xf>
    <xf numFmtId="0" fontId="91" fillId="0" borderId="108" xfId="0" applyFont="1" applyBorder="1" applyAlignment="1">
      <alignment vertical="top" wrapText="1"/>
    </xf>
    <xf numFmtId="0" fontId="78" fillId="0" borderId="30" xfId="0" applyFont="1" applyBorder="1" applyAlignment="1">
      <alignment vertical="top" wrapText="1"/>
    </xf>
    <xf numFmtId="0" fontId="80" fillId="0" borderId="30" xfId="0" applyFont="1" applyBorder="1" applyAlignment="1">
      <alignment vertical="top" wrapText="1"/>
    </xf>
    <xf numFmtId="0" fontId="73" fillId="0" borderId="30" xfId="0" applyFont="1" applyBorder="1" applyAlignment="1">
      <alignment vertical="center" wrapText="1"/>
    </xf>
    <xf numFmtId="0" fontId="73" fillId="0" borderId="32" xfId="0" applyFont="1" applyBorder="1" applyAlignment="1">
      <alignment vertical="center" wrapText="1"/>
    </xf>
    <xf numFmtId="0" fontId="58" fillId="19" borderId="30" xfId="3" applyFont="1" applyFill="1" applyBorder="1" applyAlignment="1">
      <alignment horizontal="left" vertical="center" wrapText="1"/>
    </xf>
    <xf numFmtId="0" fontId="58" fillId="19" borderId="32" xfId="3" applyFont="1" applyFill="1" applyBorder="1" applyAlignment="1">
      <alignment horizontal="left" vertical="center" wrapText="1"/>
    </xf>
    <xf numFmtId="0" fontId="58" fillId="0" borderId="30" xfId="0" applyFont="1" applyBorder="1" applyAlignment="1">
      <alignment vertical="center" wrapText="1"/>
    </xf>
    <xf numFmtId="0" fontId="58" fillId="0" borderId="108" xfId="0" applyFont="1" applyBorder="1" applyAlignment="1">
      <alignment vertical="center" wrapText="1"/>
    </xf>
    <xf numFmtId="0" fontId="58" fillId="0" borderId="22" xfId="0" applyFont="1" applyBorder="1" applyAlignment="1">
      <alignment vertical="center" wrapText="1"/>
    </xf>
    <xf numFmtId="0" fontId="58" fillId="0" borderId="23" xfId="0" applyFont="1" applyBorder="1" applyAlignment="1">
      <alignment vertical="center" wrapText="1"/>
    </xf>
    <xf numFmtId="0" fontId="58" fillId="0" borderId="12" xfId="0" applyFont="1" applyBorder="1" applyAlignment="1">
      <alignment vertical="center" wrapText="1"/>
    </xf>
    <xf numFmtId="0" fontId="11" fillId="7" borderId="2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0" borderId="22" xfId="0" applyFont="1" applyBorder="1" applyAlignment="1">
      <alignment horizontal="center" vertical="center" wrapText="1"/>
    </xf>
    <xf numFmtId="0" fontId="14" fillId="2" borderId="22" xfId="0" applyFont="1" applyFill="1" applyBorder="1" applyAlignment="1">
      <alignment horizontal="left" vertical="center" wrapText="1"/>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0" fontId="58" fillId="0" borderId="30"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0" xfId="3" applyFont="1" applyBorder="1" applyAlignment="1">
      <alignment horizontal="center" vertical="center" wrapText="1"/>
    </xf>
    <xf numFmtId="0" fontId="25" fillId="20" borderId="27"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26" fillId="0" borderId="31" xfId="3" applyFont="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25" fillId="20" borderId="33" xfId="3" applyFont="1" applyFill="1" applyBorder="1" applyAlignment="1">
      <alignment horizontal="center" vertical="center" wrapText="1"/>
    </xf>
    <xf numFmtId="0" fontId="26" fillId="0" borderId="43"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27" xfId="3" applyFont="1" applyBorder="1" applyAlignment="1">
      <alignment horizontal="center" vertical="center" wrapText="1"/>
    </xf>
    <xf numFmtId="0" fontId="25" fillId="20" borderId="116" xfId="3" applyFont="1" applyFill="1" applyBorder="1" applyAlignment="1">
      <alignment horizontal="center" vertical="center" wrapText="1"/>
    </xf>
    <xf numFmtId="0" fontId="25" fillId="20" borderId="117" xfId="3" applyFont="1" applyFill="1" applyBorder="1" applyAlignment="1">
      <alignment horizontal="center" vertical="center" wrapText="1"/>
    </xf>
    <xf numFmtId="0" fontId="26" fillId="0" borderId="120" xfId="3" applyFont="1" applyBorder="1" applyAlignment="1">
      <alignment horizontal="center" vertical="center" wrapText="1"/>
    </xf>
    <xf numFmtId="0" fontId="26" fillId="0" borderId="121" xfId="3" applyFont="1" applyBorder="1" applyAlignment="1">
      <alignment horizontal="center" vertical="center"/>
    </xf>
    <xf numFmtId="0" fontId="25" fillId="20" borderId="109" xfId="3" applyFont="1" applyFill="1" applyBorder="1" applyAlignment="1">
      <alignment horizontal="center" vertical="center" wrapText="1"/>
    </xf>
    <xf numFmtId="0" fontId="25" fillId="20" borderId="114" xfId="3" applyFont="1" applyFill="1" applyBorder="1" applyAlignment="1">
      <alignment horizontal="center" vertical="center" wrapText="1"/>
    </xf>
    <xf numFmtId="0" fontId="25" fillId="20" borderId="110" xfId="3" applyFont="1" applyFill="1" applyBorder="1" applyAlignment="1">
      <alignment horizontal="center" vertical="center" wrapText="1"/>
    </xf>
    <xf numFmtId="0" fontId="25" fillId="20" borderId="111" xfId="3" applyFont="1" applyFill="1" applyBorder="1" applyAlignment="1">
      <alignment horizontal="center" vertical="center" wrapText="1"/>
    </xf>
    <xf numFmtId="0" fontId="89" fillId="26" borderId="27" xfId="0" applyFont="1" applyFill="1" applyBorder="1" applyAlignment="1">
      <alignment horizontal="center" vertical="center" wrapText="1"/>
    </xf>
    <xf numFmtId="0" fontId="89" fillId="26" borderId="42" xfId="0" applyFont="1" applyFill="1" applyBorder="1" applyAlignment="1">
      <alignment horizontal="center" vertical="center" wrapText="1"/>
    </xf>
    <xf numFmtId="0" fontId="26" fillId="0" borderId="32" xfId="3" applyFont="1" applyBorder="1" applyAlignment="1">
      <alignment horizontal="center" vertical="center"/>
    </xf>
    <xf numFmtId="0" fontId="25" fillId="20" borderId="5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26" fillId="0" borderId="31" xfId="3" applyFont="1" applyBorder="1" applyAlignment="1">
      <alignment horizontal="center" vertical="center"/>
    </xf>
    <xf numFmtId="0" fontId="26" fillId="0" borderId="30" xfId="3" applyFont="1" applyBorder="1" applyAlignment="1">
      <alignment horizontal="center" vertical="center"/>
    </xf>
    <xf numFmtId="0" fontId="25" fillId="0" borderId="83" xfId="2" applyFont="1" applyBorder="1" applyAlignment="1">
      <alignment horizontal="center" vertical="center" wrapText="1"/>
    </xf>
    <xf numFmtId="0" fontId="25" fillId="0" borderId="80" xfId="2" applyFont="1" applyBorder="1" applyAlignment="1">
      <alignment horizontal="center" vertical="center" wrapText="1"/>
    </xf>
    <xf numFmtId="0" fontId="25" fillId="0" borderId="78"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65" xfId="2" applyFont="1" applyBorder="1" applyAlignment="1">
      <alignment horizontal="center" vertical="center" wrapText="1"/>
    </xf>
    <xf numFmtId="0" fontId="25" fillId="0" borderId="70" xfId="2" applyFont="1" applyBorder="1" applyAlignment="1">
      <alignment horizontal="center" vertical="center" wrapText="1"/>
    </xf>
    <xf numFmtId="0" fontId="25" fillId="20" borderId="75"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16" borderId="36" xfId="2" applyFont="1" applyFill="1" applyBorder="1" applyAlignment="1">
      <alignment horizontal="center" vertical="center" wrapText="1"/>
    </xf>
    <xf numFmtId="0" fontId="25" fillId="16" borderId="45" xfId="2" applyFont="1" applyFill="1" applyBorder="1" applyAlignment="1">
      <alignment horizontal="center" vertical="center" wrapText="1"/>
    </xf>
    <xf numFmtId="169" fontId="26" fillId="0" borderId="78" xfId="5" applyNumberFormat="1" applyFont="1" applyBorder="1" applyAlignment="1">
      <alignment horizontal="center" vertical="center" wrapText="1"/>
    </xf>
    <xf numFmtId="169" fontId="26" fillId="0" borderId="79" xfId="5" applyNumberFormat="1" applyFont="1" applyBorder="1" applyAlignment="1">
      <alignment horizontal="center" vertical="center" wrapText="1"/>
    </xf>
    <xf numFmtId="169" fontId="26" fillId="0" borderId="78" xfId="5" applyNumberFormat="1" applyFont="1" applyBorder="1" applyAlignment="1">
      <alignment horizontal="center" vertical="center"/>
    </xf>
    <xf numFmtId="169" fontId="26" fillId="0" borderId="79" xfId="5" applyNumberFormat="1" applyFont="1" applyBorder="1" applyAlignment="1">
      <alignment horizontal="center" vertical="center"/>
    </xf>
    <xf numFmtId="169" fontId="26" fillId="0" borderId="58" xfId="5" applyNumberFormat="1" applyFont="1" applyBorder="1" applyAlignment="1">
      <alignment horizontal="center" vertical="center"/>
    </xf>
    <xf numFmtId="169" fontId="26" fillId="0" borderId="77" xfId="5" applyNumberFormat="1" applyFont="1" applyBorder="1" applyAlignment="1">
      <alignment horizontal="center" vertical="center"/>
    </xf>
    <xf numFmtId="169" fontId="26" fillId="0" borderId="83" xfId="5" applyNumberFormat="1" applyFont="1" applyBorder="1" applyAlignment="1">
      <alignment horizontal="center" vertical="center"/>
    </xf>
    <xf numFmtId="169" fontId="26" fillId="0" borderId="80" xfId="5" applyNumberFormat="1" applyFont="1" applyBorder="1" applyAlignment="1">
      <alignment horizontal="center" vertical="center"/>
    </xf>
    <xf numFmtId="169" fontId="26" fillId="0" borderId="72" xfId="5" applyNumberFormat="1" applyFont="1" applyBorder="1" applyAlignment="1">
      <alignment horizontal="center" vertical="center"/>
    </xf>
    <xf numFmtId="169" fontId="26" fillId="0" borderId="71" xfId="5" applyNumberFormat="1" applyFont="1" applyBorder="1" applyAlignment="1">
      <alignment horizontal="center" vertical="center"/>
    </xf>
    <xf numFmtId="169" fontId="26" fillId="0" borderId="65" xfId="5" applyNumberFormat="1" applyFont="1" applyBorder="1" applyAlignment="1">
      <alignment horizontal="center" vertical="center"/>
    </xf>
    <xf numFmtId="169" fontId="26" fillId="0" borderId="73" xfId="5" applyNumberFormat="1" applyFont="1" applyBorder="1" applyAlignment="1">
      <alignment horizontal="center" vertical="center"/>
    </xf>
    <xf numFmtId="169" fontId="26" fillId="0" borderId="70" xfId="5" applyNumberFormat="1" applyFont="1" applyBorder="1" applyAlignment="1">
      <alignment horizontal="center" vertical="center"/>
    </xf>
    <xf numFmtId="169" fontId="26" fillId="0" borderId="69" xfId="5" applyNumberFormat="1" applyFont="1" applyBorder="1" applyAlignment="1">
      <alignment horizontal="center" vertical="center"/>
    </xf>
    <xf numFmtId="0" fontId="68" fillId="0" borderId="73" xfId="18" applyNumberFormat="1" applyFont="1" applyFill="1" applyBorder="1" applyAlignment="1">
      <alignment horizontal="center" vertical="center" wrapText="1"/>
    </xf>
    <xf numFmtId="0" fontId="68" fillId="0" borderId="70" xfId="18" applyNumberFormat="1" applyFont="1" applyFill="1" applyBorder="1" applyAlignment="1">
      <alignment horizontal="center" vertical="center" wrapText="1"/>
    </xf>
    <xf numFmtId="0" fontId="26" fillId="0" borderId="78" xfId="5" applyNumberFormat="1" applyFont="1" applyBorder="1" applyAlignment="1">
      <alignment horizontal="center" vertical="center" wrapText="1"/>
    </xf>
    <xf numFmtId="0" fontId="26" fillId="0" borderId="79" xfId="5" applyNumberFormat="1" applyFont="1" applyBorder="1" applyAlignment="1">
      <alignment horizontal="center" vertical="center" wrapText="1"/>
    </xf>
    <xf numFmtId="169" fontId="26" fillId="0" borderId="73" xfId="5" applyNumberFormat="1" applyFont="1" applyBorder="1" applyAlignment="1">
      <alignment horizontal="center" vertical="center" wrapText="1"/>
    </xf>
    <xf numFmtId="169" fontId="26" fillId="0" borderId="83" xfId="5" applyNumberFormat="1" applyFont="1" applyFill="1" applyBorder="1" applyAlignment="1">
      <alignment horizontal="center" vertical="center"/>
    </xf>
    <xf numFmtId="169" fontId="26" fillId="0" borderId="65" xfId="5" applyNumberFormat="1" applyFont="1" applyFill="1" applyBorder="1" applyAlignment="1">
      <alignment horizontal="center" vertical="center"/>
    </xf>
    <xf numFmtId="169" fontId="26" fillId="0" borderId="58" xfId="5" applyNumberFormat="1" applyFont="1" applyFill="1" applyBorder="1" applyAlignment="1">
      <alignment horizontal="center" vertical="center"/>
    </xf>
    <xf numFmtId="169" fontId="26" fillId="0" borderId="69" xfId="5" applyNumberFormat="1" applyFont="1" applyFill="1" applyBorder="1" applyAlignment="1">
      <alignment horizontal="center" vertical="center"/>
    </xf>
    <xf numFmtId="43" fontId="68" fillId="0" borderId="73" xfId="18" applyFont="1" applyFill="1" applyBorder="1" applyAlignment="1">
      <alignment horizontal="center" vertical="center" wrapText="1"/>
    </xf>
    <xf numFmtId="43" fontId="68" fillId="0" borderId="70" xfId="18" applyFont="1" applyFill="1" applyBorder="1" applyAlignment="1">
      <alignment horizontal="center" vertical="center" wrapText="1"/>
    </xf>
    <xf numFmtId="43" fontId="68" fillId="0" borderId="72" xfId="18" applyFont="1" applyFill="1" applyBorder="1" applyAlignment="1">
      <alignment horizontal="center" vertical="center" wrapText="1"/>
    </xf>
    <xf numFmtId="43" fontId="68" fillId="0" borderId="65" xfId="18" applyFont="1" applyFill="1" applyBorder="1" applyAlignment="1">
      <alignment horizontal="center" vertical="center" wrapText="1"/>
    </xf>
    <xf numFmtId="43" fontId="50" fillId="0" borderId="71" xfId="18" applyFont="1" applyFill="1" applyBorder="1" applyAlignment="1">
      <alignment horizontal="center" vertical="center" wrapText="1"/>
    </xf>
    <xf numFmtId="43" fontId="50" fillId="0" borderId="69" xfId="18" applyFont="1" applyFill="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78" xfId="2" applyFont="1" applyFill="1" applyBorder="1" applyAlignment="1">
      <alignment horizontal="center" vertical="center" wrapText="1"/>
    </xf>
    <xf numFmtId="0" fontId="25" fillId="20" borderId="79"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5" xfId="2" applyFont="1" applyFill="1" applyBorder="1" applyAlignment="1">
      <alignment horizontal="center" vertical="center" wrapText="1"/>
    </xf>
    <xf numFmtId="169" fontId="26" fillId="0" borderId="59" xfId="5" applyNumberFormat="1" applyFont="1" applyBorder="1" applyAlignment="1">
      <alignment horizontal="center" vertical="center"/>
    </xf>
    <xf numFmtId="169" fontId="26" fillId="0" borderId="60" xfId="5" applyNumberFormat="1" applyFont="1" applyBorder="1" applyAlignment="1">
      <alignment horizontal="center" vertical="center"/>
    </xf>
    <xf numFmtId="169"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82" xfId="2" applyFont="1" applyBorder="1" applyAlignment="1">
      <alignment horizontal="center" vertical="center" wrapText="1"/>
    </xf>
    <xf numFmtId="0" fontId="25" fillId="0" borderId="74" xfId="2" applyFont="1" applyBorder="1" applyAlignment="1">
      <alignment horizontal="center" vertical="center" wrapText="1"/>
    </xf>
    <xf numFmtId="43" fontId="68" fillId="0" borderId="71" xfId="18" applyFont="1" applyFill="1" applyBorder="1" applyAlignment="1">
      <alignment horizontal="center" vertical="center" wrapText="1"/>
    </xf>
    <xf numFmtId="43" fontId="68" fillId="0" borderId="69" xfId="18" applyFont="1" applyFill="1" applyBorder="1" applyAlignment="1">
      <alignment horizontal="center" vertical="center" wrapText="1"/>
    </xf>
    <xf numFmtId="43" fontId="68" fillId="0" borderId="73" xfId="18" applyFont="1" applyBorder="1" applyAlignment="1">
      <alignment horizontal="center" vertical="center" wrapText="1"/>
    </xf>
    <xf numFmtId="43" fontId="68" fillId="0" borderId="70" xfId="18" applyFont="1" applyBorder="1" applyAlignment="1">
      <alignment horizontal="center" vertical="center" wrapText="1"/>
    </xf>
    <xf numFmtId="169" fontId="26" fillId="19" borderId="83" xfId="5" applyNumberFormat="1" applyFont="1" applyFill="1" applyBorder="1" applyAlignment="1">
      <alignment horizontal="center" vertical="center"/>
    </xf>
    <xf numFmtId="169" fontId="26" fillId="19" borderId="65" xfId="5" applyNumberFormat="1" applyFont="1" applyFill="1" applyBorder="1" applyAlignment="1">
      <alignment horizontal="center" vertical="center"/>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42" xfId="0" applyFont="1" applyBorder="1" applyAlignment="1">
      <alignment horizontal="center" vertical="center" wrapText="1"/>
    </xf>
    <xf numFmtId="0" fontId="25" fillId="20" borderId="67" xfId="2" applyFont="1" applyFill="1" applyBorder="1" applyAlignment="1">
      <alignment horizontal="center" vertical="center" wrapText="1"/>
    </xf>
    <xf numFmtId="0" fontId="25" fillId="20" borderId="68"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0" fontId="48" fillId="0" borderId="51" xfId="2" applyFont="1" applyFill="1" applyBorder="1" applyAlignment="1">
      <alignment horizontal="center" vertical="center"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hyperlink" Target="https://secretariadistritald.sharepoint.com/:f:/s/PLANDEACCIN-POADDDP2023/Et5KHdma6cNEk70D3IgIEfkB6lc19dzP4Vbd0h2_mc4pCQ?e=Zpnzss" TargetMode="External"/><Relationship Id="rId26" Type="http://schemas.openxmlformats.org/officeDocument/2006/relationships/hyperlink" Target="https://secretariadistritald.sharepoint.com/:f:/s/PLANDEACCIN-POADDDP2023/EiTX1gEPYdpHmWQJhLDT-gYBUJL5W_1ql4q_pByN615sGQ?e=0LbB3J" TargetMode="External"/><Relationship Id="rId3" Type="http://schemas.openxmlformats.org/officeDocument/2006/relationships/hyperlink" Target="https://secretariadistritald.sharepoint.com/:f:/s/PLANDEACCIN-POADDDP2023/EgNZVxUoyoNGnci8rYY-voYBSylmyUQ6r60f2xUXSRzjsw?e=lRIQit" TargetMode="External"/><Relationship Id="rId21" Type="http://schemas.openxmlformats.org/officeDocument/2006/relationships/hyperlink" Target="https://secretariadistritald.sharepoint.com/:f:/s/PLANDEACCIN-POADDDP2023/EhUVSI2So7NNjB-I7qiJ--UBunlUMGoLrJRaLToZVgeCkg?e=a4Munr" TargetMode="External"/><Relationship Id="rId34" Type="http://schemas.openxmlformats.org/officeDocument/2006/relationships/drawing" Target="../drawings/drawing10.xm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hyperlink" Target="https://secretariadistritald.sharepoint.com/:f:/s/PLANDEACCIN-POADDDP2023/EhYbvSCxkZZPo3_tmlEBAkYBLSk554NGJjz-gt1mimydIg?e=j4sjdh" TargetMode="External"/><Relationship Id="rId25" Type="http://schemas.openxmlformats.org/officeDocument/2006/relationships/hyperlink" Target="https://secretariadistritald.sharepoint.com/:f:/s/PLANDEACCIN-POADDDP2023/EjBpdj0deLNOmB3UYB4OOY4B89dDat-xZ8T7shgmrYnzNg?e=xbAfTM" TargetMode="External"/><Relationship Id="rId33" Type="http://schemas.openxmlformats.org/officeDocument/2006/relationships/printerSettings" Target="../printerSettings/printerSettings9.bin"/><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hyperlink" Target="https://secretariadistritald.sharepoint.com/:f:/s/PLANDEACCIN-POADDDP2023/Ev8PcZsJOktItbfz31gl2BMBuXunknsw2LW-_mpghDMgwA?e=pFh0Vk" TargetMode="External"/><Relationship Id="rId20" Type="http://schemas.openxmlformats.org/officeDocument/2006/relationships/hyperlink" Target="https://secretariadistritald.sharepoint.com/:f:/s/PLANDEACCIN-POADDDP2023/Ei9ay96ma01BgajN0GmiS-wBxs-rlfViz-l6iQES9_h0ZA?e=liQaYY" TargetMode="External"/><Relationship Id="rId29" Type="http://schemas.openxmlformats.org/officeDocument/2006/relationships/hyperlink" Target="https://secretariadistritald.sharepoint.com/:f:/s/PLANDEACCIN-POADDDP2023/EhzG4v68mABPh-VZziLJKUYBBJCbOTnkpICano3f316QnQ?e=tTTpag" TargetMode="Externa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24" Type="http://schemas.openxmlformats.org/officeDocument/2006/relationships/hyperlink" Target="https://secretariadistritald.sharepoint.com/:f:/s/PLANDEACCIN-POADDDP2023/EhzG4v68mABPh-VZziLJKUYBBJCbOTnkpICano3f316QnQ?e=WW2W87" TargetMode="External"/><Relationship Id="rId32" Type="http://schemas.openxmlformats.org/officeDocument/2006/relationships/hyperlink" Target="https://secretariadistritald.sharepoint.com/:f:/s/PLANDEACCIN-POADDDP2023/IgDeeV1V6qn8SJpp1bCMpvSbAa4RFH8xJVaIStHfbauAhig?e=knO4aF" TargetMode="Externa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hyperlink" Target="https://secretariadistritald.sharepoint.com/:f:/s/PLANDEACCIN-POADDDP2023/Emph8QigtnJHhKcjMA8HZFcBtC2GZQYKlbh0X0mB8qhAxQ?e=cM4pyT" TargetMode="External"/><Relationship Id="rId23" Type="http://schemas.openxmlformats.org/officeDocument/2006/relationships/hyperlink" Target="https://secretariadistritald.sharepoint.com/:f:/s/PLANDEACCIN-POADDDP2023/EvrHxz2zqAlCtoETrTqayc8Bgs2GvCZH_P6cIm151Z_avQ?e=IMemL7" TargetMode="External"/><Relationship Id="rId28" Type="http://schemas.openxmlformats.org/officeDocument/2006/relationships/hyperlink" Target="https://secretariadistritald.sharepoint.com/:f:/s/PLANDEACCIN-POADDDP2023/EhJ_BcqfJAxEr-zP_NkgEc4B5FXsoNC2pJXltDkmQ9W-sA?e=dFvNUF" TargetMode="External"/><Relationship Id="rId36" Type="http://schemas.openxmlformats.org/officeDocument/2006/relationships/comments" Target="../comments4.xml"/><Relationship Id="rId10" Type="http://schemas.openxmlformats.org/officeDocument/2006/relationships/hyperlink" Target="https://secretariadistritald.sharepoint.com/:f:/s/PLANDEACCIN-POADDDP2023/EoMg2bXtTwdJlg8YPXEFPnQB-aHLIdrqvwmyOMMKbNRQTw?e=mdtmIc" TargetMode="External"/><Relationship Id="rId19" Type="http://schemas.openxmlformats.org/officeDocument/2006/relationships/hyperlink" Target="https://secretariadistritald.sharepoint.com/:f:/s/PLANDEACCIN-POADDDP2023/Eoz2xNawmKZKgGnO96_WmwcBeZIG-ZcDmFjKiGvrPCm1Tw?e=O8QPoJ" TargetMode="External"/><Relationship Id="rId31" Type="http://schemas.openxmlformats.org/officeDocument/2006/relationships/hyperlink" Target="https://secretariadistritald.sharepoint.com/:f:/s/PLANDEACCIN-POADDDP2023/IgAP6qn8zGYRS5wPG54Llt2uATdU4OEOhmWqGsaN9NQgii4?e=StLFCe" TargetMode="Externa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 Id="rId22" Type="http://schemas.openxmlformats.org/officeDocument/2006/relationships/hyperlink" Target="https://secretariadistritald.sharepoint.com/:f:/s/PLANDEACCIN-POADDDP2023/EovIMScxE41GvQybDVpwB_wBKuKTMKx_2pxfhSm-3ZJsAQ?e=6NNt5T" TargetMode="External"/><Relationship Id="rId27" Type="http://schemas.openxmlformats.org/officeDocument/2006/relationships/hyperlink" Target="https://secretariadistritald.sharepoint.com/:f:/s/PLANDEACCIN-POADDDP2023/EvLBpLuhgjJKkv2Dd5vcxI4BLDxwHngpFymN_j1I_W8-SA?e=90bA7N" TargetMode="External"/><Relationship Id="rId30" Type="http://schemas.openxmlformats.org/officeDocument/2006/relationships/hyperlink" Target="https://secretariadistritald.sharepoint.com/:f:/s/PLANDEACCIN-POADDDP2023/IgD-_4oUG2MjQpAQ6dU5l2EfAQ1niA1DfUeV8V2QCQTJ9-w?e=1za5Qe" TargetMode="External"/><Relationship Id="rId35" Type="http://schemas.openxmlformats.org/officeDocument/2006/relationships/vmlDrawing" Target="../drawings/vmlDrawing4.vml"/><Relationship Id="rId8" Type="http://schemas.openxmlformats.org/officeDocument/2006/relationships/hyperlink" Target="https://secretariadistritald.sharepoint.com/:f:/s/PLANDEACCIN-POADDDP2023/EuHbS3Wj0OtGvZ11VNcYcCABF3pgnhHLh3sEIYGdGquLWg?e=16gCJ4"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ncGZYmQVPNJoRFAPOfJxHYBlj3q4YAT717E2LBAJonEjA?e=OBYeNR" TargetMode="External"/><Relationship Id="rId13" Type="http://schemas.openxmlformats.org/officeDocument/2006/relationships/vmlDrawing" Target="../drawings/vmlDrawing5.vml"/><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hyperlink" Target="https://secretariadistritald.sharepoint.com/:f:/s/PLANDEACCIN-POADDDP2023/EnYQMFyfydxPsin2ufQHHB4BwBKkTc2O1qoSS3IyVave6Q?e=UVB4Z6" TargetMode="External"/><Relationship Id="rId12" Type="http://schemas.openxmlformats.org/officeDocument/2006/relationships/drawing" Target="../drawings/drawing23.xm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hyperlink" Target="https://secretariadistritald.sharepoint.com/:f:/s/PLANDEACCIN-POADDDP2023/Ehe3xd_06E5ChgOjh9EcBVYB8XFmZJcI52R4_HKMcgpLJw?e=fwt7Ys" TargetMode="External"/><Relationship Id="rId11" Type="http://schemas.openxmlformats.org/officeDocument/2006/relationships/printerSettings" Target="../printerSettings/printerSettings10.bin"/><Relationship Id="rId5" Type="http://schemas.openxmlformats.org/officeDocument/2006/relationships/hyperlink" Target="https://secretariadistritald.sharepoint.com/:f:/s/PLANDEACCIN-POADDDP2023/ElUJB29qRGpGsiJqzCQx4m8BEchIL1opcisQGXkuIH4DTw?e=nF8P2E" TargetMode="External"/><Relationship Id="rId10" Type="http://schemas.openxmlformats.org/officeDocument/2006/relationships/hyperlink" Target="https://secretariadistritald.sharepoint.com/:f:/s/PLANDEACCIN-POADDDP2023/IgDjsxu54PafRoNl2tz_7XN1ASj15fgqZZVSaPRrt0alzrk?e=ZN99NL" TargetMode="External"/><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hyperlink" Target="https://secretariadistritald.sharepoint.com/:f:/s/PLANDEACCIN-POADDDP2023/EjNoY2LtyWdBoFknxt0AFJkBQrQLeAV8rfCcyBoMnt4xdA?e=e2cW3y" TargetMode="External"/><Relationship Id="rId14" Type="http://schemas.openxmlformats.org/officeDocument/2006/relationships/comments" Target="../comments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xlhZ0vzl9GrDCyIH8XqZMBPkwX1UFUSxxHTbHP_pYeew?e=j9jydG" TargetMode="External"/><Relationship Id="rId18" Type="http://schemas.openxmlformats.org/officeDocument/2006/relationships/hyperlink" Target="https://secretariadistritald.sharepoint.com/:f:/s/PLANDEACCIN-POADDDP2023/Eq06qlpLuPhBtqMKzRTbfmAB0MTtVdq5hbDqhuZlXOywkQ?e=bCSoDc" TargetMode="External"/><Relationship Id="rId26" Type="http://schemas.openxmlformats.org/officeDocument/2006/relationships/hyperlink" Target="https://secretariadistritald.sharepoint.com/:f:/s/PLANDEACCIN-POADDDP2023/EvPPLmnAtcBNjeZrmiNYjY8BsLTSwynYSTTdn2P5JIylAw?e=FuR3hg" TargetMode="External"/><Relationship Id="rId3" Type="http://schemas.openxmlformats.org/officeDocument/2006/relationships/hyperlink" Target="https://secretariadistritald.sharepoint.com/:f:/s/PLANDEACCIN-POADDDP2023/EtjH4kEEZilEpX2GGdYMS5sBLa19TGvS-YxvGA9C8H-qVQ?e=CvTUd6" TargetMode="External"/><Relationship Id="rId21" Type="http://schemas.openxmlformats.org/officeDocument/2006/relationships/hyperlink" Target="https://secretariadistritald.sharepoint.com/:f:/s/PLANDEACCIN-POADDDP2023/EpAuKymswWVAsU8kMac3eKgB35pbffWQwnH8KKNNtUdG_g?e=4umo7i" TargetMode="External"/><Relationship Id="rId34" Type="http://schemas.openxmlformats.org/officeDocument/2006/relationships/vmlDrawing" Target="../drawings/vmlDrawing1.vm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hyperlink" Target="https://secretariadistritald.sharepoint.com/:f:/s/PLANDEACCIN-POADDDP2023/EhWsmVzaQQ1Mli9smkfpjSgBCcyanpxoahsu8Oqik2aIOA?e=PZ2OnM" TargetMode="External"/><Relationship Id="rId25" Type="http://schemas.openxmlformats.org/officeDocument/2006/relationships/hyperlink" Target="https://secretariadistritald.sharepoint.com/:f:/s/PLANDEACCIN-POADDDP2023/EqTJbH5ewfRApNMi7V_yakQB2klr6xNBvVmfkbqU9HMMVg?e=9peerR" TargetMode="External"/><Relationship Id="rId33" Type="http://schemas.openxmlformats.org/officeDocument/2006/relationships/drawing" Target="../drawings/drawing2.xml"/><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hyperlink" Target="https://secretariadistritald.sharepoint.com/:f:/s/PLANDEACCIN-POADDDP2023/ErcUXDk02ltNv9xesY9OKAoB7zKfjPK9Iy3AmMITeuVovg?e=HvtE27" TargetMode="External"/><Relationship Id="rId20" Type="http://schemas.openxmlformats.org/officeDocument/2006/relationships/hyperlink" Target="https://secretariadistritald.sharepoint.com/:f:/s/PLANDEACCIN-POADDDP2023/ErXojE25OSZJn6SBAsj-K-cBRFW-ALI2YUvC3S5VWSNKUg?e=efrT0U" TargetMode="External"/><Relationship Id="rId29" Type="http://schemas.openxmlformats.org/officeDocument/2006/relationships/hyperlink" Target="https://secretariadistritald.sharepoint.com/:f:/s/PLANDEACCIN-POADDDP2023/IgCjUg-daXerTIebfEe5LUukAQVXoUIwZlHLs_KluWRhmYo?e=9cvEmx" TargetMode="External"/><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24" Type="http://schemas.openxmlformats.org/officeDocument/2006/relationships/hyperlink" Target="https://secretariadistritald.sharepoint.com/:f:/s/PLANDEACCIN-POADDDP2023/Eu9xRybVLPNJmTl562fpi0cBJC73lsgfS-LFZ5OCiMVxIw?e=OekwiK" TargetMode="External"/><Relationship Id="rId32" Type="http://schemas.openxmlformats.org/officeDocument/2006/relationships/printerSettings" Target="../printerSettings/printerSettings1.bin"/><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hyperlink" Target="https://secretariadistritald.sharepoint.com/:f:/s/PLANDEACCIN-POADDDP2023/Egupc309FX5Ps8tlCcNPRJ4B3mHRAfwLktCme-tltJQjyw?e=vHVm81" TargetMode="External"/><Relationship Id="rId23" Type="http://schemas.openxmlformats.org/officeDocument/2006/relationships/hyperlink" Target="https://secretariadistritald.sharepoint.com/:f:/s/PLANDEACCIN-POADDDP2023/EsctzZT6HYZPr94KLhPRgv0BVVSpc-WPZqLG5vl-Bzu0Wg?e=gWcuD3" TargetMode="External"/><Relationship Id="rId28" Type="http://schemas.openxmlformats.org/officeDocument/2006/relationships/hyperlink" Target="https://secretariadistritald.sharepoint.com/:f:/s/PLANDEACCIN-POADDDP2023/EoI0KWuF1PtNrt_iKJJHCMoBJLbMeXEUBJZr9f6hgX1rag?e=NAByau" TargetMode="External"/><Relationship Id="rId10" Type="http://schemas.openxmlformats.org/officeDocument/2006/relationships/hyperlink" Target="https://secretariadistritald.sharepoint.com/:f:/s/PLANDEACCIN-POADDDP2023/EoQg9sRmLmVNlroDEgZ9r2UBv0poZxx5-Oq-JgGBp1uHuw?e=6rv6sZ" TargetMode="External"/><Relationship Id="rId19" Type="http://schemas.openxmlformats.org/officeDocument/2006/relationships/hyperlink" Target="https://secretariadistritald.sharepoint.com/:f:/s/PLANDEACCIN-POADDDP2023/EhAdEpKQ7SRNrKEg-iR_0fYBdT8Exs9i52MfpPwV2CWQ2Q?e=0gbTHw" TargetMode="External"/><Relationship Id="rId31" Type="http://schemas.openxmlformats.org/officeDocument/2006/relationships/hyperlink" Target="https://secretariadistritald.sharepoint.com/:f:/s/PLANDEACCIN-POADDDP2023/IgCsTFkanQUlQ6oBf8pq5I0oAZHkLTMgwd1hiEG7WyBvQ9M?e=51txmD" TargetMode="Externa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hyperlink" Target="https://secretariadistritald.sharepoint.com/:f:/s/PLANDEACCIN-POADDDP2023/EpvdzicJsQtOgmdajvBXL8oBNx5euEgaBy4Y7NbSji_-FQ?e=M6KxHo" TargetMode="External"/><Relationship Id="rId22" Type="http://schemas.openxmlformats.org/officeDocument/2006/relationships/hyperlink" Target="https://secretariadistritald.sharepoint.com/:f:/s/PLANDEACCIN-POADDDP2023/ErTXF3G_js5BtwzOHMje9fIB3TNweXjaKxHy5CVY8n4MBQ?e=LIxyHH" TargetMode="External"/><Relationship Id="rId27" Type="http://schemas.openxmlformats.org/officeDocument/2006/relationships/hyperlink" Target="https://secretariadistritald.sharepoint.com/:f:/s/PLANDEACCIN-POADDDP2023/Eo-S9tFO8sFFkb7GBNgG-2oB_jH87PWMzsLKzss83nt8Pw?e=WkZOiM" TargetMode="External"/><Relationship Id="rId30" Type="http://schemas.openxmlformats.org/officeDocument/2006/relationships/hyperlink" Target="https://secretariadistritald.sharepoint.com/:f:/s/PLANDEACCIN-POADDDP2023/IgAxm0snKGTPR7w4LTmN-4QyASNVdGk3xenMTnLsay051EA?e=dtEoKE" TargetMode="External"/><Relationship Id="rId35" Type="http://schemas.openxmlformats.org/officeDocument/2006/relationships/comments" Target="../comments1.xml"/><Relationship Id="rId8" Type="http://schemas.openxmlformats.org/officeDocument/2006/relationships/hyperlink" Target="https://secretariadistritald.sharepoint.com/:f:/s/PLANDEACCIN-POADDDP2023/Eojh6QSo_rZMuTn-_iy2HhgBtKVpJdbX5-DGe-XO476MUg?e=D91Ss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hyperlink" Target="https://secretariadistritald.sharepoint.com/:f:/s/PLANDEACCIN-POADDDP2023/Ej4-0QWD93lOpx_iwWytBZQB9W57Ndj5Z37m5T5NkBomYA?e=OyRuT1" TargetMode="External"/><Relationship Id="rId39" Type="http://schemas.openxmlformats.org/officeDocument/2006/relationships/hyperlink" Target="https://secretariadistritald.sharepoint.com/:f:/s/PLANDEACCIN-POADDDP2023/EhhlLPZyJ4BPn6P6OBRtn9gBajDPshsvIFHbm5ZB4Rm48g?e=s5bvF9" TargetMode="External"/><Relationship Id="rId21" Type="http://schemas.openxmlformats.org/officeDocument/2006/relationships/hyperlink" Target="https://secretariadistritald.sharepoint.com/:f:/s/PLANDEACCIN-POADDDP2023/EretcPhW-15OqLlmIfoGcjIBIIq4n23SPS0XO-pT_PabwA?e=f2i0xj" TargetMode="External"/><Relationship Id="rId34" Type="http://schemas.openxmlformats.org/officeDocument/2006/relationships/hyperlink" Target="https://secretariadistritald.sharepoint.com/:f:/s/PLANDEACCIN-POADDDP2023/Eo3RR6Hd2MFDhEDRw_5gmY8BB3quvbGt6CeBc9ymkKN2Fw?e=7Hh0Rj" TargetMode="External"/><Relationship Id="rId42" Type="http://schemas.openxmlformats.org/officeDocument/2006/relationships/hyperlink" Target="https://secretariadistritald.sharepoint.com/:f:/s/PLANDEACCIN-POADDDP2023/EuRVCXZoAp5FlRKO_WHILcoBSVbYS0vDCgwgHXfrMJXghw?e=qq7nPc" TargetMode="External"/><Relationship Id="rId47" Type="http://schemas.openxmlformats.org/officeDocument/2006/relationships/hyperlink" Target="https://secretariadistritald.sharepoint.com/:f:/s/PLANDEACCIN-POADDDP2023/EjwUfnTR04FCl8P7msbSAY8Bk57NTDdOxAg56jyPaJEnAQ?e=QT2fnM" TargetMode="External"/><Relationship Id="rId50" Type="http://schemas.openxmlformats.org/officeDocument/2006/relationships/hyperlink" Target="https://secretariadistritald.sharepoint.com/:f:/s/PLANDEACCIN-POADDDP2023/EqCqh-mkplxMnMupPW7JSRIB-SZjwfFsQTx6uqKcPG4FGA?e=GjT8F8" TargetMode="External"/><Relationship Id="rId55" Type="http://schemas.openxmlformats.org/officeDocument/2006/relationships/hyperlink" Target="https://secretariadistritald.sharepoint.com/:f:/s/PLANDEACCIN-POADDDP2023/IgBgKC3-5KtiT4tH4Pkqv4Y2AWXiMGzHgLRYBcxMoXaqqSs?e=OznYsG" TargetMode="External"/><Relationship Id="rId7" Type="http://schemas.openxmlformats.org/officeDocument/2006/relationships/hyperlink" Target="https://secretariadistritald.sharepoint.com/:f:/s/PLANDEACCIN-POADDDP2023/EoIZnWaUE5hBi7354qsu67kBWUc41F54bBFQycveE8JSzA?e=0x7k9x" TargetMode="Externa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9" Type="http://schemas.openxmlformats.org/officeDocument/2006/relationships/hyperlink" Target="https://secretariadistritald.sharepoint.com/:f:/s/PLANDEACCIN-POADDDP2023/Eg1QPlntP8xDmIG4cgZqcfoBqi0A4Ked-HdFQUYHrp8D4w?e=Nigi0p"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32" Type="http://schemas.openxmlformats.org/officeDocument/2006/relationships/hyperlink" Target="https://secretariadistritald.sharepoint.com/:f:/s/PLANDEACCIN-POADDDP2023/EgE_Ed7aicpLtgiEZsW9ZsIBqbHMz-djzScwBsJQ1KZWAA?e=JnuR6L" TargetMode="External"/><Relationship Id="rId37" Type="http://schemas.openxmlformats.org/officeDocument/2006/relationships/hyperlink" Target="https://secretariadistritald.sharepoint.com/:f:/s/PLANDEACCIN-POADDDP2023/EhUiS0m_uY5Cqyr0934JU4kBpRU8cPuaQglZee5jeyFL4g?e=JuWauv" TargetMode="External"/><Relationship Id="rId40" Type="http://schemas.openxmlformats.org/officeDocument/2006/relationships/hyperlink" Target="https://secretariadistritald.sharepoint.com/:f:/s/PLANDEACCIN-POADDDP2023/Ej2P05nj7wBHrebVdTsLMXQBYPa32c2STBPdco9PV94oRA?e=TGg3KJ" TargetMode="External"/><Relationship Id="rId45" Type="http://schemas.openxmlformats.org/officeDocument/2006/relationships/hyperlink" Target="https://secretariadistritald.sharepoint.com/:f:/s/PLANDEACCIN-POADDDP2023/EuaM5rcZl0hEoADQIHg-hLcBP1CaFCeupZMcHJQqPj89mQ?e=Fb9l2r" TargetMode="External"/><Relationship Id="rId53" Type="http://schemas.openxmlformats.org/officeDocument/2006/relationships/hyperlink" Target="https://secretariadistritald.sharepoint.com/:f:/s/PLANDEACCIN-POADDDP2023/IgBFTmltsOxNQqgZv60hw_rAAfnJ5q23LbHz-wFceRyMVMM?e=sjvpJe" TargetMode="External"/><Relationship Id="rId58" Type="http://schemas.openxmlformats.org/officeDocument/2006/relationships/vmlDrawing" Target="../drawings/vmlDrawing2.vml"/><Relationship Id="rId5" Type="http://schemas.openxmlformats.org/officeDocument/2006/relationships/hyperlink" Target="https://secretariadistritald.sharepoint.com/:f:/s/PLANDEACCIN-POADDDP2023/EvaljENNZ05EifPk3Ip9ha4BwV2aP1OyQQ7K4UOt3QIIUA?e=wq59an" TargetMode="External"/><Relationship Id="rId19" Type="http://schemas.openxmlformats.org/officeDocument/2006/relationships/hyperlink" Target="https://secretariadistritald.sharepoint.com/:f:/s/PLANDEACCIN-POADDDP2023/Emud340saEpDqOdUE7F4C-gBTpcpEomiISQsFJLUWyJRyA?e=5stowM" TargetMode="Externa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hyperlink" Target="https://secretariadistritald.sharepoint.com/:f:/s/PLANDEACCIN-POADDDP2023/EgVkTYa3D19Klhhk8eBeMcgB9XOycYQrG9DaQQn8NcSJYg?e=TNp3Fl" TargetMode="External"/><Relationship Id="rId30" Type="http://schemas.openxmlformats.org/officeDocument/2006/relationships/hyperlink" Target="https://secretariadistritald.sharepoint.com/:f:/s/PLANDEACCIN-POADDDP2023/EsgsBwpD4qRLjqKujyynZaUBc3_itSXbq_u5FgxY-XHBNg?e=EnjDoY" TargetMode="External"/><Relationship Id="rId35" Type="http://schemas.openxmlformats.org/officeDocument/2006/relationships/hyperlink" Target="https://secretariadistritald.sharepoint.com/:f:/s/PLANDEACCIN-POADDDP2023/Eva-sSTB-ztGomYS6XCsteQBYE_J8vrihmeq0VLIrri_cQ?e=jI89Sc" TargetMode="External"/><Relationship Id="rId43" Type="http://schemas.openxmlformats.org/officeDocument/2006/relationships/hyperlink" Target="https://secretariadistritald.sharepoint.com/:f:/s/PLANDEACCIN-POADDDP2023/Ei3WRpNUCHVDoUfwnQASTDIBzimeMVNtAauUODaMDWQYyg?e=ycYL1v" TargetMode="External"/><Relationship Id="rId48" Type="http://schemas.openxmlformats.org/officeDocument/2006/relationships/hyperlink" Target="https://secretariadistritald.sharepoint.com/:f:/s/PLANDEACCIN-POADDDP2023/Em2tVfBGBbtJrfeZ3pTbbCMBlyxBb_JFCd1KCK6R8M4LTA?e=wIbs6f" TargetMode="External"/><Relationship Id="rId56" Type="http://schemas.openxmlformats.org/officeDocument/2006/relationships/printerSettings" Target="../printerSettings/printerSettings4.bin"/><Relationship Id="rId8" Type="http://schemas.openxmlformats.org/officeDocument/2006/relationships/hyperlink" Target="https://secretariadistritald.sharepoint.com/:f:/s/PLANDEACCIN-POADDDP2023/ElvmMKGRWPlEtI5udGelbb8Bzjyajk6slKQITdmw2EeaLA?e=sLjcHR" TargetMode="External"/><Relationship Id="rId51" Type="http://schemas.openxmlformats.org/officeDocument/2006/relationships/hyperlink" Target="https://secretariadistritald.sharepoint.com/:f:/s/PLANDEACCIN-POADDDP2023/IgBYECdocPPoT5SH8_S2P8LCAZTQSEbj8We7pVyf8C3n-oE?e=9EjP39" TargetMode="External"/><Relationship Id="rId3" Type="http://schemas.openxmlformats.org/officeDocument/2006/relationships/hyperlink" Target="https://secretariadistritald.sharepoint.com/:f:/s/PLANDEACCIN-POADDDP2023/Eg4ptBbdxiRIl2DI2qLDjV4ByjxluI6cKcmkWGEZuQoxPw?e=WRIMxc"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33" Type="http://schemas.openxmlformats.org/officeDocument/2006/relationships/hyperlink" Target="https://secretariadistritald.sharepoint.com/:f:/s/PLANDEACCIN-POADDDP2023/Eog2NAye87FLmy2QuPICIi4BaVXsfor6iDmHFtxBEBy7MQ?e=6Zt0uo" TargetMode="External"/><Relationship Id="rId38" Type="http://schemas.openxmlformats.org/officeDocument/2006/relationships/hyperlink" Target="https://secretariadistritald.sharepoint.com/:f:/s/PLANDEACCIN-POADDDP2023/EseSj75KuXJCimmKMhoVRfkBebdwP7zSregLsTBdMP3vmQ?e=WbrAbS" TargetMode="External"/><Relationship Id="rId46" Type="http://schemas.openxmlformats.org/officeDocument/2006/relationships/hyperlink" Target="https://secretariadistritald.sharepoint.com/:f:/s/PLANDEACCIN-POADDDP2023/EjFl7vmt8MNCkLRz88oDeKcBE2VPY3r8NMGR4usB9QwN2w?e=8eH1HW" TargetMode="External"/><Relationship Id="rId59" Type="http://schemas.openxmlformats.org/officeDocument/2006/relationships/comments" Target="../comments2.xml"/><Relationship Id="rId20" Type="http://schemas.openxmlformats.org/officeDocument/2006/relationships/hyperlink" Target="https://secretariadistritald.sharepoint.com/:f:/s/PLANDEACCIN-POADDDP2023/Eh3npKdWSRlOnpiIFz_pg_IB74KIn_U23OjdZKIqpmQ-Jg?e=zP3o83" TargetMode="External"/><Relationship Id="rId41" Type="http://schemas.openxmlformats.org/officeDocument/2006/relationships/hyperlink" Target="https://secretariadistritald.sharepoint.com/:f:/s/PLANDEACCIN-POADDDP2023/ErxqQpx3e6ZBuwu_EzKejpcBrUROw5aPEJmp8AT_QrC8tQ?e=yxVTf5" TargetMode="External"/><Relationship Id="rId54" Type="http://schemas.openxmlformats.org/officeDocument/2006/relationships/hyperlink" Target="https://secretariadistritald.sharepoint.com/:f:/s/PLANDEACCIN-POADDDP2023/IgB-0XmIBMmIS7J6q62UqIaFAbAhGj_SXvySpNc4w6wBVfg?e=C657Id" TargetMode="Externa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hyperlink" Target="https://secretariadistritald.sharepoint.com/:f:/s/PLANDEACCIN-POADDDP2023/EksuVRUIIIhIoDxfuJSh2moBTlusqcxq9KI_d04RnuXyVQ?e=HmLicg" TargetMode="External"/><Relationship Id="rId36" Type="http://schemas.openxmlformats.org/officeDocument/2006/relationships/hyperlink" Target="https://secretariadistritald.sharepoint.com/:f:/s/PLANDEACCIN-POADDDP2023/EqTapt27Ax9LnUAsWGex-YMBDA7C8eMmuRRDf3nU1PQkNA?e=Arq6IC" TargetMode="External"/><Relationship Id="rId49" Type="http://schemas.openxmlformats.org/officeDocument/2006/relationships/hyperlink" Target="https://secretariadistritald.sharepoint.com/:f:/s/PLANDEACCIN-POADDDP2023/Eh-_OYjnm9hEpCSqenNL_3YBFE378avP1d-eAk4fp2Chnw?e=edc4Ja" TargetMode="External"/><Relationship Id="rId57" Type="http://schemas.openxmlformats.org/officeDocument/2006/relationships/drawing" Target="../drawings/drawing5.xml"/><Relationship Id="rId10" Type="http://schemas.openxmlformats.org/officeDocument/2006/relationships/hyperlink" Target="https://secretariadistritald.sharepoint.com/:f:/s/PLANDEACCIN-POADDDP2023/EiGvY1JShQZMoGYka959wPYBHVALWPsXpiiG1ypcLP9Oog?e=8TgurZ" TargetMode="External"/><Relationship Id="rId31" Type="http://schemas.openxmlformats.org/officeDocument/2006/relationships/hyperlink" Target="https://secretariadistritald.sharepoint.com/:f:/s/PLANDEACCIN-POADDDP2023/EtXberX11vlCpSG4bpGaxNcBlknBF-dPeELveXske42G7w?e=cc2RpB" TargetMode="External"/><Relationship Id="rId44" Type="http://schemas.openxmlformats.org/officeDocument/2006/relationships/hyperlink" Target="https://secretariadistritald.sharepoint.com/:f:/s/PLANDEACCIN-POADDDP2023/Evwtp3F5dTVEmzDulwm9uHYBuFkV4Q8iPqNXUgd7tbLGqQ?e=g5B5jY" TargetMode="External"/><Relationship Id="rId52" Type="http://schemas.openxmlformats.org/officeDocument/2006/relationships/hyperlink" Target="https://secretariadistritald.sharepoint.com/:f:/s/PLANDEACCIN-POADDDP2023/IgDGaMavWe2eQ4Hk8AjAlS5iAflKg7m5PxGCHk3XaSWvtZ4?e=NQM6wn"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s4EzNFs20xEp6D1IrF1df0BooyoqessKp4f2Awv_GPVMQ?e=hDovjk" TargetMode="External"/><Relationship Id="rId26" Type="http://schemas.openxmlformats.org/officeDocument/2006/relationships/hyperlink" Target="https://secretariadistritald.sharepoint.com/:f:/s/PLANDEACCIN-POADDDP2023/EpCnCwkZ-KNDl8ZHOah7iPAB3nYyN1zMGipsDSyOl7L17g?e=EnUkkM" TargetMode="External"/><Relationship Id="rId39" Type="http://schemas.openxmlformats.org/officeDocument/2006/relationships/hyperlink" Target="https://secretariadistritald.sharepoint.com/:f:/s/PLANDEACCIN-POADDDP2023/EhQ005tsPFhHoDDCDFYVWmIBvAs2C_fzAUnnhuqPJs91mQ?e=29FXRf" TargetMode="External"/><Relationship Id="rId21" Type="http://schemas.openxmlformats.org/officeDocument/2006/relationships/hyperlink" Target="https://secretariadistritald.sharepoint.com/:f:/s/PLANDEACCIN-POADDDP2023/EvZCTFMtDkJHqcJ9qGyoD5MBqeo594xQfmVBAeIkXlSZgg?e=8uONhk" TargetMode="External"/><Relationship Id="rId34" Type="http://schemas.openxmlformats.org/officeDocument/2006/relationships/hyperlink" Target="https://secretariadistritald.sharepoint.com/:f:/s/PLANDEACCIN-POADDDP2023/Eng7f7QoXh5CvZFjrIFyu_0BZvr1NYqi2dnjnT5792_qhw?e=lUcXAN" TargetMode="External"/><Relationship Id="rId42" Type="http://schemas.openxmlformats.org/officeDocument/2006/relationships/hyperlink" Target="https://secretariadistritald.sharepoint.com/:f:/s/PLANDEACCIN-POADDDP2023/ErG2AZ9Ppb1AtU-N-dWmiQsBaf_3x2elHx58mi0FI8QkiQ?e=LDgmJY" TargetMode="External"/><Relationship Id="rId47" Type="http://schemas.openxmlformats.org/officeDocument/2006/relationships/hyperlink" Target="https://secretariadistritald.sharepoint.com/:f:/s/PLANDEACCIN-POADDDP2023/IgByJlO1vfMwTJxhcgui20V_AS9oiByEt-YLvAxubhFJ9r8?e=URYVDd" TargetMode="External"/><Relationship Id="rId50" Type="http://schemas.openxmlformats.org/officeDocument/2006/relationships/drawing" Target="../drawings/drawing6.xml"/><Relationship Id="rId7" Type="http://schemas.openxmlformats.org/officeDocument/2006/relationships/hyperlink" Target="https://secretariadistritald.sharepoint.com/:f:/s/PLANDEACCIN-POADDDP2023/EvczmNzTw9FKjuW7-m-5iM8BiNuyXb-qhHg-lkKK3LYY_A?e=l0X1eI" TargetMode="Externa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lvrSHnw0vNHjDcJjQ6zGx8ByO_TTZDwa-aIgbFuXz-liQ?e=VcWF3o" TargetMode="External"/><Relationship Id="rId29" Type="http://schemas.openxmlformats.org/officeDocument/2006/relationships/hyperlink" Target="https://secretariadistritald.sharepoint.com/:f:/s/PLANDEACCIN-POADDDP2023/EtLw_0jLRyJEthOuNtLuO1MBjDRV58McWpssatCmWB2qTA?e=ffLONj"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hyperlink" Target="https://secretariadistritald.sharepoint.com/:f:/s/PLANDEACCIN-POADDDP2023/EuISPUxrQX5Ltt1Lr3Hdi40BrnjBmxai1FFKmPhvN5GrAQ?e=g4RnCH" TargetMode="External"/><Relationship Id="rId32" Type="http://schemas.openxmlformats.org/officeDocument/2006/relationships/hyperlink" Target="https://secretariadistritald.sharepoint.com/:f:/s/PLANDEACCIN-POADDDP2023/Eok-eGfzi8JPvohFoLPQt5QBC9GVpvPKj1tpo42M9iXjuw?e=oAqyrD" TargetMode="External"/><Relationship Id="rId37" Type="http://schemas.openxmlformats.org/officeDocument/2006/relationships/hyperlink" Target="https://secretariadistritald.sharepoint.com/:f:/s/PLANDEACCIN-POADDDP2023/Euhl23yw08RGrnmTL1dD7mcBKQv1xsh0Gv5ChLxp4vRxvA?e=xC1KGE" TargetMode="External"/><Relationship Id="rId40" Type="http://schemas.openxmlformats.org/officeDocument/2006/relationships/hyperlink" Target="https://secretariadistritald.sharepoint.com/:f:/s/PLANDEACCIN-POADDDP2023/Enez_lMIQL9BnQ8XBzlsSzwBpLq8wbDqjP9Ri9Q2deULLg?e=0vvh5B" TargetMode="External"/><Relationship Id="rId45" Type="http://schemas.openxmlformats.org/officeDocument/2006/relationships/hyperlink" Target="https://secretariadistritald.sharepoint.com/:f:/s/PLANDEACCIN-POADDDP2023/IgAR_qSetQKzSJglDEXXhasIAYZBgZ0WLw4Hs-5xBHEfLYQ?e=ODR6ej" TargetMode="External"/><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n54ZispDqhIgkShfACmmkQBPI3uL1huIlDkbJMuSeoaRg?e=NTMhHD" TargetMode="External"/><Relationship Id="rId28" Type="http://schemas.openxmlformats.org/officeDocument/2006/relationships/hyperlink" Target="https://secretariadistritald.sharepoint.com/:f:/s/PLANDEACCIN-POADDDP2023/EmXg5-R1pIJEnVHlob-IhcsBNpbjpO9QyFwi17zkVYjPzw?e=Veo02Z" TargetMode="External"/><Relationship Id="rId36" Type="http://schemas.openxmlformats.org/officeDocument/2006/relationships/hyperlink" Target="https://secretariadistritald.sharepoint.com/:f:/s/PLANDEACCIN-POADDDP2023/EiQWLtETXa5GozoUL1QVGnEBpBXB0f9ync7ivs6jbWGULg?e=gCU9wM" TargetMode="External"/><Relationship Id="rId49" Type="http://schemas.openxmlformats.org/officeDocument/2006/relationships/printerSettings" Target="../printerSettings/printerSettings5.bin"/><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t79xBKXGmdPuEwhZ_If2QkBmN_Pz7LPKkoeuvecZcqM3Q?e=n1Cda8" TargetMode="External"/><Relationship Id="rId31" Type="http://schemas.openxmlformats.org/officeDocument/2006/relationships/hyperlink" Target="https://secretariadistritald.sharepoint.com/:f:/s/PLANDEACCIN-POADDDP2023/Epdz48dC1R1MheU7HYwXQK0BOhyPBNKhB9YXPPawpL3CYQ?e=qhCrwX" TargetMode="External"/><Relationship Id="rId44" Type="http://schemas.openxmlformats.org/officeDocument/2006/relationships/hyperlink" Target="https://secretariadistritald.sharepoint.com/:f:/s/PLANDEACCIN-POADDDP2023/EvmAcAid8gtAqanlrz0KeasBmqX0GZx9HEwlM2zV8Fw8pQ?e=ib0kw1" TargetMode="External"/><Relationship Id="rId52" Type="http://schemas.openxmlformats.org/officeDocument/2006/relationships/comments" Target="../comments3.xm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v6m1Z60fFBschPWiu6EFkB68IKSTOPAg3-BMStC6Vm0A?e=dV3YoV" TargetMode="External"/><Relationship Id="rId27" Type="http://schemas.openxmlformats.org/officeDocument/2006/relationships/hyperlink" Target="https://secretariadistritald.sharepoint.com/:f:/s/PLANDEACCIN-POADDDP2023/EqJubceAX3pKlbA0cVF-fx8Bggp9Y64dBaXJykY7njbnbA?e=FL1pbV" TargetMode="External"/><Relationship Id="rId30" Type="http://schemas.openxmlformats.org/officeDocument/2006/relationships/hyperlink" Target="https://secretariadistritald.sharepoint.com/:f:/s/PLANDEACCIN-POADDDP2023/EvXcxcLflX5OnWHndAzhPNEBPF-pzDKQrBn4fnySqlcW2g?e=gxWFMo" TargetMode="External"/><Relationship Id="rId35" Type="http://schemas.openxmlformats.org/officeDocument/2006/relationships/hyperlink" Target="https://secretariadistritald.sharepoint.com/:f:/s/PLANDEACCIN-POADDDP2023/EsO7OvENROJOqxGp3k1hn9UBwjHIOjXRqAvL1Elc-a_0Hw?e=ts80W5" TargetMode="External"/><Relationship Id="rId43" Type="http://schemas.openxmlformats.org/officeDocument/2006/relationships/hyperlink" Target="https://secretariadistritald.sharepoint.com/:f:/s/PLANDEACCIN-POADDDP2023/EnXweDRdbepAo_uAsokV6MoB068A9wTA19xCF8fEtenH3g?e=jJB9Gy" TargetMode="External"/><Relationship Id="rId48" Type="http://schemas.openxmlformats.org/officeDocument/2006/relationships/hyperlink" Target="https://secretariadistritald.sharepoint.com/:f:/s/PLANDEACCIN-POADDDP2023/IgAv1AIYjZ69TJyc37wD6SpVAUnOt6304cyxAN8pnLpomZc?e=O7tCjo" TargetMode="External"/><Relationship Id="rId8" Type="http://schemas.openxmlformats.org/officeDocument/2006/relationships/hyperlink" Target="https://secretariadistritald.sharepoint.com/:f:/s/PLANDEACCIN-POADDDP2023/EmhAy6jZD4pLsH7xjH-XvPQBkk80AS-1OY72I1bj2yiVYQ?e=okC5rp" TargetMode="External"/><Relationship Id="rId51" Type="http://schemas.openxmlformats.org/officeDocument/2006/relationships/vmlDrawing" Target="../drawings/vmlDrawing3.vml"/><Relationship Id="rId3" Type="http://schemas.openxmlformats.org/officeDocument/2006/relationships/hyperlink" Target="https://secretariadistritald.sharepoint.com/:f:/s/PLANDEACCIN-POADDDP2023/Esn_8_XiigxHhEBQHOoufFEB6PKMjWeLi8t_UmVmJxJC8A?e=cc9kmV"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k16dpqoCc5CtA5K68FnrBUBrx26p2LsMWVesrzKVDQCvA?e=T2oB9D" TargetMode="External"/><Relationship Id="rId25" Type="http://schemas.openxmlformats.org/officeDocument/2006/relationships/hyperlink" Target="https://secretariadistritald.sharepoint.com/:f:/s/PLANDEACCIN-POADDDP2023/EsRLyFz3eBNJuCZI8STsFEoB18twZrX12hidcYwM2d2hhA?e=z35zmU" TargetMode="External"/><Relationship Id="rId33" Type="http://schemas.openxmlformats.org/officeDocument/2006/relationships/hyperlink" Target="https://secretariadistritald.sharepoint.com/:f:/s/PLANDEACCIN-POADDDP2023/Ev2f-oWmfnRPvglAU2jitWoBSh7lDO9zqGmElOO6tHOfCQ?e=PGT4HW" TargetMode="External"/><Relationship Id="rId38" Type="http://schemas.openxmlformats.org/officeDocument/2006/relationships/hyperlink" Target="https://secretariadistritald.sharepoint.com/:f:/s/PLANDEACCIN-POADDDP2023/EmA7ZPy3zJlGqPwE22XaLU8BQx4K7dNY7lvvoZmBS1SX0w?e=xj3uhO" TargetMode="External"/><Relationship Id="rId46" Type="http://schemas.openxmlformats.org/officeDocument/2006/relationships/hyperlink" Target="https://secretariadistritald.sharepoint.com/:f:/s/PLANDEACCIN-POADDDP2023/IgCHsc52Q6ZLSrivQNwmzE3mAfGfi-L1NOJi2BCULjrQVVI?e=aaugoG" TargetMode="External"/><Relationship Id="rId20" Type="http://schemas.openxmlformats.org/officeDocument/2006/relationships/hyperlink" Target="https://secretariadistritald.sharepoint.com/:f:/s/PLANDEACCIN-POADDDP2023/EqaU6MeqDSdPihiKUP6GWJUB3nMGRxxvQi1JXqiBjMat4w?e=zrbCz6" TargetMode="External"/><Relationship Id="rId41" Type="http://schemas.openxmlformats.org/officeDocument/2006/relationships/hyperlink" Target="https://secretariadistritald.sharepoint.com/:f:/s/PLANDEACCIN-POADDDP2023/EtxI1eH7-V1GqltZOP-682wBiwUrEO-bpCl50Aeq2B2xuA?e=1sjGOp" TargetMode="External"/><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96" customWidth="1"/>
    <col min="5" max="5" width="34.28515625" style="191" customWidth="1"/>
    <col min="6" max="6" width="31" style="191" customWidth="1"/>
    <col min="7" max="7" width="20.140625" style="191" customWidth="1"/>
    <col min="8" max="8" width="19.140625" style="191" customWidth="1"/>
    <col min="9" max="9" width="24" style="191" customWidth="1"/>
    <col min="10" max="10" width="18.7109375" style="191" customWidth="1"/>
    <col min="11" max="11" width="21.7109375" style="191" customWidth="1"/>
    <col min="12" max="16384" width="12" style="191"/>
  </cols>
  <sheetData>
    <row r="1" spans="1:12" x14ac:dyDescent="0.25">
      <c r="A1" s="194" t="s">
        <v>0</v>
      </c>
      <c r="B1" s="194" t="s">
        <v>1</v>
      </c>
      <c r="C1" s="194" t="s">
        <v>2</v>
      </c>
      <c r="D1" s="194" t="s">
        <v>3</v>
      </c>
      <c r="E1" s="195" t="s">
        <v>4</v>
      </c>
      <c r="F1" s="195" t="s">
        <v>5</v>
      </c>
      <c r="G1" s="195" t="s">
        <v>6</v>
      </c>
      <c r="H1" s="195" t="s">
        <v>7</v>
      </c>
      <c r="I1" s="195" t="s">
        <v>8</v>
      </c>
      <c r="J1" s="195" t="s">
        <v>9</v>
      </c>
      <c r="K1" s="195" t="s">
        <v>10</v>
      </c>
      <c r="L1" s="195" t="s">
        <v>11</v>
      </c>
    </row>
    <row r="2" spans="1:12" ht="25.5" x14ac:dyDescent="0.25">
      <c r="A2" s="196" t="s">
        <v>12</v>
      </c>
      <c r="B2" s="196" t="s">
        <v>13</v>
      </c>
      <c r="C2" s="196" t="s">
        <v>14</v>
      </c>
      <c r="D2" s="196" t="s">
        <v>15</v>
      </c>
      <c r="E2" s="191" t="s">
        <v>16</v>
      </c>
      <c r="F2" s="191" t="s">
        <v>17</v>
      </c>
      <c r="G2" s="196" t="s">
        <v>18</v>
      </c>
      <c r="H2" s="191" t="s">
        <v>19</v>
      </c>
      <c r="I2" s="191" t="s">
        <v>20</v>
      </c>
      <c r="J2" s="191" t="s">
        <v>21</v>
      </c>
      <c r="K2" s="191" t="s">
        <v>22</v>
      </c>
      <c r="L2" s="191" t="s">
        <v>23</v>
      </c>
    </row>
    <row r="3" spans="1:12" ht="25.5" x14ac:dyDescent="0.25">
      <c r="A3" s="196" t="s">
        <v>24</v>
      </c>
      <c r="B3" s="196" t="s">
        <v>25</v>
      </c>
      <c r="C3" s="196" t="s">
        <v>26</v>
      </c>
      <c r="D3" s="196" t="s">
        <v>27</v>
      </c>
      <c r="E3" s="191" t="s">
        <v>28</v>
      </c>
      <c r="F3" s="191" t="s">
        <v>29</v>
      </c>
      <c r="G3" s="196" t="s">
        <v>30</v>
      </c>
      <c r="H3" s="191" t="s">
        <v>31</v>
      </c>
      <c r="I3" s="191" t="s">
        <v>32</v>
      </c>
      <c r="J3" s="191" t="s">
        <v>33</v>
      </c>
      <c r="K3" s="191" t="s">
        <v>34</v>
      </c>
      <c r="L3" s="191" t="s">
        <v>35</v>
      </c>
    </row>
    <row r="4" spans="1:12" ht="25.5" x14ac:dyDescent="0.25">
      <c r="A4" s="196" t="s">
        <v>36</v>
      </c>
      <c r="B4" s="196" t="s">
        <v>37</v>
      </c>
      <c r="D4" s="196" t="s">
        <v>38</v>
      </c>
      <c r="E4" s="191" t="s">
        <v>39</v>
      </c>
      <c r="F4" s="191" t="s">
        <v>40</v>
      </c>
      <c r="G4" s="196" t="s">
        <v>41</v>
      </c>
      <c r="I4" s="191" t="s">
        <v>42</v>
      </c>
      <c r="J4" s="191" t="s">
        <v>23</v>
      </c>
      <c r="K4" s="191" t="s">
        <v>43</v>
      </c>
      <c r="L4" s="191" t="s">
        <v>26</v>
      </c>
    </row>
    <row r="5" spans="1:12" ht="25.5" x14ac:dyDescent="0.25">
      <c r="A5" s="196" t="s">
        <v>44</v>
      </c>
      <c r="B5" s="196" t="s">
        <v>45</v>
      </c>
      <c r="D5" s="196" t="s">
        <v>46</v>
      </c>
      <c r="E5" s="191" t="s">
        <v>47</v>
      </c>
      <c r="F5" s="191" t="s">
        <v>48</v>
      </c>
      <c r="G5" s="196" t="s">
        <v>49</v>
      </c>
      <c r="I5" s="191" t="s">
        <v>50</v>
      </c>
      <c r="J5" s="191" t="s">
        <v>51</v>
      </c>
    </row>
    <row r="6" spans="1:12" ht="25.5" x14ac:dyDescent="0.25">
      <c r="B6" s="196" t="s">
        <v>52</v>
      </c>
      <c r="D6" s="196" t="s">
        <v>53</v>
      </c>
      <c r="E6" s="191" t="s">
        <v>54</v>
      </c>
      <c r="F6" s="191" t="s">
        <v>55</v>
      </c>
      <c r="G6" s="196" t="s">
        <v>56</v>
      </c>
      <c r="I6" s="191" t="s">
        <v>57</v>
      </c>
    </row>
    <row r="7" spans="1:12" ht="25.5" x14ac:dyDescent="0.25">
      <c r="D7" s="196" t="s">
        <v>58</v>
      </c>
      <c r="E7" s="191" t="s">
        <v>59</v>
      </c>
      <c r="F7" s="191" t="s">
        <v>60</v>
      </c>
      <c r="G7" s="196" t="s">
        <v>61</v>
      </c>
      <c r="I7" s="191" t="s">
        <v>62</v>
      </c>
    </row>
    <row r="8" spans="1:12" x14ac:dyDescent="0.25">
      <c r="E8" s="191" t="s">
        <v>63</v>
      </c>
      <c r="F8" s="191" t="s">
        <v>64</v>
      </c>
      <c r="G8" s="191" t="s">
        <v>65</v>
      </c>
    </row>
    <row r="9" spans="1:12" x14ac:dyDescent="0.25">
      <c r="E9" s="191" t="s">
        <v>66</v>
      </c>
      <c r="F9" s="191" t="s">
        <v>67</v>
      </c>
    </row>
    <row r="10" spans="1:12" x14ac:dyDescent="0.25">
      <c r="E10" s="191" t="s">
        <v>68</v>
      </c>
      <c r="F10" s="191" t="s">
        <v>69</v>
      </c>
    </row>
    <row r="11" spans="1:12" x14ac:dyDescent="0.25">
      <c r="E11" s="191" t="s">
        <v>70</v>
      </c>
      <c r="F11" s="191" t="s">
        <v>71</v>
      </c>
    </row>
    <row r="12" spans="1:12" x14ac:dyDescent="0.25">
      <c r="E12" s="191" t="s">
        <v>72</v>
      </c>
      <c r="F12" s="191" t="s">
        <v>73</v>
      </c>
    </row>
    <row r="13" spans="1:12" x14ac:dyDescent="0.25">
      <c r="E13" s="191" t="s">
        <v>74</v>
      </c>
      <c r="F13" s="191" t="s">
        <v>75</v>
      </c>
    </row>
    <row r="14" spans="1:12" x14ac:dyDescent="0.25">
      <c r="E14" s="191" t="s">
        <v>76</v>
      </c>
      <c r="F14" s="191" t="s">
        <v>77</v>
      </c>
    </row>
    <row r="15" spans="1:12" x14ac:dyDescent="0.25">
      <c r="E15" s="191" t="s">
        <v>78</v>
      </c>
      <c r="F15" s="191" t="s">
        <v>79</v>
      </c>
    </row>
    <row r="16" spans="1:12" x14ac:dyDescent="0.25">
      <c r="E16" s="191" t="s">
        <v>80</v>
      </c>
      <c r="F16" s="191" t="s">
        <v>81</v>
      </c>
    </row>
    <row r="17" spans="5:6" x14ac:dyDescent="0.25">
      <c r="E17" s="191" t="s">
        <v>82</v>
      </c>
      <c r="F17" s="191" t="s">
        <v>83</v>
      </c>
    </row>
    <row r="18" spans="5:6" x14ac:dyDescent="0.25">
      <c r="E18" s="191" t="s">
        <v>84</v>
      </c>
      <c r="F18" s="191" t="s">
        <v>85</v>
      </c>
    </row>
    <row r="19" spans="5:6" x14ac:dyDescent="0.25">
      <c r="E19" s="191" t="s">
        <v>86</v>
      </c>
    </row>
    <row r="20" spans="5:6" x14ac:dyDescent="0.25">
      <c r="E20" s="191" t="s">
        <v>87</v>
      </c>
    </row>
    <row r="21" spans="5:6" x14ac:dyDescent="0.25">
      <c r="E21" s="191" t="s">
        <v>88</v>
      </c>
    </row>
    <row r="22" spans="5:6" x14ac:dyDescent="0.25">
      <c r="E22" s="191" t="s">
        <v>89</v>
      </c>
    </row>
    <row r="23" spans="5:6" x14ac:dyDescent="0.25">
      <c r="E23" s="191"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91" customWidth="1"/>
    <col min="2" max="2" width="9.28515625" style="191" customWidth="1"/>
    <col min="3" max="3" width="5.7109375" style="191" customWidth="1"/>
    <col min="4" max="4" width="6.7109375" style="191" customWidth="1"/>
    <col min="5" max="5" width="5.7109375" style="191" customWidth="1"/>
    <col min="6" max="6" width="10.28515625" style="191" customWidth="1"/>
    <col min="7" max="7" width="2.140625" style="191" customWidth="1"/>
    <col min="8" max="8" width="18.7109375" style="191" customWidth="1"/>
    <col min="9" max="9" width="12.7109375" style="191" customWidth="1"/>
    <col min="10" max="10" width="6.7109375" style="191" customWidth="1"/>
    <col min="11" max="11" width="18.7109375" style="191" customWidth="1"/>
    <col min="12" max="12" width="25.7109375" style="191" customWidth="1"/>
    <col min="13" max="16384" width="8.7109375" style="191"/>
  </cols>
  <sheetData>
    <row r="1" spans="1:12" ht="18.75" customHeight="1" x14ac:dyDescent="0.25">
      <c r="A1" s="634"/>
      <c r="B1" s="635"/>
      <c r="C1" s="635"/>
      <c r="D1" s="635"/>
      <c r="E1" s="636"/>
      <c r="F1" s="643" t="s">
        <v>322</v>
      </c>
      <c r="G1" s="644"/>
      <c r="H1" s="644"/>
      <c r="I1" s="644"/>
      <c r="J1" s="644"/>
      <c r="K1" s="644"/>
      <c r="L1" s="190"/>
    </row>
    <row r="2" spans="1:12" ht="18.75" customHeight="1" x14ac:dyDescent="0.25">
      <c r="A2" s="637"/>
      <c r="B2" s="638"/>
      <c r="C2" s="638"/>
      <c r="D2" s="638"/>
      <c r="E2" s="639"/>
      <c r="F2" s="645"/>
      <c r="G2" s="646"/>
      <c r="H2" s="646"/>
      <c r="I2" s="646"/>
      <c r="J2" s="646"/>
      <c r="K2" s="646"/>
      <c r="L2" s="190"/>
    </row>
    <row r="3" spans="1:12" ht="18.75" customHeight="1" x14ac:dyDescent="0.25">
      <c r="A3" s="637"/>
      <c r="B3" s="638"/>
      <c r="C3" s="638"/>
      <c r="D3" s="638"/>
      <c r="E3" s="639"/>
      <c r="F3" s="643" t="s">
        <v>323</v>
      </c>
      <c r="G3" s="644"/>
      <c r="H3" s="644"/>
      <c r="I3" s="644"/>
      <c r="J3" s="644"/>
      <c r="K3" s="644"/>
      <c r="L3" s="190"/>
    </row>
    <row r="4" spans="1:12" ht="18.75" customHeight="1" x14ac:dyDescent="0.25">
      <c r="A4" s="640"/>
      <c r="B4" s="641"/>
      <c r="C4" s="641"/>
      <c r="D4" s="641"/>
      <c r="E4" s="642"/>
      <c r="F4" s="645"/>
      <c r="G4" s="646"/>
      <c r="H4" s="646"/>
      <c r="I4" s="646"/>
      <c r="J4" s="646"/>
      <c r="K4" s="646"/>
      <c r="L4" s="190"/>
    </row>
    <row r="5" spans="1:12" ht="15.75" customHeight="1" x14ac:dyDescent="0.25">
      <c r="A5" s="606" t="s">
        <v>324</v>
      </c>
      <c r="B5" s="608"/>
      <c r="C5" s="608"/>
      <c r="D5" s="608"/>
      <c r="E5" s="608"/>
      <c r="F5" s="608"/>
      <c r="G5" s="608"/>
      <c r="H5" s="608"/>
      <c r="I5" s="608"/>
      <c r="J5" s="608"/>
      <c r="K5" s="608"/>
      <c r="L5" s="626"/>
    </row>
    <row r="6" spans="1:12" ht="23.25" customHeight="1" x14ac:dyDescent="0.25">
      <c r="A6" s="606" t="s">
        <v>325</v>
      </c>
      <c r="B6" s="608"/>
      <c r="C6" s="607"/>
      <c r="D6" s="601" t="s">
        <v>12</v>
      </c>
      <c r="E6" s="602"/>
      <c r="F6" s="602"/>
      <c r="G6" s="602"/>
      <c r="H6" s="603"/>
      <c r="I6" s="606" t="s">
        <v>326</v>
      </c>
      <c r="J6" s="607"/>
      <c r="K6" s="601" t="s">
        <v>37</v>
      </c>
      <c r="L6" s="603"/>
    </row>
    <row r="7" spans="1:12" ht="17.649999999999999" customHeight="1" x14ac:dyDescent="0.25">
      <c r="A7" s="606" t="s">
        <v>327</v>
      </c>
      <c r="B7" s="608"/>
      <c r="C7" s="607"/>
      <c r="D7" s="601" t="s">
        <v>26</v>
      </c>
      <c r="E7" s="602"/>
      <c r="F7" s="602"/>
      <c r="G7" s="602"/>
      <c r="H7" s="603"/>
      <c r="I7" s="606" t="s">
        <v>98</v>
      </c>
      <c r="J7" s="607"/>
      <c r="K7" s="601" t="s">
        <v>15</v>
      </c>
      <c r="L7" s="603"/>
    </row>
    <row r="8" spans="1:12" ht="35.65" customHeight="1" x14ac:dyDescent="0.25">
      <c r="A8" s="606" t="s">
        <v>328</v>
      </c>
      <c r="B8" s="608"/>
      <c r="C8" s="607"/>
      <c r="D8" s="601" t="s">
        <v>68</v>
      </c>
      <c r="E8" s="602"/>
      <c r="F8" s="602"/>
      <c r="G8" s="602"/>
      <c r="H8" s="603"/>
      <c r="I8" s="606" t="s">
        <v>329</v>
      </c>
      <c r="J8" s="607"/>
      <c r="K8" s="601" t="s">
        <v>64</v>
      </c>
      <c r="L8" s="603"/>
    </row>
    <row r="9" spans="1:12" ht="15.75" customHeight="1" x14ac:dyDescent="0.25">
      <c r="A9" s="622" t="s">
        <v>330</v>
      </c>
      <c r="B9" s="609"/>
      <c r="C9" s="609"/>
      <c r="D9" s="609"/>
      <c r="E9" s="609"/>
      <c r="F9" s="609"/>
      <c r="G9" s="609"/>
      <c r="H9" s="609"/>
      <c r="I9" s="609"/>
      <c r="J9" s="609"/>
      <c r="K9" s="609"/>
      <c r="L9" s="623"/>
    </row>
    <row r="10" spans="1:12" ht="42.75" customHeight="1" x14ac:dyDescent="0.25">
      <c r="A10" s="611" t="s">
        <v>331</v>
      </c>
      <c r="B10" s="611"/>
      <c r="C10" s="611"/>
      <c r="D10" s="612"/>
      <c r="E10" s="633"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633"/>
      <c r="G10" s="633"/>
      <c r="H10" s="633"/>
      <c r="I10" s="633"/>
      <c r="J10" s="633"/>
      <c r="K10" s="633"/>
      <c r="L10" s="633"/>
    </row>
    <row r="11" spans="1:12" ht="34.5" customHeight="1" x14ac:dyDescent="0.25">
      <c r="A11" s="624" t="s">
        <v>332</v>
      </c>
      <c r="B11" s="625"/>
      <c r="C11" s="625"/>
      <c r="D11" s="626"/>
      <c r="E11" s="627" t="str">
        <f>+ACTIVIDAD_4!I15</f>
        <v xml:space="preserve">Número de estrategias de transversalización implementada en los 15 sectores de la Administración Distrital </v>
      </c>
      <c r="F11" s="628"/>
      <c r="G11" s="628"/>
      <c r="H11" s="628"/>
      <c r="I11" s="628"/>
      <c r="J11" s="628"/>
      <c r="K11" s="628"/>
      <c r="L11" s="629"/>
    </row>
    <row r="12" spans="1:12" ht="47.25" customHeight="1" x14ac:dyDescent="0.25">
      <c r="A12" s="606" t="s">
        <v>333</v>
      </c>
      <c r="B12" s="608"/>
      <c r="C12" s="608"/>
      <c r="D12" s="607"/>
      <c r="E12" s="630" t="s">
        <v>594</v>
      </c>
      <c r="F12" s="631"/>
      <c r="G12" s="631"/>
      <c r="H12" s="631"/>
      <c r="I12" s="631"/>
      <c r="J12" s="631"/>
      <c r="K12" s="631"/>
      <c r="L12" s="632"/>
    </row>
    <row r="13" spans="1:12" s="260" customFormat="1" ht="28.5" customHeight="1" x14ac:dyDescent="0.25">
      <c r="A13" s="606" t="s">
        <v>335</v>
      </c>
      <c r="B13" s="608"/>
      <c r="C13" s="607"/>
      <c r="D13" s="601"/>
      <c r="E13" s="602"/>
      <c r="F13" s="602"/>
      <c r="G13" s="602"/>
      <c r="H13" s="603"/>
      <c r="I13" s="606" t="s">
        <v>336</v>
      </c>
      <c r="J13" s="607"/>
      <c r="K13" s="601" t="s">
        <v>61</v>
      </c>
      <c r="L13" s="603"/>
    </row>
    <row r="14" spans="1:12" ht="15.75" customHeight="1" x14ac:dyDescent="0.25">
      <c r="A14" s="606" t="s">
        <v>337</v>
      </c>
      <c r="B14" s="608"/>
      <c r="C14" s="608"/>
      <c r="D14" s="608"/>
      <c r="E14" s="608"/>
      <c r="F14" s="608"/>
      <c r="G14" s="608"/>
      <c r="H14" s="608"/>
      <c r="I14" s="608"/>
      <c r="J14" s="608"/>
      <c r="K14" s="608"/>
      <c r="L14" s="626"/>
    </row>
    <row r="15" spans="1:12" ht="25.5" customHeight="1" x14ac:dyDescent="0.25">
      <c r="A15" s="606" t="s">
        <v>338</v>
      </c>
      <c r="B15" s="608"/>
      <c r="C15" s="607"/>
      <c r="D15" s="601" t="s">
        <v>19</v>
      </c>
      <c r="E15" s="602"/>
      <c r="F15" s="602"/>
      <c r="G15" s="602"/>
      <c r="H15" s="603"/>
      <c r="I15" s="606" t="s">
        <v>339</v>
      </c>
      <c r="J15" s="607"/>
      <c r="K15" s="601" t="s">
        <v>20</v>
      </c>
      <c r="L15" s="603"/>
    </row>
    <row r="16" spans="1:12" ht="25.5" customHeight="1" x14ac:dyDescent="0.25">
      <c r="A16" s="606" t="s">
        <v>340</v>
      </c>
      <c r="B16" s="608"/>
      <c r="C16" s="607"/>
      <c r="D16" s="879">
        <v>1</v>
      </c>
      <c r="E16" s="880"/>
      <c r="F16" s="880"/>
      <c r="G16" s="880"/>
      <c r="H16" s="881"/>
      <c r="I16" s="606" t="s">
        <v>235</v>
      </c>
      <c r="J16" s="607"/>
      <c r="K16" s="601" t="s">
        <v>23</v>
      </c>
      <c r="L16" s="603"/>
    </row>
    <row r="17" spans="1:12" ht="27.6" customHeight="1" x14ac:dyDescent="0.25">
      <c r="A17" s="606" t="s">
        <v>341</v>
      </c>
      <c r="B17" s="608"/>
      <c r="C17" s="607"/>
      <c r="D17" s="601"/>
      <c r="E17" s="602"/>
      <c r="F17" s="602"/>
      <c r="G17" s="602"/>
      <c r="H17" s="603"/>
      <c r="I17" s="604"/>
      <c r="J17" s="618"/>
      <c r="K17" s="618"/>
      <c r="L17" s="605"/>
    </row>
    <row r="18" spans="1:12" ht="12" customHeight="1" x14ac:dyDescent="0.25">
      <c r="A18" s="197" t="s">
        <v>342</v>
      </c>
      <c r="B18" s="197" t="s">
        <v>343</v>
      </c>
      <c r="C18" s="606" t="s">
        <v>344</v>
      </c>
      <c r="D18" s="608"/>
      <c r="E18" s="608"/>
      <c r="F18" s="608"/>
      <c r="G18" s="607"/>
      <c r="H18" s="606" t="s">
        <v>345</v>
      </c>
      <c r="I18" s="607"/>
      <c r="J18" s="606" t="s">
        <v>346</v>
      </c>
      <c r="K18" s="607"/>
      <c r="L18" s="197" t="s">
        <v>347</v>
      </c>
    </row>
    <row r="19" spans="1:12" ht="57" customHeight="1" x14ac:dyDescent="0.25">
      <c r="A19" s="192">
        <v>2</v>
      </c>
      <c r="B19" s="193" t="s">
        <v>348</v>
      </c>
      <c r="C19" s="601" t="s">
        <v>595</v>
      </c>
      <c r="D19" s="602"/>
      <c r="E19" s="602"/>
      <c r="F19" s="602"/>
      <c r="G19" s="603"/>
      <c r="H19" s="601" t="s">
        <v>596</v>
      </c>
      <c r="I19" s="603"/>
      <c r="J19" s="604" t="s">
        <v>22</v>
      </c>
      <c r="K19" s="605"/>
      <c r="L19" s="193" t="s">
        <v>597</v>
      </c>
    </row>
    <row r="20" spans="1:12" ht="98.25" customHeight="1" x14ac:dyDescent="0.25">
      <c r="A20" s="192"/>
      <c r="B20" s="193" t="s">
        <v>348</v>
      </c>
      <c r="C20" s="601" t="s">
        <v>598</v>
      </c>
      <c r="D20" s="602"/>
      <c r="E20" s="602"/>
      <c r="F20" s="602"/>
      <c r="G20" s="603"/>
      <c r="H20" s="601" t="s">
        <v>599</v>
      </c>
      <c r="I20" s="603"/>
      <c r="J20" s="604" t="s">
        <v>22</v>
      </c>
      <c r="K20" s="605"/>
      <c r="L20" s="193" t="s">
        <v>600</v>
      </c>
    </row>
    <row r="21" spans="1:12" ht="54.75" customHeight="1" x14ac:dyDescent="0.25">
      <c r="A21" s="192"/>
      <c r="B21" s="193" t="s">
        <v>348</v>
      </c>
      <c r="C21" s="601" t="s">
        <v>601</v>
      </c>
      <c r="D21" s="602"/>
      <c r="E21" s="602"/>
      <c r="F21" s="602"/>
      <c r="G21" s="603"/>
      <c r="H21" s="601" t="s">
        <v>602</v>
      </c>
      <c r="I21" s="603"/>
      <c r="J21" s="604" t="s">
        <v>22</v>
      </c>
      <c r="K21" s="605"/>
      <c r="L21" s="193" t="s">
        <v>603</v>
      </c>
    </row>
    <row r="22" spans="1:12" ht="54.75" customHeight="1" x14ac:dyDescent="0.25">
      <c r="A22" s="192"/>
      <c r="B22" s="193" t="s">
        <v>348</v>
      </c>
      <c r="C22" s="601" t="s">
        <v>604</v>
      </c>
      <c r="D22" s="602"/>
      <c r="E22" s="602"/>
      <c r="F22" s="602"/>
      <c r="G22" s="603"/>
      <c r="H22" s="601" t="s">
        <v>605</v>
      </c>
      <c r="I22" s="603"/>
      <c r="J22" s="604" t="s">
        <v>22</v>
      </c>
      <c r="K22" s="605"/>
      <c r="L22" s="193" t="s">
        <v>606</v>
      </c>
    </row>
    <row r="23" spans="1:12" ht="78" customHeight="1" x14ac:dyDescent="0.25">
      <c r="A23" s="192"/>
      <c r="B23" s="193" t="s">
        <v>348</v>
      </c>
      <c r="C23" s="601" t="s">
        <v>607</v>
      </c>
      <c r="D23" s="602"/>
      <c r="E23" s="602"/>
      <c r="F23" s="602"/>
      <c r="G23" s="603"/>
      <c r="H23" s="601" t="s">
        <v>608</v>
      </c>
      <c r="I23" s="603"/>
      <c r="J23" s="604" t="s">
        <v>22</v>
      </c>
      <c r="K23" s="605"/>
      <c r="L23" s="193" t="s">
        <v>591</v>
      </c>
    </row>
    <row r="24" spans="1:12" ht="25.5" customHeight="1" x14ac:dyDescent="0.25">
      <c r="A24" s="197" t="s">
        <v>342</v>
      </c>
      <c r="B24" s="606" t="s">
        <v>364</v>
      </c>
      <c r="C24" s="608"/>
      <c r="D24" s="608"/>
      <c r="E24" s="608"/>
      <c r="F24" s="608"/>
      <c r="G24" s="608"/>
      <c r="H24" s="608"/>
      <c r="I24" s="608"/>
      <c r="J24" s="608"/>
      <c r="K24" s="607"/>
      <c r="L24" s="197" t="s">
        <v>365</v>
      </c>
    </row>
    <row r="25" spans="1:12" ht="57.75" customHeight="1" x14ac:dyDescent="0.25">
      <c r="A25" s="192">
        <v>1</v>
      </c>
      <c r="B25" s="601" t="s">
        <v>609</v>
      </c>
      <c r="C25" s="602"/>
      <c r="D25" s="602"/>
      <c r="E25" s="602"/>
      <c r="F25" s="602"/>
      <c r="G25" s="602"/>
      <c r="H25" s="602"/>
      <c r="I25" s="602"/>
      <c r="J25" s="602"/>
      <c r="K25" s="603"/>
      <c r="L25" s="193" t="s">
        <v>22</v>
      </c>
    </row>
    <row r="26" spans="1:12" ht="15.75" customHeight="1" x14ac:dyDescent="0.25">
      <c r="A26" s="622" t="s">
        <v>367</v>
      </c>
      <c r="B26" s="609"/>
      <c r="C26" s="609"/>
      <c r="D26" s="609"/>
      <c r="E26" s="609"/>
      <c r="F26" s="609"/>
      <c r="G26" s="609"/>
      <c r="H26" s="609"/>
      <c r="I26" s="609"/>
      <c r="J26" s="609"/>
      <c r="K26" s="609"/>
      <c r="L26" s="610"/>
    </row>
    <row r="27" spans="1:12" ht="72.75" customHeight="1" x14ac:dyDescent="0.25">
      <c r="A27" s="606" t="s">
        <v>368</v>
      </c>
      <c r="B27" s="608"/>
      <c r="C27" s="607"/>
      <c r="D27" s="601">
        <v>1</v>
      </c>
      <c r="E27" s="882"/>
      <c r="F27" s="612" t="s">
        <v>369</v>
      </c>
      <c r="G27" s="883"/>
      <c r="H27" s="204">
        <v>2024</v>
      </c>
      <c r="I27" s="612" t="s">
        <v>370</v>
      </c>
      <c r="J27" s="884"/>
      <c r="K27" s="267"/>
      <c r="L27" s="193" t="s">
        <v>371</v>
      </c>
    </row>
    <row r="28" spans="1:12" ht="26.25" customHeight="1" x14ac:dyDescent="0.25">
      <c r="A28" s="606" t="s">
        <v>372</v>
      </c>
      <c r="B28" s="608"/>
      <c r="C28" s="607"/>
      <c r="D28" s="601"/>
      <c r="E28" s="602"/>
      <c r="F28" s="613"/>
      <c r="G28" s="613"/>
      <c r="H28" s="602"/>
      <c r="I28" s="613"/>
      <c r="J28" s="613"/>
      <c r="K28" s="613"/>
      <c r="L28" s="614"/>
    </row>
    <row r="29" spans="1:12" ht="45.75" customHeight="1" x14ac:dyDescent="0.25">
      <c r="A29" s="606" t="s">
        <v>373</v>
      </c>
      <c r="B29" s="608"/>
      <c r="C29" s="607"/>
      <c r="D29" s="615" t="s">
        <v>610</v>
      </c>
      <c r="E29" s="616"/>
      <c r="F29" s="616"/>
      <c r="G29" s="616"/>
      <c r="H29" s="616"/>
      <c r="I29" s="616"/>
      <c r="J29" s="616"/>
      <c r="K29" s="616"/>
      <c r="L29" s="617"/>
    </row>
    <row r="30" spans="1:12" ht="17.649999999999999" customHeight="1" x14ac:dyDescent="0.25">
      <c r="A30" s="606" t="s">
        <v>375</v>
      </c>
      <c r="B30" s="608"/>
      <c r="C30" s="607"/>
      <c r="D30" s="601"/>
      <c r="E30" s="602"/>
      <c r="F30" s="602"/>
      <c r="G30" s="602"/>
      <c r="H30" s="602"/>
      <c r="I30" s="602"/>
      <c r="J30" s="602"/>
      <c r="K30" s="602"/>
      <c r="L30" s="603"/>
    </row>
  </sheetData>
  <mergeCells count="7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C18:G18"/>
    <mergeCell ref="H18:I18"/>
    <mergeCell ref="J18:K18"/>
    <mergeCell ref="A16:C16"/>
    <mergeCell ref="D16:H16"/>
    <mergeCell ref="I16:J16"/>
    <mergeCell ref="K16:L16"/>
    <mergeCell ref="A17:C17"/>
    <mergeCell ref="D17:H17"/>
    <mergeCell ref="I17:L17"/>
    <mergeCell ref="C19:G19"/>
    <mergeCell ref="H19:I19"/>
    <mergeCell ref="J19:K19"/>
    <mergeCell ref="C20:G20"/>
    <mergeCell ref="H20:I20"/>
    <mergeCell ref="J20:K20"/>
    <mergeCell ref="H23:I23"/>
    <mergeCell ref="J23:K23"/>
    <mergeCell ref="C23:G23"/>
    <mergeCell ref="C21:G21"/>
    <mergeCell ref="H21:I21"/>
    <mergeCell ref="J21:K21"/>
    <mergeCell ref="C22:G22"/>
    <mergeCell ref="H22:I22"/>
    <mergeCell ref="J22:K22"/>
    <mergeCell ref="B24:K24"/>
    <mergeCell ref="B25:K25"/>
    <mergeCell ref="A26:L26"/>
    <mergeCell ref="A27:C27"/>
    <mergeCell ref="D27:E27"/>
    <mergeCell ref="F27:G27"/>
    <mergeCell ref="I27:J27"/>
    <mergeCell ref="A28:C28"/>
    <mergeCell ref="D28:L28"/>
    <mergeCell ref="A29:C29"/>
    <mergeCell ref="D29:L29"/>
    <mergeCell ref="A30:C30"/>
    <mergeCell ref="D30:L30"/>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91" customWidth="1"/>
    <col min="2" max="2" width="9.28515625" style="191" customWidth="1"/>
    <col min="3" max="3" width="5.7109375" style="191" customWidth="1"/>
    <col min="4" max="4" width="6.7109375" style="191" customWidth="1"/>
    <col min="5" max="5" width="5.7109375" style="191" customWidth="1"/>
    <col min="6" max="6" width="10.28515625" style="191" customWidth="1"/>
    <col min="7" max="7" width="2.140625" style="191" customWidth="1"/>
    <col min="8" max="8" width="18.7109375" style="191" customWidth="1"/>
    <col min="9" max="9" width="12.7109375" style="191" customWidth="1"/>
    <col min="10" max="10" width="6.7109375" style="191" customWidth="1"/>
    <col min="11" max="11" width="18.7109375" style="191" customWidth="1"/>
    <col min="12" max="12" width="25.7109375" style="191" customWidth="1"/>
    <col min="13" max="16384" width="8.7109375" style="191"/>
  </cols>
  <sheetData>
    <row r="1" spans="1:12" ht="18.75" customHeight="1" x14ac:dyDescent="0.25">
      <c r="A1" s="634"/>
      <c r="B1" s="635"/>
      <c r="C1" s="635"/>
      <c r="D1" s="635"/>
      <c r="E1" s="636"/>
      <c r="F1" s="643" t="s">
        <v>322</v>
      </c>
      <c r="G1" s="644"/>
      <c r="H1" s="644"/>
      <c r="I1" s="644"/>
      <c r="J1" s="644"/>
      <c r="K1" s="644"/>
      <c r="L1" s="190"/>
    </row>
    <row r="2" spans="1:12" ht="18.75" customHeight="1" x14ac:dyDescent="0.25">
      <c r="A2" s="637"/>
      <c r="B2" s="638"/>
      <c r="C2" s="638"/>
      <c r="D2" s="638"/>
      <c r="E2" s="639"/>
      <c r="F2" s="645"/>
      <c r="G2" s="646"/>
      <c r="H2" s="646"/>
      <c r="I2" s="646"/>
      <c r="J2" s="646"/>
      <c r="K2" s="646"/>
      <c r="L2" s="190"/>
    </row>
    <row r="3" spans="1:12" ht="18.75" customHeight="1" x14ac:dyDescent="0.25">
      <c r="A3" s="637"/>
      <c r="B3" s="638"/>
      <c r="C3" s="638"/>
      <c r="D3" s="638"/>
      <c r="E3" s="639"/>
      <c r="F3" s="643" t="s">
        <v>323</v>
      </c>
      <c r="G3" s="644"/>
      <c r="H3" s="644"/>
      <c r="I3" s="644"/>
      <c r="J3" s="644"/>
      <c r="K3" s="644"/>
      <c r="L3" s="190"/>
    </row>
    <row r="4" spans="1:12" ht="18.75" customHeight="1" x14ac:dyDescent="0.25">
      <c r="A4" s="640"/>
      <c r="B4" s="641"/>
      <c r="C4" s="641"/>
      <c r="D4" s="641"/>
      <c r="E4" s="642"/>
      <c r="F4" s="645"/>
      <c r="G4" s="646"/>
      <c r="H4" s="646"/>
      <c r="I4" s="646"/>
      <c r="J4" s="646"/>
      <c r="K4" s="646"/>
      <c r="L4" s="190"/>
    </row>
    <row r="5" spans="1:12" ht="15.75" customHeight="1" x14ac:dyDescent="0.25">
      <c r="A5" s="606" t="s">
        <v>324</v>
      </c>
      <c r="B5" s="608"/>
      <c r="C5" s="608"/>
      <c r="D5" s="608"/>
      <c r="E5" s="608"/>
      <c r="F5" s="608"/>
      <c r="G5" s="608"/>
      <c r="H5" s="608"/>
      <c r="I5" s="608"/>
      <c r="J5" s="608"/>
      <c r="K5" s="608"/>
      <c r="L5" s="626"/>
    </row>
    <row r="6" spans="1:12" ht="23.25" customHeight="1" x14ac:dyDescent="0.25">
      <c r="A6" s="606" t="s">
        <v>325</v>
      </c>
      <c r="B6" s="608"/>
      <c r="C6" s="607"/>
      <c r="D6" s="601" t="s">
        <v>12</v>
      </c>
      <c r="E6" s="602"/>
      <c r="F6" s="602"/>
      <c r="G6" s="602"/>
      <c r="H6" s="603"/>
      <c r="I6" s="606" t="s">
        <v>326</v>
      </c>
      <c r="J6" s="607"/>
      <c r="K6" s="601" t="s">
        <v>37</v>
      </c>
      <c r="L6" s="603"/>
    </row>
    <row r="7" spans="1:12" ht="17.649999999999999" customHeight="1" x14ac:dyDescent="0.25">
      <c r="A7" s="606" t="s">
        <v>327</v>
      </c>
      <c r="B7" s="608"/>
      <c r="C7" s="607"/>
      <c r="D7" s="601" t="s">
        <v>26</v>
      </c>
      <c r="E7" s="602"/>
      <c r="F7" s="602"/>
      <c r="G7" s="602"/>
      <c r="H7" s="603"/>
      <c r="I7" s="606" t="s">
        <v>98</v>
      </c>
      <c r="J7" s="607"/>
      <c r="K7" s="601" t="s">
        <v>15</v>
      </c>
      <c r="L7" s="603"/>
    </row>
    <row r="8" spans="1:12" ht="35.65" customHeight="1" x14ac:dyDescent="0.25">
      <c r="A8" s="606" t="s">
        <v>328</v>
      </c>
      <c r="B8" s="608"/>
      <c r="C8" s="607"/>
      <c r="D8" s="601" t="s">
        <v>68</v>
      </c>
      <c r="E8" s="602"/>
      <c r="F8" s="602"/>
      <c r="G8" s="602"/>
      <c r="H8" s="603"/>
      <c r="I8" s="606" t="s">
        <v>329</v>
      </c>
      <c r="J8" s="607"/>
      <c r="K8" s="601" t="s">
        <v>64</v>
      </c>
      <c r="L8" s="603"/>
    </row>
    <row r="9" spans="1:12" ht="15.75" customHeight="1" x14ac:dyDescent="0.25">
      <c r="A9" s="622" t="s">
        <v>330</v>
      </c>
      <c r="B9" s="609"/>
      <c r="C9" s="609"/>
      <c r="D9" s="609"/>
      <c r="E9" s="609"/>
      <c r="F9" s="609"/>
      <c r="G9" s="609"/>
      <c r="H9" s="609"/>
      <c r="I9" s="609"/>
      <c r="J9" s="609"/>
      <c r="K9" s="609"/>
      <c r="L9" s="623"/>
    </row>
    <row r="10" spans="1:12" ht="41.25" customHeight="1" x14ac:dyDescent="0.25">
      <c r="A10" s="611" t="s">
        <v>219</v>
      </c>
      <c r="B10" s="611"/>
      <c r="C10" s="611"/>
      <c r="D10" s="611"/>
      <c r="E10" s="885"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885"/>
      <c r="G10" s="885"/>
      <c r="H10" s="885"/>
      <c r="I10" s="885"/>
      <c r="J10" s="885"/>
      <c r="K10" s="885"/>
      <c r="L10" s="885"/>
    </row>
    <row r="11" spans="1:12" ht="48" customHeight="1" x14ac:dyDescent="0.25">
      <c r="A11" s="624" t="s">
        <v>332</v>
      </c>
      <c r="B11" s="625"/>
      <c r="C11" s="625"/>
      <c r="D11" s="626"/>
      <c r="E11" s="627"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628"/>
      <c r="G11" s="628"/>
      <c r="H11" s="628"/>
      <c r="I11" s="628"/>
      <c r="J11" s="628"/>
      <c r="K11" s="628"/>
      <c r="L11" s="629"/>
    </row>
    <row r="12" spans="1:12" ht="37.5" customHeight="1" x14ac:dyDescent="0.25">
      <c r="A12" s="606" t="s">
        <v>333</v>
      </c>
      <c r="B12" s="608"/>
      <c r="C12" s="608"/>
      <c r="D12" s="607"/>
      <c r="E12" s="630" t="s">
        <v>611</v>
      </c>
      <c r="F12" s="631"/>
      <c r="G12" s="631"/>
      <c r="H12" s="631"/>
      <c r="I12" s="631"/>
      <c r="J12" s="631"/>
      <c r="K12" s="631"/>
      <c r="L12" s="632"/>
    </row>
    <row r="13" spans="1:12" ht="28.5" customHeight="1" x14ac:dyDescent="0.25">
      <c r="A13" s="606" t="s">
        <v>335</v>
      </c>
      <c r="B13" s="608"/>
      <c r="C13" s="607"/>
      <c r="D13" s="601"/>
      <c r="E13" s="602"/>
      <c r="F13" s="602"/>
      <c r="G13" s="602"/>
      <c r="H13" s="603"/>
      <c r="I13" s="606" t="s">
        <v>336</v>
      </c>
      <c r="J13" s="607"/>
      <c r="K13" s="601" t="s">
        <v>61</v>
      </c>
      <c r="L13" s="603"/>
    </row>
    <row r="14" spans="1:12" ht="15.75" customHeight="1" x14ac:dyDescent="0.25">
      <c r="A14" s="606" t="s">
        <v>337</v>
      </c>
      <c r="B14" s="608"/>
      <c r="C14" s="608"/>
      <c r="D14" s="608"/>
      <c r="E14" s="608"/>
      <c r="F14" s="608"/>
      <c r="G14" s="608"/>
      <c r="H14" s="608"/>
      <c r="I14" s="608"/>
      <c r="J14" s="608"/>
      <c r="K14" s="608"/>
      <c r="L14" s="626"/>
    </row>
    <row r="15" spans="1:12" ht="25.5" customHeight="1" x14ac:dyDescent="0.25">
      <c r="A15" s="606" t="s">
        <v>338</v>
      </c>
      <c r="B15" s="608"/>
      <c r="C15" s="607"/>
      <c r="D15" s="601" t="s">
        <v>19</v>
      </c>
      <c r="E15" s="602"/>
      <c r="F15" s="602"/>
      <c r="G15" s="602"/>
      <c r="H15" s="603"/>
      <c r="I15" s="606" t="s">
        <v>339</v>
      </c>
      <c r="J15" s="607"/>
      <c r="K15" s="601" t="s">
        <v>20</v>
      </c>
      <c r="L15" s="603"/>
    </row>
    <row r="16" spans="1:12" ht="25.5" customHeight="1" x14ac:dyDescent="0.25">
      <c r="A16" s="606" t="s">
        <v>340</v>
      </c>
      <c r="B16" s="608"/>
      <c r="C16" s="607"/>
      <c r="D16" s="879">
        <v>15</v>
      </c>
      <c r="E16" s="880"/>
      <c r="F16" s="880"/>
      <c r="G16" s="880"/>
      <c r="H16" s="881"/>
      <c r="I16" s="606" t="s">
        <v>235</v>
      </c>
      <c r="J16" s="607"/>
      <c r="K16" s="601" t="s">
        <v>23</v>
      </c>
      <c r="L16" s="603"/>
    </row>
    <row r="17" spans="1:12" ht="27.6" customHeight="1" x14ac:dyDescent="0.25">
      <c r="A17" s="606" t="s">
        <v>341</v>
      </c>
      <c r="B17" s="608"/>
      <c r="C17" s="607"/>
      <c r="D17" s="601"/>
      <c r="E17" s="602"/>
      <c r="F17" s="602"/>
      <c r="G17" s="602"/>
      <c r="H17" s="603"/>
      <c r="I17" s="604"/>
      <c r="J17" s="618"/>
      <c r="K17" s="618"/>
      <c r="L17" s="605"/>
    </row>
    <row r="18" spans="1:12" ht="12" customHeight="1" x14ac:dyDescent="0.25">
      <c r="A18" s="197" t="s">
        <v>342</v>
      </c>
      <c r="B18" s="197" t="s">
        <v>343</v>
      </c>
      <c r="C18" s="606" t="s">
        <v>344</v>
      </c>
      <c r="D18" s="608"/>
      <c r="E18" s="608"/>
      <c r="F18" s="608"/>
      <c r="G18" s="607"/>
      <c r="H18" s="606" t="s">
        <v>345</v>
      </c>
      <c r="I18" s="607"/>
      <c r="J18" s="606" t="s">
        <v>346</v>
      </c>
      <c r="K18" s="607"/>
      <c r="L18" s="197" t="s">
        <v>347</v>
      </c>
    </row>
    <row r="19" spans="1:12" ht="227.25" customHeight="1" x14ac:dyDescent="0.25">
      <c r="A19" s="192">
        <v>1</v>
      </c>
      <c r="B19" s="193" t="s">
        <v>348</v>
      </c>
      <c r="C19" s="601" t="s">
        <v>589</v>
      </c>
      <c r="D19" s="602"/>
      <c r="E19" s="602"/>
      <c r="F19" s="602"/>
      <c r="G19" s="603"/>
      <c r="H19" s="630" t="s">
        <v>590</v>
      </c>
      <c r="I19" s="632"/>
      <c r="J19" s="604" t="s">
        <v>22</v>
      </c>
      <c r="K19" s="605"/>
      <c r="L19" s="193" t="s">
        <v>591</v>
      </c>
    </row>
    <row r="20" spans="1:12" ht="25.5" customHeight="1" x14ac:dyDescent="0.25">
      <c r="A20" s="197" t="s">
        <v>342</v>
      </c>
      <c r="B20" s="606" t="s">
        <v>364</v>
      </c>
      <c r="C20" s="608"/>
      <c r="D20" s="608"/>
      <c r="E20" s="608"/>
      <c r="F20" s="608"/>
      <c r="G20" s="608"/>
      <c r="H20" s="608"/>
      <c r="I20" s="608"/>
      <c r="J20" s="608"/>
      <c r="K20" s="607"/>
      <c r="L20" s="197" t="s">
        <v>365</v>
      </c>
    </row>
    <row r="21" spans="1:12" ht="35.25" customHeight="1" x14ac:dyDescent="0.25">
      <c r="A21" s="192">
        <v>1</v>
      </c>
      <c r="B21" s="601" t="s">
        <v>612</v>
      </c>
      <c r="C21" s="602"/>
      <c r="D21" s="602"/>
      <c r="E21" s="602"/>
      <c r="F21" s="602"/>
      <c r="G21" s="602"/>
      <c r="H21" s="602"/>
      <c r="I21" s="602"/>
      <c r="J21" s="602"/>
      <c r="K21" s="603"/>
      <c r="L21" s="193" t="s">
        <v>22</v>
      </c>
    </row>
    <row r="22" spans="1:12" ht="15.75" customHeight="1" x14ac:dyDescent="0.25">
      <c r="A22" s="606" t="s">
        <v>367</v>
      </c>
      <c r="B22" s="608"/>
      <c r="C22" s="608"/>
      <c r="D22" s="608"/>
      <c r="E22" s="608"/>
      <c r="F22" s="609"/>
      <c r="G22" s="609"/>
      <c r="H22" s="608"/>
      <c r="I22" s="609"/>
      <c r="J22" s="609"/>
      <c r="K22" s="608"/>
      <c r="L22" s="610"/>
    </row>
    <row r="23" spans="1:12" ht="26.25" customHeight="1" x14ac:dyDescent="0.25">
      <c r="A23" s="606" t="s">
        <v>368</v>
      </c>
      <c r="B23" s="608"/>
      <c r="C23" s="607"/>
      <c r="D23" s="601">
        <v>15</v>
      </c>
      <c r="E23" s="602"/>
      <c r="F23" s="611" t="s">
        <v>369</v>
      </c>
      <c r="G23" s="611"/>
      <c r="H23" s="204">
        <v>2024</v>
      </c>
      <c r="I23" s="611" t="s">
        <v>370</v>
      </c>
      <c r="J23" s="611"/>
      <c r="L23" s="193" t="s">
        <v>371</v>
      </c>
    </row>
    <row r="24" spans="1:12" ht="26.25" customHeight="1" x14ac:dyDescent="0.25">
      <c r="A24" s="606" t="s">
        <v>372</v>
      </c>
      <c r="B24" s="608"/>
      <c r="C24" s="607"/>
      <c r="D24" s="601"/>
      <c r="E24" s="602"/>
      <c r="F24" s="613"/>
      <c r="G24" s="613"/>
      <c r="H24" s="602"/>
      <c r="I24" s="613"/>
      <c r="J24" s="613"/>
      <c r="K24" s="602"/>
      <c r="L24" s="614"/>
    </row>
    <row r="25" spans="1:12" ht="45.75" customHeight="1" x14ac:dyDescent="0.25">
      <c r="A25" s="606" t="s">
        <v>373</v>
      </c>
      <c r="B25" s="608"/>
      <c r="C25" s="607"/>
      <c r="D25" s="615" t="s">
        <v>613</v>
      </c>
      <c r="E25" s="616"/>
      <c r="F25" s="616"/>
      <c r="G25" s="616"/>
      <c r="H25" s="616"/>
      <c r="I25" s="616"/>
      <c r="J25" s="616"/>
      <c r="K25" s="616"/>
      <c r="L25" s="617"/>
    </row>
    <row r="26" spans="1:12" ht="17.649999999999999" customHeight="1" x14ac:dyDescent="0.25">
      <c r="A26" s="606" t="s">
        <v>375</v>
      </c>
      <c r="B26" s="608"/>
      <c r="C26" s="607"/>
      <c r="D26" s="601"/>
      <c r="E26" s="602"/>
      <c r="F26" s="602"/>
      <c r="G26" s="602"/>
      <c r="H26" s="602"/>
      <c r="I26" s="602"/>
      <c r="J26" s="602"/>
      <c r="K26" s="602"/>
      <c r="L26" s="603"/>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pageSetUpPr fitToPage="1"/>
  </sheetPr>
  <dimension ref="A1:Q120"/>
  <sheetViews>
    <sheetView showGridLines="0" topLeftCell="C28" zoomScale="80" zoomScaleNormal="80" zoomScaleSheetLayoutView="70" workbookViewId="0">
      <selection activeCell="G8" sqref="G8"/>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3" customFormat="1" ht="32.25" customHeight="1" x14ac:dyDescent="0.25">
      <c r="A1" s="517"/>
      <c r="B1" s="498" t="s">
        <v>182</v>
      </c>
      <c r="C1" s="499"/>
      <c r="D1" s="499"/>
      <c r="E1" s="499"/>
      <c r="F1" s="499"/>
      <c r="G1" s="499"/>
      <c r="H1" s="499"/>
      <c r="I1" s="499"/>
      <c r="J1" s="499"/>
      <c r="K1" s="499"/>
      <c r="L1" s="500"/>
      <c r="M1" s="495" t="s">
        <v>183</v>
      </c>
      <c r="N1" s="496"/>
      <c r="O1" s="497"/>
    </row>
    <row r="2" spans="1:15" s="133" customFormat="1" ht="30.75" customHeight="1" x14ac:dyDescent="0.25">
      <c r="A2" s="518"/>
      <c r="B2" s="501" t="s">
        <v>184</v>
      </c>
      <c r="C2" s="502"/>
      <c r="D2" s="502"/>
      <c r="E2" s="502"/>
      <c r="F2" s="502"/>
      <c r="G2" s="502"/>
      <c r="H2" s="502"/>
      <c r="I2" s="502"/>
      <c r="J2" s="502"/>
      <c r="K2" s="502"/>
      <c r="L2" s="503"/>
      <c r="M2" s="495" t="s">
        <v>185</v>
      </c>
      <c r="N2" s="496"/>
      <c r="O2" s="497"/>
    </row>
    <row r="3" spans="1:15" s="133" customFormat="1" ht="24" customHeight="1" x14ac:dyDescent="0.25">
      <c r="A3" s="518"/>
      <c r="B3" s="501" t="s">
        <v>186</v>
      </c>
      <c r="C3" s="502"/>
      <c r="D3" s="502"/>
      <c r="E3" s="502"/>
      <c r="F3" s="502"/>
      <c r="G3" s="502"/>
      <c r="H3" s="502"/>
      <c r="I3" s="502"/>
      <c r="J3" s="502"/>
      <c r="K3" s="502"/>
      <c r="L3" s="503"/>
      <c r="M3" s="495" t="s">
        <v>187</v>
      </c>
      <c r="N3" s="496"/>
      <c r="O3" s="497"/>
    </row>
    <row r="4" spans="1:15" s="133" customFormat="1" ht="21.75" customHeight="1" x14ac:dyDescent="0.25">
      <c r="A4" s="519"/>
      <c r="B4" s="504" t="s">
        <v>188</v>
      </c>
      <c r="C4" s="505"/>
      <c r="D4" s="505"/>
      <c r="E4" s="505"/>
      <c r="F4" s="505"/>
      <c r="G4" s="505"/>
      <c r="H4" s="505"/>
      <c r="I4" s="505"/>
      <c r="J4" s="505"/>
      <c r="K4" s="505"/>
      <c r="L4" s="506"/>
      <c r="M4" s="495" t="s">
        <v>189</v>
      </c>
      <c r="N4" s="496"/>
      <c r="O4" s="497"/>
    </row>
    <row r="5" spans="1:15" s="133" customFormat="1" ht="21.75" customHeight="1" x14ac:dyDescent="0.25">
      <c r="A5" s="134"/>
      <c r="B5" s="135"/>
      <c r="C5" s="135"/>
      <c r="D5" s="135"/>
      <c r="E5" s="135"/>
      <c r="F5" s="135"/>
      <c r="G5" s="135"/>
      <c r="H5" s="135"/>
      <c r="I5" s="135"/>
      <c r="J5" s="135"/>
      <c r="K5" s="135"/>
      <c r="L5" s="135"/>
      <c r="M5" s="136"/>
      <c r="N5" s="136"/>
      <c r="O5" s="136"/>
    </row>
    <row r="6" spans="1:15" s="133" customFormat="1" ht="21.75" customHeight="1" x14ac:dyDescent="0.25">
      <c r="A6" s="521" t="s">
        <v>190</v>
      </c>
      <c r="B6" s="184" t="s">
        <v>191</v>
      </c>
      <c r="C6" s="171"/>
      <c r="D6" s="184" t="s">
        <v>192</v>
      </c>
      <c r="E6" s="171"/>
      <c r="F6" s="184" t="s">
        <v>193</v>
      </c>
      <c r="G6" s="171"/>
      <c r="H6" s="184" t="s">
        <v>194</v>
      </c>
      <c r="I6" s="172"/>
      <c r="J6" s="486" t="s">
        <v>195</v>
      </c>
      <c r="K6" s="520"/>
      <c r="L6" s="183" t="s">
        <v>196</v>
      </c>
      <c r="M6" s="483"/>
      <c r="N6" s="483"/>
      <c r="O6" s="483"/>
    </row>
    <row r="7" spans="1:15" s="133" customFormat="1" ht="21.75" customHeight="1" thickBot="1" x14ac:dyDescent="0.3">
      <c r="A7" s="521"/>
      <c r="B7" s="185" t="s">
        <v>197</v>
      </c>
      <c r="C7" s="173"/>
      <c r="D7" s="184" t="s">
        <v>198</v>
      </c>
      <c r="E7" s="173"/>
      <c r="F7" s="184" t="s">
        <v>199</v>
      </c>
      <c r="G7" s="173"/>
      <c r="H7" s="184" t="s">
        <v>200</v>
      </c>
      <c r="I7" s="172"/>
      <c r="J7" s="486"/>
      <c r="K7" s="520"/>
      <c r="L7" s="183" t="s">
        <v>201</v>
      </c>
      <c r="M7" s="483"/>
      <c r="N7" s="483"/>
      <c r="O7" s="483"/>
    </row>
    <row r="8" spans="1:15" s="133" customFormat="1" ht="21.75" customHeight="1" thickBot="1" x14ac:dyDescent="0.3">
      <c r="A8" s="521"/>
      <c r="B8" s="184" t="s">
        <v>202</v>
      </c>
      <c r="C8" s="171"/>
      <c r="D8" s="184" t="s">
        <v>203</v>
      </c>
      <c r="E8" s="1072"/>
      <c r="F8" s="184" t="s">
        <v>204</v>
      </c>
      <c r="G8" s="173" t="s">
        <v>208</v>
      </c>
      <c r="H8" s="184" t="s">
        <v>206</v>
      </c>
      <c r="I8" s="172"/>
      <c r="J8" s="486"/>
      <c r="K8" s="520"/>
      <c r="L8" s="183" t="s">
        <v>207</v>
      </c>
      <c r="M8" s="483" t="s">
        <v>208</v>
      </c>
      <c r="N8" s="483"/>
      <c r="O8" s="483"/>
    </row>
    <row r="9" spans="1:15" s="133" customFormat="1" ht="21.75" customHeight="1" x14ac:dyDescent="0.25">
      <c r="A9" s="134"/>
      <c r="B9" s="135"/>
      <c r="C9" s="135"/>
      <c r="D9" s="135"/>
      <c r="E9" s="135"/>
      <c r="F9" s="135"/>
      <c r="G9" s="135"/>
      <c r="H9" s="135"/>
      <c r="I9" s="135"/>
      <c r="J9" s="135"/>
      <c r="K9" s="135"/>
      <c r="L9" s="135"/>
      <c r="M9" s="136"/>
      <c r="N9" s="136"/>
      <c r="O9" s="136"/>
    </row>
    <row r="10" spans="1:15" ht="15" customHeight="1" x14ac:dyDescent="0.25">
      <c r="A10" s="69"/>
      <c r="B10" s="70"/>
      <c r="C10" s="70"/>
      <c r="D10" s="72"/>
      <c r="E10" s="71"/>
      <c r="F10" s="71"/>
      <c r="G10" s="236"/>
      <c r="H10" s="236"/>
      <c r="I10" s="73"/>
      <c r="J10" s="73"/>
      <c r="K10" s="70"/>
      <c r="L10" s="70"/>
      <c r="M10" s="70"/>
      <c r="N10" s="70"/>
      <c r="O10" s="70"/>
    </row>
    <row r="11" spans="1:15" ht="15" customHeight="1" x14ac:dyDescent="0.25">
      <c r="A11" s="526" t="s">
        <v>209</v>
      </c>
      <c r="B11" s="507" t="s">
        <v>614</v>
      </c>
      <c r="C11" s="508"/>
      <c r="D11" s="508"/>
      <c r="E11" s="508"/>
      <c r="F11" s="508"/>
      <c r="G11" s="508"/>
      <c r="H11" s="508"/>
      <c r="I11" s="508"/>
      <c r="J11" s="508"/>
      <c r="K11" s="508"/>
      <c r="L11" s="508"/>
      <c r="M11" s="508"/>
      <c r="N11" s="508"/>
      <c r="O11" s="509"/>
    </row>
    <row r="12" spans="1:15" ht="15" customHeight="1" x14ac:dyDescent="0.25">
      <c r="A12" s="527"/>
      <c r="B12" s="510"/>
      <c r="C12" s="511"/>
      <c r="D12" s="511"/>
      <c r="E12" s="511"/>
      <c r="F12" s="511"/>
      <c r="G12" s="511"/>
      <c r="H12" s="511"/>
      <c r="I12" s="511"/>
      <c r="J12" s="511"/>
      <c r="K12" s="511"/>
      <c r="L12" s="511"/>
      <c r="M12" s="511"/>
      <c r="N12" s="511"/>
      <c r="O12" s="512"/>
    </row>
    <row r="13" spans="1:15" ht="15" customHeight="1" x14ac:dyDescent="0.25">
      <c r="A13" s="528"/>
      <c r="B13" s="513"/>
      <c r="C13" s="514"/>
      <c r="D13" s="514"/>
      <c r="E13" s="514"/>
      <c r="F13" s="514"/>
      <c r="G13" s="514"/>
      <c r="H13" s="514"/>
      <c r="I13" s="514"/>
      <c r="J13" s="514"/>
      <c r="K13" s="514"/>
      <c r="L13" s="514"/>
      <c r="M13" s="514"/>
      <c r="N13" s="514"/>
      <c r="O13" s="515"/>
    </row>
    <row r="14" spans="1:15" ht="9" customHeight="1" thickBot="1" x14ac:dyDescent="0.3">
      <c r="A14" s="74"/>
      <c r="B14" s="132"/>
      <c r="C14" s="75"/>
      <c r="D14" s="75"/>
      <c r="E14" s="75"/>
      <c r="F14" s="75"/>
      <c r="G14" s="76"/>
      <c r="H14" s="76"/>
      <c r="I14" s="76"/>
      <c r="J14" s="76"/>
      <c r="K14" s="76"/>
      <c r="L14" s="77"/>
      <c r="M14" s="77"/>
      <c r="N14" s="77"/>
      <c r="O14" s="77"/>
    </row>
    <row r="15" spans="1:15" s="78" customFormat="1" ht="52.5" customHeight="1" thickBot="1" x14ac:dyDescent="0.3">
      <c r="A15" s="115" t="s">
        <v>211</v>
      </c>
      <c r="B15" s="516" t="s">
        <v>486</v>
      </c>
      <c r="C15" s="516"/>
      <c r="D15" s="516"/>
      <c r="E15" s="516"/>
      <c r="F15" s="516"/>
      <c r="G15" s="521" t="s">
        <v>213</v>
      </c>
      <c r="H15" s="521"/>
      <c r="I15" s="516" t="s">
        <v>615</v>
      </c>
      <c r="J15" s="516"/>
      <c r="K15" s="516"/>
      <c r="L15" s="516"/>
      <c r="M15" s="516"/>
      <c r="N15" s="516"/>
      <c r="O15" s="516"/>
    </row>
    <row r="16" spans="1:15" ht="9" customHeight="1" thickBot="1" x14ac:dyDescent="0.3">
      <c r="A16" s="74"/>
      <c r="B16" s="76"/>
      <c r="C16" s="75"/>
      <c r="D16" s="75"/>
      <c r="E16" s="75"/>
      <c r="F16" s="75"/>
      <c r="G16" s="76"/>
      <c r="H16" s="76"/>
      <c r="I16" s="76"/>
      <c r="J16" s="76"/>
      <c r="K16" s="76"/>
      <c r="L16" s="77"/>
      <c r="M16" s="77"/>
      <c r="N16" s="77"/>
      <c r="O16" s="77"/>
    </row>
    <row r="17" spans="1:17" ht="65.25" customHeight="1" thickBot="1" x14ac:dyDescent="0.3">
      <c r="A17" s="115" t="s">
        <v>215</v>
      </c>
      <c r="B17" s="516" t="s">
        <v>216</v>
      </c>
      <c r="C17" s="516"/>
      <c r="D17" s="516"/>
      <c r="E17" s="516"/>
      <c r="F17" s="115" t="s">
        <v>217</v>
      </c>
      <c r="G17" s="516" t="s">
        <v>218</v>
      </c>
      <c r="H17" s="516"/>
      <c r="I17" s="516"/>
      <c r="J17" s="115" t="s">
        <v>219</v>
      </c>
      <c r="K17" s="648" t="s">
        <v>220</v>
      </c>
      <c r="L17" s="648"/>
      <c r="M17" s="648"/>
      <c r="N17" s="648"/>
      <c r="O17" s="648"/>
    </row>
    <row r="18" spans="1:17" ht="9" customHeight="1" x14ac:dyDescent="0.25">
      <c r="A18" s="68"/>
      <c r="B18" s="67"/>
      <c r="C18" s="525"/>
      <c r="D18" s="525"/>
      <c r="E18" s="525"/>
      <c r="F18" s="525"/>
      <c r="G18" s="525"/>
      <c r="H18" s="525"/>
      <c r="I18" s="525"/>
      <c r="J18" s="525"/>
      <c r="K18" s="525"/>
      <c r="L18" s="525"/>
      <c r="M18" s="525"/>
      <c r="N18" s="525"/>
      <c r="O18" s="525"/>
    </row>
    <row r="20" spans="1:17" ht="16.5" customHeight="1" x14ac:dyDescent="0.25">
      <c r="A20" s="130"/>
      <c r="B20" s="131"/>
      <c r="C20" s="131"/>
      <c r="D20" s="131"/>
      <c r="E20" s="131"/>
      <c r="F20" s="131"/>
      <c r="G20" s="131"/>
      <c r="H20" s="131"/>
      <c r="I20" s="131"/>
      <c r="J20" s="131"/>
      <c r="K20" s="131"/>
      <c r="L20" s="131"/>
      <c r="M20" s="131"/>
      <c r="N20" s="131"/>
      <c r="O20" s="131"/>
    </row>
    <row r="21" spans="1:17" ht="32.1" customHeight="1" x14ac:dyDescent="0.25">
      <c r="A21" s="484" t="s">
        <v>221</v>
      </c>
      <c r="B21" s="485"/>
      <c r="C21" s="485"/>
      <c r="D21" s="485"/>
      <c r="E21" s="485"/>
      <c r="F21" s="485"/>
      <c r="G21" s="485"/>
      <c r="H21" s="485"/>
      <c r="I21" s="485"/>
      <c r="J21" s="485"/>
      <c r="K21" s="485"/>
      <c r="L21" s="485"/>
      <c r="M21" s="485"/>
      <c r="N21" s="485"/>
      <c r="O21" s="486"/>
    </row>
    <row r="22" spans="1:17" ht="32.1" customHeight="1" x14ac:dyDescent="0.25">
      <c r="A22" s="484" t="s">
        <v>222</v>
      </c>
      <c r="B22" s="485"/>
      <c r="C22" s="485"/>
      <c r="D22" s="485"/>
      <c r="E22" s="485"/>
      <c r="F22" s="485"/>
      <c r="G22" s="485"/>
      <c r="H22" s="485"/>
      <c r="I22" s="485"/>
      <c r="J22" s="485"/>
      <c r="K22" s="485"/>
      <c r="L22" s="485"/>
      <c r="M22" s="485"/>
      <c r="N22" s="485"/>
      <c r="O22" s="486"/>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204</v>
      </c>
      <c r="M23" s="79" t="s">
        <v>206</v>
      </c>
      <c r="N23" s="80" t="s">
        <v>223</v>
      </c>
      <c r="O23" s="80" t="s">
        <v>224</v>
      </c>
    </row>
    <row r="24" spans="1:17" ht="32.1" customHeight="1" x14ac:dyDescent="0.25">
      <c r="A24" s="83" t="s">
        <v>225</v>
      </c>
      <c r="B24" s="84">
        <v>109650000</v>
      </c>
      <c r="C24" s="84">
        <v>284278000</v>
      </c>
      <c r="D24" s="84">
        <v>26463000</v>
      </c>
      <c r="E24" s="84">
        <f>58681000-15000000</f>
        <v>43681000</v>
      </c>
      <c r="F24" s="84"/>
      <c r="G24" s="84"/>
      <c r="H24" s="81"/>
      <c r="I24" s="81"/>
      <c r="J24" s="81"/>
      <c r="K24" s="81"/>
      <c r="L24" s="81">
        <v>15551091</v>
      </c>
      <c r="M24" s="81"/>
      <c r="N24" s="84">
        <f>SUM(B24:M24)</f>
        <v>479623091</v>
      </c>
      <c r="O24" s="82"/>
    </row>
    <row r="25" spans="1:17" ht="32.1" customHeight="1" x14ac:dyDescent="0.25">
      <c r="A25" s="83" t="s">
        <v>226</v>
      </c>
      <c r="B25" s="84"/>
      <c r="C25" s="84">
        <v>393750000</v>
      </c>
      <c r="D25" s="84"/>
      <c r="E25" s="84">
        <f>17232000-2341333</f>
        <v>14890667</v>
      </c>
      <c r="F25" s="84">
        <v>4968889</v>
      </c>
      <c r="G25" s="84">
        <v>0</v>
      </c>
      <c r="H25" s="84"/>
      <c r="I25" s="84">
        <v>40698750</v>
      </c>
      <c r="J25" s="84">
        <v>0</v>
      </c>
      <c r="K25" s="84"/>
      <c r="L25" s="84">
        <v>8515600</v>
      </c>
      <c r="M25" s="84"/>
      <c r="N25" s="84">
        <f t="shared" ref="N25:N29" si="0">SUM(B25:M25)</f>
        <v>462823906</v>
      </c>
      <c r="O25" s="114">
        <f>+(B25+C25+D25+E25+F25+G25+H25+I25+J25+K25+L25+M25)/N24</f>
        <v>0.96497419470573409</v>
      </c>
    </row>
    <row r="26" spans="1:17" ht="32.1" customHeight="1" x14ac:dyDescent="0.25">
      <c r="A26" s="83" t="s">
        <v>227</v>
      </c>
      <c r="B26" s="84"/>
      <c r="C26" s="84">
        <v>459000</v>
      </c>
      <c r="D26" s="84">
        <v>23476667</v>
      </c>
      <c r="E26" s="84">
        <v>38690000</v>
      </c>
      <c r="F26" s="84">
        <v>39192600</v>
      </c>
      <c r="G26" s="84">
        <v>40844000</v>
      </c>
      <c r="H26" s="84">
        <v>45812889</v>
      </c>
      <c r="I26" s="84">
        <v>40844000</v>
      </c>
      <c r="J26" s="84">
        <v>40844000</v>
      </c>
      <c r="K26" s="84">
        <v>40844000</v>
      </c>
      <c r="L26" s="84">
        <v>40844000</v>
      </c>
      <c r="M26" s="84"/>
      <c r="N26" s="84">
        <f t="shared" si="0"/>
        <v>351851156</v>
      </c>
      <c r="O26" s="114"/>
    </row>
    <row r="27" spans="1:17" ht="32.1" customHeight="1" x14ac:dyDescent="0.25">
      <c r="A27" s="83" t="s">
        <v>228</v>
      </c>
      <c r="B27" s="84">
        <v>0</v>
      </c>
      <c r="C27" s="84">
        <v>5935710</v>
      </c>
      <c r="D27" s="84">
        <v>0</v>
      </c>
      <c r="E27" s="84">
        <v>197120</v>
      </c>
      <c r="F27" s="84">
        <v>520960</v>
      </c>
      <c r="G27" s="84"/>
      <c r="H27" s="84"/>
      <c r="I27" s="84"/>
      <c r="J27" s="84"/>
      <c r="K27" s="84"/>
      <c r="L27" s="84"/>
      <c r="M27" s="84"/>
      <c r="N27" s="84">
        <f t="shared" si="0"/>
        <v>6653790</v>
      </c>
      <c r="O27" s="85"/>
    </row>
    <row r="28" spans="1:17" ht="32.1" customHeight="1" x14ac:dyDescent="0.25">
      <c r="A28" s="83" t="s">
        <v>229</v>
      </c>
      <c r="B28" s="84">
        <v>0</v>
      </c>
      <c r="C28" s="84"/>
      <c r="D28" s="84"/>
      <c r="E28" s="84"/>
      <c r="F28" s="84"/>
      <c r="G28" s="84"/>
      <c r="H28" s="84"/>
      <c r="I28" s="84"/>
      <c r="J28" s="84"/>
      <c r="K28" s="84"/>
      <c r="L28" s="84"/>
      <c r="M28" s="84"/>
      <c r="N28" s="84">
        <f t="shared" si="0"/>
        <v>0</v>
      </c>
      <c r="O28" s="85"/>
    </row>
    <row r="29" spans="1:17" ht="32.1" customHeight="1" thickBot="1" x14ac:dyDescent="0.3">
      <c r="A29" s="86" t="s">
        <v>230</v>
      </c>
      <c r="B29" s="87">
        <v>0</v>
      </c>
      <c r="C29" s="87">
        <v>4352441</v>
      </c>
      <c r="D29" s="87"/>
      <c r="E29" s="87">
        <v>1909954</v>
      </c>
      <c r="F29" s="87">
        <v>323840</v>
      </c>
      <c r="G29" s="87"/>
      <c r="H29" s="87"/>
      <c r="I29" s="87"/>
      <c r="J29" s="87"/>
      <c r="K29" s="87"/>
      <c r="L29" s="87"/>
      <c r="M29" s="87"/>
      <c r="N29" s="87">
        <f t="shared" si="0"/>
        <v>6586235</v>
      </c>
      <c r="O29" s="290">
        <f>+N29/N27</f>
        <v>0.98984713975042793</v>
      </c>
      <c r="Q29" s="318"/>
    </row>
    <row r="30" spans="1:17" s="88" customFormat="1" ht="16.5" customHeight="1" x14ac:dyDescent="0.2"/>
    <row r="31" spans="1:17" s="88" customFormat="1" ht="17.25" customHeight="1" x14ac:dyDescent="0.2"/>
    <row r="32" spans="1:17" ht="5.25" customHeight="1" x14ac:dyDescent="0.25"/>
    <row r="33" spans="1:10" ht="48" customHeight="1" x14ac:dyDescent="0.25">
      <c r="A33" s="532" t="s">
        <v>231</v>
      </c>
      <c r="B33" s="533"/>
      <c r="C33" s="533"/>
      <c r="D33" s="533"/>
      <c r="E33" s="533"/>
      <c r="F33" s="533"/>
      <c r="G33" s="533"/>
      <c r="H33" s="533"/>
      <c r="I33" s="534"/>
      <c r="J33" s="93"/>
    </row>
    <row r="34" spans="1:10" ht="50.25" customHeight="1" x14ac:dyDescent="0.25">
      <c r="A34" s="101" t="s">
        <v>232</v>
      </c>
      <c r="B34" s="535"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536"/>
      <c r="D34" s="536"/>
      <c r="E34" s="536"/>
      <c r="F34" s="536"/>
      <c r="G34" s="536"/>
      <c r="H34" s="536"/>
      <c r="I34" s="537"/>
      <c r="J34" s="91"/>
    </row>
    <row r="35" spans="1:10" ht="18.75" customHeight="1" x14ac:dyDescent="0.25">
      <c r="A35" s="546" t="s">
        <v>233</v>
      </c>
      <c r="B35" s="141">
        <v>2024</v>
      </c>
      <c r="C35" s="141">
        <v>2025</v>
      </c>
      <c r="D35" s="141">
        <v>2026</v>
      </c>
      <c r="E35" s="141">
        <v>2027</v>
      </c>
      <c r="F35" s="141" t="s">
        <v>234</v>
      </c>
      <c r="G35" s="549" t="s">
        <v>235</v>
      </c>
      <c r="H35" s="549" t="s">
        <v>23</v>
      </c>
      <c r="I35" s="549"/>
      <c r="J35" s="91"/>
    </row>
    <row r="36" spans="1:10" ht="50.25" customHeight="1" x14ac:dyDescent="0.25">
      <c r="A36" s="548"/>
      <c r="B36" s="94">
        <v>1</v>
      </c>
      <c r="C36" s="94">
        <v>1</v>
      </c>
      <c r="D36" s="94">
        <v>1</v>
      </c>
      <c r="E36" s="94">
        <v>1</v>
      </c>
      <c r="F36" s="141">
        <v>1</v>
      </c>
      <c r="G36" s="549"/>
      <c r="H36" s="549"/>
      <c r="I36" s="549"/>
      <c r="J36" s="91"/>
    </row>
    <row r="37" spans="1:10" ht="52.5" customHeight="1" thickBot="1" x14ac:dyDescent="0.3">
      <c r="A37" s="102" t="s">
        <v>236</v>
      </c>
      <c r="B37" s="538">
        <v>0.18</v>
      </c>
      <c r="C37" s="539"/>
      <c r="D37" s="543" t="s">
        <v>237</v>
      </c>
      <c r="E37" s="544"/>
      <c r="F37" s="544"/>
      <c r="G37" s="544"/>
      <c r="H37" s="544"/>
      <c r="I37" s="545"/>
    </row>
    <row r="38" spans="1:10" s="92" customFormat="1" ht="69.75" hidden="1" customHeight="1" x14ac:dyDescent="0.25">
      <c r="A38" s="546" t="s">
        <v>238</v>
      </c>
      <c r="B38" s="102" t="s">
        <v>239</v>
      </c>
      <c r="C38" s="101" t="s">
        <v>240</v>
      </c>
      <c r="D38" s="529" t="s">
        <v>241</v>
      </c>
      <c r="E38" s="530"/>
      <c r="F38" s="529" t="s">
        <v>242</v>
      </c>
      <c r="G38" s="530"/>
      <c r="H38" s="103" t="s">
        <v>243</v>
      </c>
      <c r="I38" s="105" t="s">
        <v>244</v>
      </c>
    </row>
    <row r="39" spans="1:10" ht="252" hidden="1" customHeight="1" x14ac:dyDescent="0.25">
      <c r="A39" s="548"/>
      <c r="B39" s="242">
        <v>1</v>
      </c>
      <c r="C39" s="242">
        <v>1</v>
      </c>
      <c r="D39" s="929" t="s">
        <v>616</v>
      </c>
      <c r="E39" s="930"/>
      <c r="F39" s="931" t="s">
        <v>617</v>
      </c>
      <c r="G39" s="901"/>
      <c r="H39" s="94" t="s">
        <v>247</v>
      </c>
      <c r="I39" s="295" t="s">
        <v>248</v>
      </c>
    </row>
    <row r="40" spans="1:10" s="92" customFormat="1" ht="69" hidden="1" customHeight="1" x14ac:dyDescent="0.25">
      <c r="A40" s="546" t="s">
        <v>249</v>
      </c>
      <c r="B40" s="104" t="s">
        <v>239</v>
      </c>
      <c r="C40" s="103" t="s">
        <v>240</v>
      </c>
      <c r="D40" s="529" t="s">
        <v>241</v>
      </c>
      <c r="E40" s="530"/>
      <c r="F40" s="529" t="s">
        <v>242</v>
      </c>
      <c r="G40" s="530"/>
      <c r="H40" s="103" t="s">
        <v>243</v>
      </c>
      <c r="I40" s="105" t="s">
        <v>244</v>
      </c>
    </row>
    <row r="41" spans="1:10" ht="255.75" hidden="1" customHeight="1" thickBot="1" x14ac:dyDescent="0.3">
      <c r="A41" s="548"/>
      <c r="B41" s="242">
        <v>1</v>
      </c>
      <c r="C41" s="242">
        <v>1</v>
      </c>
      <c r="D41" s="929" t="s">
        <v>618</v>
      </c>
      <c r="E41" s="930"/>
      <c r="F41" s="931" t="s">
        <v>619</v>
      </c>
      <c r="G41" s="930"/>
      <c r="H41" s="94" t="s">
        <v>247</v>
      </c>
      <c r="I41" s="349" t="s">
        <v>248</v>
      </c>
    </row>
    <row r="42" spans="1:10" s="92" customFormat="1" ht="35.1" hidden="1" customHeight="1" x14ac:dyDescent="0.25">
      <c r="A42" s="546" t="s">
        <v>252</v>
      </c>
      <c r="B42" s="104" t="s">
        <v>239</v>
      </c>
      <c r="C42" s="103" t="s">
        <v>240</v>
      </c>
      <c r="D42" s="529" t="s">
        <v>241</v>
      </c>
      <c r="E42" s="530"/>
      <c r="F42" s="529" t="s">
        <v>242</v>
      </c>
      <c r="G42" s="530"/>
      <c r="H42" s="103" t="s">
        <v>243</v>
      </c>
      <c r="I42" s="105" t="s">
        <v>244</v>
      </c>
    </row>
    <row r="43" spans="1:10" ht="243" hidden="1" customHeight="1" x14ac:dyDescent="0.25">
      <c r="A43" s="548"/>
      <c r="B43" s="242">
        <v>1</v>
      </c>
      <c r="C43" s="96">
        <v>1</v>
      </c>
      <c r="D43" s="540" t="s">
        <v>620</v>
      </c>
      <c r="E43" s="541"/>
      <c r="F43" s="554" t="s">
        <v>621</v>
      </c>
      <c r="G43" s="557"/>
      <c r="H43" s="94" t="s">
        <v>247</v>
      </c>
      <c r="I43" s="349" t="s">
        <v>248</v>
      </c>
    </row>
    <row r="44" spans="1:10" s="92" customFormat="1" ht="35.1" hidden="1" customHeight="1" x14ac:dyDescent="0.25">
      <c r="A44" s="546" t="s">
        <v>255</v>
      </c>
      <c r="B44" s="104" t="s">
        <v>239</v>
      </c>
      <c r="C44" s="104" t="s">
        <v>240</v>
      </c>
      <c r="D44" s="529" t="s">
        <v>241</v>
      </c>
      <c r="E44" s="530"/>
      <c r="F44" s="529" t="s">
        <v>242</v>
      </c>
      <c r="G44" s="530"/>
      <c r="H44" s="103" t="s">
        <v>243</v>
      </c>
      <c r="I44" s="103" t="s">
        <v>244</v>
      </c>
    </row>
    <row r="45" spans="1:10" ht="348.75" hidden="1" customHeight="1" x14ac:dyDescent="0.25">
      <c r="A45" s="548"/>
      <c r="B45" s="242">
        <v>1</v>
      </c>
      <c r="C45" s="96">
        <v>1</v>
      </c>
      <c r="D45" s="925" t="s">
        <v>622</v>
      </c>
      <c r="E45" s="926"/>
      <c r="F45" s="925" t="s">
        <v>623</v>
      </c>
      <c r="G45" s="926"/>
      <c r="H45" s="319" t="s">
        <v>247</v>
      </c>
      <c r="I45" s="349" t="s">
        <v>248</v>
      </c>
    </row>
    <row r="46" spans="1:10" s="92" customFormat="1" ht="74.25" hidden="1" customHeight="1" x14ac:dyDescent="0.25">
      <c r="A46" s="546" t="s">
        <v>258</v>
      </c>
      <c r="B46" s="104" t="s">
        <v>239</v>
      </c>
      <c r="C46" s="103" t="s">
        <v>240</v>
      </c>
      <c r="D46" s="529" t="s">
        <v>241</v>
      </c>
      <c r="E46" s="530"/>
      <c r="F46" s="529" t="s">
        <v>242</v>
      </c>
      <c r="G46" s="530"/>
      <c r="H46" s="103" t="s">
        <v>243</v>
      </c>
      <c r="I46" s="105" t="s">
        <v>244</v>
      </c>
    </row>
    <row r="47" spans="1:10" ht="384.75" hidden="1" customHeight="1" x14ac:dyDescent="0.25">
      <c r="A47" s="548"/>
      <c r="B47" s="261">
        <v>1</v>
      </c>
      <c r="C47" s="261">
        <v>1</v>
      </c>
      <c r="D47" s="923" t="s">
        <v>624</v>
      </c>
      <c r="E47" s="924"/>
      <c r="F47" s="927" t="s">
        <v>625</v>
      </c>
      <c r="G47" s="928"/>
      <c r="H47" s="319" t="s">
        <v>247</v>
      </c>
      <c r="I47" s="349" t="s">
        <v>248</v>
      </c>
    </row>
    <row r="48" spans="1:10" s="92" customFormat="1" ht="78" hidden="1" customHeight="1" x14ac:dyDescent="0.25">
      <c r="A48" s="546" t="s">
        <v>261</v>
      </c>
      <c r="B48" s="103" t="s">
        <v>239</v>
      </c>
      <c r="C48" s="103" t="s">
        <v>240</v>
      </c>
      <c r="D48" s="529" t="s">
        <v>241</v>
      </c>
      <c r="E48" s="530"/>
      <c r="F48" s="529" t="s">
        <v>242</v>
      </c>
      <c r="G48" s="530"/>
      <c r="H48" s="103" t="s">
        <v>243</v>
      </c>
      <c r="I48" s="105" t="s">
        <v>244</v>
      </c>
    </row>
    <row r="49" spans="1:13" ht="408" hidden="1" customHeight="1" thickBot="1" x14ac:dyDescent="0.3">
      <c r="A49" s="548"/>
      <c r="B49" s="96">
        <v>1</v>
      </c>
      <c r="C49" s="97">
        <v>1</v>
      </c>
      <c r="D49" s="923" t="s">
        <v>626</v>
      </c>
      <c r="E49" s="924"/>
      <c r="F49" s="651" t="s">
        <v>627</v>
      </c>
      <c r="G49" s="652"/>
      <c r="H49" s="319" t="s">
        <v>247</v>
      </c>
      <c r="I49" s="349" t="s">
        <v>248</v>
      </c>
    </row>
    <row r="50" spans="1:13" ht="63.75" hidden="1" customHeight="1" thickBot="1" x14ac:dyDescent="0.3">
      <c r="A50" s="546" t="s">
        <v>264</v>
      </c>
      <c r="B50" s="103" t="s">
        <v>239</v>
      </c>
      <c r="C50" s="101" t="s">
        <v>240</v>
      </c>
      <c r="D50" s="529" t="s">
        <v>241</v>
      </c>
      <c r="E50" s="530"/>
      <c r="F50" s="529" t="s">
        <v>242</v>
      </c>
      <c r="G50" s="530"/>
      <c r="H50" s="103" t="s">
        <v>243</v>
      </c>
      <c r="I50" s="105" t="s">
        <v>244</v>
      </c>
    </row>
    <row r="51" spans="1:13" ht="274.5" hidden="1" customHeight="1" x14ac:dyDescent="0.25">
      <c r="A51" s="548"/>
      <c r="B51" s="354">
        <v>1</v>
      </c>
      <c r="C51" s="354">
        <v>1</v>
      </c>
      <c r="D51" s="922" t="s">
        <v>628</v>
      </c>
      <c r="E51" s="920"/>
      <c r="F51" s="922" t="s">
        <v>629</v>
      </c>
      <c r="G51" s="920"/>
      <c r="H51" s="319" t="s">
        <v>247</v>
      </c>
      <c r="I51" s="353" t="s">
        <v>248</v>
      </c>
    </row>
    <row r="52" spans="1:13" ht="35.1" hidden="1" customHeight="1" x14ac:dyDescent="0.25">
      <c r="A52" s="546" t="s">
        <v>267</v>
      </c>
      <c r="B52" s="101" t="s">
        <v>239</v>
      </c>
      <c r="C52" s="101" t="s">
        <v>240</v>
      </c>
      <c r="D52" s="529" t="s">
        <v>241</v>
      </c>
      <c r="E52" s="530"/>
      <c r="F52" s="529" t="s">
        <v>242</v>
      </c>
      <c r="G52" s="530"/>
      <c r="H52" s="103" t="s">
        <v>243</v>
      </c>
      <c r="I52" s="105" t="s">
        <v>244</v>
      </c>
    </row>
    <row r="53" spans="1:13" ht="405.75" hidden="1" customHeight="1" x14ac:dyDescent="0.25">
      <c r="A53" s="548"/>
      <c r="B53" s="96">
        <v>1</v>
      </c>
      <c r="C53" s="96">
        <v>1</v>
      </c>
      <c r="D53" s="921" t="s">
        <v>630</v>
      </c>
      <c r="E53" s="918"/>
      <c r="F53" s="922" t="s">
        <v>631</v>
      </c>
      <c r="G53" s="920"/>
      <c r="H53" s="112"/>
      <c r="I53" s="95"/>
    </row>
    <row r="54" spans="1:13" ht="35.1" customHeight="1" thickBot="1" x14ac:dyDescent="0.3">
      <c r="A54" s="546" t="s">
        <v>270</v>
      </c>
      <c r="B54" s="103" t="s">
        <v>239</v>
      </c>
      <c r="C54" s="101" t="s">
        <v>240</v>
      </c>
      <c r="D54" s="529" t="s">
        <v>241</v>
      </c>
      <c r="E54" s="530"/>
      <c r="F54" s="529" t="s">
        <v>242</v>
      </c>
      <c r="G54" s="530"/>
      <c r="H54" s="103" t="s">
        <v>243</v>
      </c>
      <c r="I54" s="105" t="s">
        <v>244</v>
      </c>
    </row>
    <row r="55" spans="1:13" ht="258" customHeight="1" thickBot="1" x14ac:dyDescent="0.3">
      <c r="A55" s="548"/>
      <c r="B55" s="96">
        <v>1</v>
      </c>
      <c r="C55" s="94">
        <v>1</v>
      </c>
      <c r="D55" s="922" t="s">
        <v>632</v>
      </c>
      <c r="E55" s="920"/>
      <c r="F55" s="919" t="s">
        <v>633</v>
      </c>
      <c r="G55" s="920"/>
      <c r="H55" s="94"/>
      <c r="I55" s="94"/>
    </row>
    <row r="56" spans="1:13" ht="35.1" customHeight="1" thickBot="1" x14ac:dyDescent="0.3">
      <c r="A56" s="546" t="s">
        <v>273</v>
      </c>
      <c r="B56" s="103" t="s">
        <v>239</v>
      </c>
      <c r="C56" s="101" t="s">
        <v>240</v>
      </c>
      <c r="D56" s="529" t="s">
        <v>241</v>
      </c>
      <c r="E56" s="530"/>
      <c r="F56" s="529" t="s">
        <v>242</v>
      </c>
      <c r="G56" s="530"/>
      <c r="H56" s="103" t="s">
        <v>243</v>
      </c>
      <c r="I56" s="105" t="s">
        <v>244</v>
      </c>
    </row>
    <row r="57" spans="1:13" s="370" customFormat="1" ht="285" customHeight="1" thickBot="1" x14ac:dyDescent="0.3">
      <c r="A57" s="548"/>
      <c r="B57" s="371">
        <v>1</v>
      </c>
      <c r="C57" s="373">
        <v>1</v>
      </c>
      <c r="D57" s="797" t="s">
        <v>634</v>
      </c>
      <c r="E57" s="887"/>
      <c r="F57" s="917" t="s">
        <v>635</v>
      </c>
      <c r="G57" s="918"/>
      <c r="H57" s="319"/>
      <c r="I57" s="372"/>
    </row>
    <row r="58" spans="1:13" ht="38.25" customHeight="1" thickBot="1" x14ac:dyDescent="0.3">
      <c r="A58" s="546" t="s">
        <v>276</v>
      </c>
      <c r="B58" s="103" t="s">
        <v>239</v>
      </c>
      <c r="C58" s="101" t="s">
        <v>240</v>
      </c>
      <c r="D58" s="529" t="s">
        <v>241</v>
      </c>
      <c r="E58" s="530"/>
      <c r="F58" s="529" t="s">
        <v>242</v>
      </c>
      <c r="G58" s="530"/>
      <c r="H58" s="103" t="s">
        <v>243</v>
      </c>
      <c r="I58" s="105" t="s">
        <v>244</v>
      </c>
    </row>
    <row r="59" spans="1:13" s="370" customFormat="1" ht="223.5" customHeight="1" thickBot="1" x14ac:dyDescent="0.3">
      <c r="A59" s="548"/>
      <c r="B59" s="371">
        <v>1</v>
      </c>
      <c r="C59" s="371">
        <v>1</v>
      </c>
      <c r="D59" s="797" t="s">
        <v>955</v>
      </c>
      <c r="E59" s="887"/>
      <c r="F59" s="919" t="s">
        <v>939</v>
      </c>
      <c r="G59" s="920"/>
      <c r="H59" s="319"/>
      <c r="I59" s="384" t="s">
        <v>956</v>
      </c>
    </row>
    <row r="60" spans="1:13" ht="42" customHeight="1" thickBot="1" x14ac:dyDescent="0.3">
      <c r="A60" s="546" t="s">
        <v>277</v>
      </c>
      <c r="B60" s="103" t="s">
        <v>239</v>
      </c>
      <c r="C60" s="101" t="s">
        <v>240</v>
      </c>
      <c r="D60" s="529" t="s">
        <v>241</v>
      </c>
      <c r="E60" s="530"/>
      <c r="F60" s="529" t="s">
        <v>242</v>
      </c>
      <c r="G60" s="530"/>
      <c r="H60" s="103" t="s">
        <v>243</v>
      </c>
      <c r="I60" s="105" t="s">
        <v>244</v>
      </c>
    </row>
    <row r="61" spans="1:13" ht="51" customHeight="1" x14ac:dyDescent="0.25">
      <c r="A61" s="548"/>
      <c r="B61" s="97">
        <v>1</v>
      </c>
      <c r="C61" s="97"/>
      <c r="D61" s="572"/>
      <c r="E61" s="573"/>
      <c r="F61" s="572"/>
      <c r="G61" s="573"/>
      <c r="H61" s="94"/>
      <c r="I61" s="94"/>
    </row>
    <row r="63" spans="1:13" s="91" customFormat="1" ht="30" customHeight="1" x14ac:dyDescent="0.25">
      <c r="A63" s="66"/>
      <c r="B63" s="66"/>
      <c r="C63" s="66"/>
      <c r="D63" s="66"/>
      <c r="E63" s="66"/>
      <c r="F63" s="66"/>
      <c r="G63" s="66"/>
      <c r="H63" s="66"/>
      <c r="I63" s="66"/>
    </row>
    <row r="64" spans="1:13" ht="34.5" customHeight="1" x14ac:dyDescent="0.25">
      <c r="A64" s="561" t="s">
        <v>278</v>
      </c>
      <c r="B64" s="561"/>
      <c r="C64" s="561"/>
      <c r="D64" s="561"/>
      <c r="E64" s="561"/>
      <c r="F64" s="561"/>
      <c r="G64" s="561"/>
      <c r="H64" s="245"/>
      <c r="I64" s="245"/>
      <c r="J64" s="245"/>
      <c r="K64" s="245"/>
      <c r="L64" s="245"/>
      <c r="M64" s="245"/>
    </row>
    <row r="65" spans="1:13" ht="148.5" customHeight="1" x14ac:dyDescent="0.25">
      <c r="A65" s="243" t="s">
        <v>279</v>
      </c>
      <c r="B65" s="487" t="s">
        <v>636</v>
      </c>
      <c r="C65" s="488"/>
      <c r="D65" s="487" t="s">
        <v>637</v>
      </c>
      <c r="E65" s="488"/>
      <c r="F65" s="487" t="s">
        <v>638</v>
      </c>
      <c r="G65" s="488"/>
      <c r="H65" s="489"/>
      <c r="I65" s="490"/>
      <c r="J65" s="489"/>
      <c r="K65" s="490"/>
      <c r="L65" s="489"/>
      <c r="M65" s="490"/>
    </row>
    <row r="66" spans="1:13" ht="30" hidden="1" customHeight="1" x14ac:dyDescent="0.25">
      <c r="A66" s="482" t="s">
        <v>191</v>
      </c>
      <c r="B66" s="251" t="s">
        <v>99</v>
      </c>
      <c r="C66" s="251" t="s">
        <v>240</v>
      </c>
      <c r="D66" s="251" t="s">
        <v>99</v>
      </c>
      <c r="E66" s="251" t="s">
        <v>240</v>
      </c>
      <c r="F66" s="251" t="s">
        <v>99</v>
      </c>
      <c r="G66" s="251" t="s">
        <v>240</v>
      </c>
      <c r="H66" s="246"/>
      <c r="I66" s="246"/>
      <c r="J66" s="246"/>
      <c r="K66" s="246"/>
      <c r="L66" s="246"/>
      <c r="M66" s="246"/>
    </row>
    <row r="67" spans="1:13" ht="30" hidden="1" customHeight="1" x14ac:dyDescent="0.25">
      <c r="A67" s="482"/>
      <c r="B67" s="252">
        <v>0.03</v>
      </c>
      <c r="C67" s="252">
        <v>0.03</v>
      </c>
      <c r="D67" s="252">
        <v>0.03</v>
      </c>
      <c r="E67" s="252">
        <v>0.03</v>
      </c>
      <c r="F67" s="252">
        <v>0</v>
      </c>
      <c r="G67" s="252">
        <v>0</v>
      </c>
      <c r="H67" s="247"/>
      <c r="I67" s="247"/>
      <c r="J67" s="247"/>
      <c r="K67" s="247"/>
      <c r="L67" s="247"/>
      <c r="M67" s="247"/>
    </row>
    <row r="68" spans="1:13" ht="68.25" hidden="1" customHeight="1" x14ac:dyDescent="0.25">
      <c r="A68" s="243" t="s">
        <v>284</v>
      </c>
      <c r="B68" s="911" t="s">
        <v>639</v>
      </c>
      <c r="C68" s="901"/>
      <c r="D68" s="462" t="s">
        <v>640</v>
      </c>
      <c r="E68" s="462"/>
      <c r="F68" s="462" t="s">
        <v>521</v>
      </c>
      <c r="G68" s="462"/>
      <c r="H68" s="491"/>
      <c r="I68" s="491"/>
      <c r="J68" s="491"/>
      <c r="K68" s="491"/>
      <c r="L68" s="491"/>
      <c r="M68" s="491"/>
    </row>
    <row r="69" spans="1:13" s="73" customFormat="1" ht="80.25" hidden="1" customHeight="1" x14ac:dyDescent="0.25">
      <c r="A69" s="243" t="s">
        <v>287</v>
      </c>
      <c r="B69" s="914" t="s">
        <v>641</v>
      </c>
      <c r="C69" s="915"/>
      <c r="D69" s="476" t="s">
        <v>642</v>
      </c>
      <c r="E69" s="476"/>
      <c r="F69" s="916" t="s">
        <v>247</v>
      </c>
      <c r="G69" s="916"/>
      <c r="H69" s="458"/>
      <c r="I69" s="458"/>
      <c r="J69" s="458"/>
      <c r="K69" s="458"/>
      <c r="L69" s="458"/>
      <c r="M69" s="458"/>
    </row>
    <row r="70" spans="1:13" ht="30.75" hidden="1" customHeight="1" x14ac:dyDescent="0.25">
      <c r="A70" s="482" t="s">
        <v>192</v>
      </c>
      <c r="B70" s="251" t="s">
        <v>99</v>
      </c>
      <c r="C70" s="251" t="s">
        <v>240</v>
      </c>
      <c r="D70" s="251" t="s">
        <v>99</v>
      </c>
      <c r="E70" s="251" t="s">
        <v>240</v>
      </c>
      <c r="F70" s="251" t="s">
        <v>99</v>
      </c>
      <c r="G70" s="251" t="s">
        <v>240</v>
      </c>
      <c r="H70" s="246"/>
      <c r="I70" s="246"/>
      <c r="J70" s="246"/>
      <c r="K70" s="246"/>
      <c r="L70" s="246"/>
      <c r="M70" s="246"/>
    </row>
    <row r="71" spans="1:13" ht="30.75" hidden="1" customHeight="1" x14ac:dyDescent="0.25">
      <c r="A71" s="482"/>
      <c r="B71" s="252">
        <v>0.04</v>
      </c>
      <c r="C71" s="252">
        <v>0.04</v>
      </c>
      <c r="D71" s="252">
        <v>0.04</v>
      </c>
      <c r="E71" s="252">
        <v>0.04</v>
      </c>
      <c r="F71" s="252">
        <v>0.01</v>
      </c>
      <c r="G71" s="253">
        <v>0.01</v>
      </c>
      <c r="H71" s="247"/>
      <c r="I71" s="248"/>
      <c r="J71" s="247"/>
      <c r="K71" s="248"/>
      <c r="L71" s="247"/>
      <c r="M71" s="248"/>
    </row>
    <row r="72" spans="1:13" ht="126.75" hidden="1" customHeight="1" x14ac:dyDescent="0.25">
      <c r="A72" s="243" t="s">
        <v>284</v>
      </c>
      <c r="B72" s="912" t="s">
        <v>643</v>
      </c>
      <c r="C72" s="913"/>
      <c r="D72" s="462" t="s">
        <v>640</v>
      </c>
      <c r="E72" s="462"/>
      <c r="F72" s="462" t="s">
        <v>644</v>
      </c>
      <c r="G72" s="462"/>
      <c r="H72" s="463"/>
      <c r="I72" s="463"/>
      <c r="J72" s="463"/>
      <c r="K72" s="463"/>
      <c r="L72" s="463"/>
      <c r="M72" s="463"/>
    </row>
    <row r="73" spans="1:13" ht="80.25" hidden="1" customHeight="1" x14ac:dyDescent="0.25">
      <c r="A73" s="243" t="s">
        <v>287</v>
      </c>
      <c r="B73" s="476" t="s">
        <v>641</v>
      </c>
      <c r="C73" s="476"/>
      <c r="D73" s="476" t="s">
        <v>642</v>
      </c>
      <c r="E73" s="476"/>
      <c r="F73" s="476" t="s">
        <v>645</v>
      </c>
      <c r="G73" s="476"/>
      <c r="H73" s="458"/>
      <c r="I73" s="458"/>
      <c r="J73" s="458"/>
      <c r="K73" s="458"/>
      <c r="L73" s="458"/>
      <c r="M73" s="458"/>
    </row>
    <row r="74" spans="1:13" ht="30.75" hidden="1" customHeight="1" x14ac:dyDescent="0.25">
      <c r="A74" s="482" t="s">
        <v>193</v>
      </c>
      <c r="B74" s="251" t="s">
        <v>99</v>
      </c>
      <c r="C74" s="251" t="s">
        <v>240</v>
      </c>
      <c r="D74" s="251" t="s">
        <v>99</v>
      </c>
      <c r="E74" s="251" t="s">
        <v>240</v>
      </c>
      <c r="F74" s="251" t="s">
        <v>99</v>
      </c>
      <c r="G74" s="251" t="s">
        <v>240</v>
      </c>
      <c r="H74" s="246"/>
      <c r="I74" s="246"/>
      <c r="J74" s="246"/>
      <c r="K74" s="246"/>
      <c r="L74" s="246"/>
      <c r="M74" s="246"/>
    </row>
    <row r="75" spans="1:13" ht="30.75" hidden="1" customHeight="1" x14ac:dyDescent="0.25">
      <c r="A75" s="482"/>
      <c r="B75" s="252">
        <v>0.1</v>
      </c>
      <c r="C75" s="252">
        <v>0.1</v>
      </c>
      <c r="D75" s="252">
        <v>0.1</v>
      </c>
      <c r="E75" s="252">
        <v>0.1</v>
      </c>
      <c r="F75" s="252">
        <v>0.1</v>
      </c>
      <c r="G75" s="253">
        <v>0.1</v>
      </c>
      <c r="H75" s="247"/>
      <c r="I75" s="248"/>
      <c r="J75" s="247"/>
      <c r="K75" s="248"/>
      <c r="L75" s="247"/>
      <c r="M75" s="248"/>
    </row>
    <row r="76" spans="1:13" ht="176.25" hidden="1" customHeight="1" x14ac:dyDescent="0.25">
      <c r="A76" s="243" t="s">
        <v>284</v>
      </c>
      <c r="B76" s="462" t="s">
        <v>646</v>
      </c>
      <c r="C76" s="462"/>
      <c r="D76" s="892" t="s">
        <v>647</v>
      </c>
      <c r="E76" s="892"/>
      <c r="F76" s="462" t="s">
        <v>648</v>
      </c>
      <c r="G76" s="462"/>
      <c r="H76" s="458"/>
      <c r="I76" s="458"/>
      <c r="J76" s="458"/>
      <c r="K76" s="458"/>
      <c r="L76" s="458"/>
      <c r="M76" s="458"/>
    </row>
    <row r="77" spans="1:13" ht="80.25" hidden="1" customHeight="1" x14ac:dyDescent="0.25">
      <c r="A77" s="243" t="s">
        <v>287</v>
      </c>
      <c r="B77" s="476" t="s">
        <v>641</v>
      </c>
      <c r="C77" s="476"/>
      <c r="D77" s="476" t="s">
        <v>642</v>
      </c>
      <c r="E77" s="476"/>
      <c r="F77" s="476" t="s">
        <v>645</v>
      </c>
      <c r="G77" s="476"/>
      <c r="H77" s="458"/>
      <c r="I77" s="458"/>
      <c r="J77" s="458"/>
      <c r="K77" s="458"/>
      <c r="L77" s="458"/>
      <c r="M77" s="458"/>
    </row>
    <row r="78" spans="1:13" ht="30.75" hidden="1" customHeight="1" x14ac:dyDescent="0.25">
      <c r="A78" s="482" t="s">
        <v>194</v>
      </c>
      <c r="B78" s="251" t="s">
        <v>99</v>
      </c>
      <c r="C78" s="251" t="s">
        <v>240</v>
      </c>
      <c r="D78" s="251" t="s">
        <v>99</v>
      </c>
      <c r="E78" s="251" t="s">
        <v>240</v>
      </c>
      <c r="F78" s="251" t="s">
        <v>99</v>
      </c>
      <c r="G78" s="251" t="s">
        <v>240</v>
      </c>
      <c r="H78" s="246"/>
      <c r="I78" s="246"/>
      <c r="J78" s="246"/>
      <c r="K78" s="246"/>
      <c r="L78" s="246"/>
      <c r="M78" s="246"/>
    </row>
    <row r="79" spans="1:13" ht="30.75" hidden="1" customHeight="1" x14ac:dyDescent="0.25">
      <c r="A79" s="482"/>
      <c r="B79" s="252">
        <v>0.1</v>
      </c>
      <c r="C79" s="252">
        <v>0.1</v>
      </c>
      <c r="D79" s="252">
        <v>0.1</v>
      </c>
      <c r="E79" s="252">
        <v>0.1</v>
      </c>
      <c r="F79" s="252">
        <v>0.1</v>
      </c>
      <c r="G79" s="253">
        <v>0.1</v>
      </c>
      <c r="H79" s="247"/>
      <c r="I79" s="248"/>
      <c r="J79" s="247"/>
      <c r="K79" s="248"/>
      <c r="L79" s="247"/>
      <c r="M79" s="248"/>
    </row>
    <row r="80" spans="1:13" ht="116.25" hidden="1" customHeight="1" x14ac:dyDescent="0.25">
      <c r="A80" s="243" t="s">
        <v>284</v>
      </c>
      <c r="B80" s="909" t="s">
        <v>649</v>
      </c>
      <c r="C80" s="910"/>
      <c r="D80" s="462" t="s">
        <v>650</v>
      </c>
      <c r="E80" s="464"/>
      <c r="F80" s="464" t="s">
        <v>651</v>
      </c>
      <c r="G80" s="464"/>
      <c r="H80" s="458"/>
      <c r="I80" s="458"/>
      <c r="J80" s="458"/>
      <c r="K80" s="458"/>
      <c r="L80" s="458"/>
      <c r="M80" s="458"/>
    </row>
    <row r="81" spans="1:13" ht="80.25" hidden="1" customHeight="1" x14ac:dyDescent="0.25">
      <c r="A81" s="243" t="s">
        <v>287</v>
      </c>
      <c r="B81" s="476" t="s">
        <v>652</v>
      </c>
      <c r="C81" s="908"/>
      <c r="D81" s="476" t="s">
        <v>642</v>
      </c>
      <c r="E81" s="476"/>
      <c r="F81" s="476" t="s">
        <v>653</v>
      </c>
      <c r="G81" s="476"/>
      <c r="H81" s="458"/>
      <c r="I81" s="458"/>
      <c r="J81" s="458"/>
      <c r="K81" s="458"/>
      <c r="L81" s="458"/>
      <c r="M81" s="458"/>
    </row>
    <row r="82" spans="1:13" ht="30" hidden="1" customHeight="1" x14ac:dyDescent="0.25">
      <c r="A82" s="482" t="s">
        <v>197</v>
      </c>
      <c r="B82" s="251" t="s">
        <v>99</v>
      </c>
      <c r="C82" s="251" t="s">
        <v>240</v>
      </c>
      <c r="D82" s="251" t="s">
        <v>99</v>
      </c>
      <c r="E82" s="251" t="s">
        <v>240</v>
      </c>
      <c r="F82" s="251" t="s">
        <v>99</v>
      </c>
      <c r="G82" s="251" t="s">
        <v>240</v>
      </c>
      <c r="H82" s="246"/>
      <c r="I82" s="246"/>
      <c r="J82" s="246"/>
      <c r="K82" s="246"/>
      <c r="L82" s="246"/>
      <c r="M82" s="246"/>
    </row>
    <row r="83" spans="1:13" ht="30" hidden="1" customHeight="1" x14ac:dyDescent="0.25">
      <c r="A83" s="482"/>
      <c r="B83" s="252">
        <v>0.1</v>
      </c>
      <c r="C83" s="252">
        <v>0.1</v>
      </c>
      <c r="D83" s="252">
        <v>0.1</v>
      </c>
      <c r="E83" s="252">
        <v>0.1</v>
      </c>
      <c r="F83" s="254">
        <v>0.1</v>
      </c>
      <c r="G83" s="253">
        <v>0.1</v>
      </c>
      <c r="H83" s="248"/>
      <c r="I83" s="248"/>
      <c r="J83" s="248"/>
      <c r="K83" s="248"/>
      <c r="L83" s="248"/>
      <c r="M83" s="248"/>
    </row>
    <row r="84" spans="1:13" ht="174.75" hidden="1" customHeight="1" x14ac:dyDescent="0.25">
      <c r="A84" s="243" t="s">
        <v>284</v>
      </c>
      <c r="B84" s="905" t="s">
        <v>654</v>
      </c>
      <c r="C84" s="906"/>
      <c r="D84" s="907" t="s">
        <v>655</v>
      </c>
      <c r="E84" s="464"/>
      <c r="F84" s="462" t="s">
        <v>656</v>
      </c>
      <c r="G84" s="462"/>
      <c r="H84" s="465"/>
      <c r="I84" s="465"/>
      <c r="J84" s="465"/>
      <c r="K84" s="465"/>
      <c r="L84" s="465"/>
      <c r="M84" s="465"/>
    </row>
    <row r="85" spans="1:13" ht="80.25" hidden="1" customHeight="1" x14ac:dyDescent="0.25">
      <c r="A85" s="243" t="s">
        <v>287</v>
      </c>
      <c r="B85" s="471" t="s">
        <v>652</v>
      </c>
      <c r="C85" s="471"/>
      <c r="D85" s="471" t="s">
        <v>642</v>
      </c>
      <c r="E85" s="471"/>
      <c r="F85" s="471" t="s">
        <v>653</v>
      </c>
      <c r="G85" s="471"/>
      <c r="H85" s="465"/>
      <c r="I85" s="465"/>
      <c r="J85" s="465"/>
      <c r="K85" s="465"/>
      <c r="L85" s="465"/>
      <c r="M85" s="465"/>
    </row>
    <row r="86" spans="1:13" ht="29.25" hidden="1" customHeight="1" x14ac:dyDescent="0.25">
      <c r="A86" s="482" t="s">
        <v>198</v>
      </c>
      <c r="B86" s="251" t="s">
        <v>99</v>
      </c>
      <c r="C86" s="251" t="s">
        <v>240</v>
      </c>
      <c r="D86" s="251" t="s">
        <v>99</v>
      </c>
      <c r="E86" s="251" t="s">
        <v>240</v>
      </c>
      <c r="F86" s="251" t="s">
        <v>99</v>
      </c>
      <c r="G86" s="251" t="s">
        <v>240</v>
      </c>
      <c r="H86" s="246"/>
      <c r="I86" s="246"/>
      <c r="J86" s="246"/>
      <c r="K86" s="246"/>
      <c r="L86" s="246"/>
      <c r="M86" s="246"/>
    </row>
    <row r="87" spans="1:13" ht="29.25" hidden="1" customHeight="1" x14ac:dyDescent="0.25">
      <c r="A87" s="482"/>
      <c r="B87" s="252">
        <v>0.1</v>
      </c>
      <c r="C87" s="252">
        <v>0.1</v>
      </c>
      <c r="D87" s="252">
        <v>0.1</v>
      </c>
      <c r="E87" s="252">
        <v>0.1</v>
      </c>
      <c r="F87" s="252">
        <v>0.1</v>
      </c>
      <c r="G87" s="253">
        <v>0.1</v>
      </c>
      <c r="H87" s="247"/>
      <c r="I87" s="248"/>
      <c r="J87" s="247"/>
      <c r="K87" s="248"/>
      <c r="L87" s="247"/>
      <c r="M87" s="248"/>
    </row>
    <row r="88" spans="1:13" ht="130.5" hidden="1" customHeight="1" x14ac:dyDescent="0.25">
      <c r="A88" s="243" t="s">
        <v>284</v>
      </c>
      <c r="B88" s="462" t="s">
        <v>657</v>
      </c>
      <c r="C88" s="737"/>
      <c r="D88" s="903" t="s">
        <v>658</v>
      </c>
      <c r="E88" s="464"/>
      <c r="F88" s="904" t="s">
        <v>659</v>
      </c>
      <c r="G88" s="462"/>
      <c r="H88" s="475"/>
      <c r="I88" s="475"/>
      <c r="J88" s="475"/>
      <c r="K88" s="475"/>
      <c r="L88" s="475"/>
      <c r="M88" s="475"/>
    </row>
    <row r="89" spans="1:13" ht="80.25" hidden="1" customHeight="1" x14ac:dyDescent="0.25">
      <c r="A89" s="243" t="s">
        <v>287</v>
      </c>
      <c r="B89" s="471" t="s">
        <v>641</v>
      </c>
      <c r="C89" s="472"/>
      <c r="D89" s="471" t="s">
        <v>642</v>
      </c>
      <c r="E89" s="471"/>
      <c r="F89" s="471" t="s">
        <v>645</v>
      </c>
      <c r="G89" s="472"/>
      <c r="H89" s="465"/>
      <c r="I89" s="465"/>
      <c r="J89" s="465"/>
      <c r="K89" s="465"/>
      <c r="L89" s="465"/>
      <c r="M89" s="465"/>
    </row>
    <row r="90" spans="1:13" ht="24.95" hidden="1" customHeight="1" x14ac:dyDescent="0.25">
      <c r="A90" s="482" t="s">
        <v>199</v>
      </c>
      <c r="B90" s="251" t="s">
        <v>99</v>
      </c>
      <c r="C90" s="251" t="s">
        <v>240</v>
      </c>
      <c r="D90" s="251" t="s">
        <v>99</v>
      </c>
      <c r="E90" s="251" t="s">
        <v>240</v>
      </c>
      <c r="F90" s="251" t="s">
        <v>99</v>
      </c>
      <c r="G90" s="251" t="s">
        <v>240</v>
      </c>
      <c r="H90" s="246"/>
      <c r="I90" s="246"/>
      <c r="J90" s="246"/>
      <c r="K90" s="246"/>
      <c r="L90" s="246"/>
      <c r="M90" s="246"/>
    </row>
    <row r="91" spans="1:13" ht="24.95" hidden="1" customHeight="1" x14ac:dyDescent="0.25">
      <c r="A91" s="482"/>
      <c r="B91" s="252">
        <v>0.1</v>
      </c>
      <c r="C91" s="252">
        <v>0.1</v>
      </c>
      <c r="D91" s="252">
        <v>0.1</v>
      </c>
      <c r="E91" s="252">
        <v>0.1</v>
      </c>
      <c r="F91" s="252">
        <v>0.1</v>
      </c>
      <c r="G91" s="253">
        <v>0.1</v>
      </c>
      <c r="H91" s="247"/>
      <c r="I91" s="248"/>
      <c r="J91" s="247"/>
      <c r="K91" s="248"/>
      <c r="L91" s="247"/>
      <c r="M91" s="248"/>
    </row>
    <row r="92" spans="1:13" ht="174" hidden="1" customHeight="1" x14ac:dyDescent="0.25">
      <c r="A92" s="243" t="s">
        <v>284</v>
      </c>
      <c r="B92" s="900" t="s">
        <v>660</v>
      </c>
      <c r="C92" s="901"/>
      <c r="D92" s="588" t="s">
        <v>661</v>
      </c>
      <c r="E92" s="897"/>
      <c r="F92" s="588" t="s">
        <v>662</v>
      </c>
      <c r="G92" s="902"/>
      <c r="H92" s="475"/>
      <c r="I92" s="475"/>
      <c r="J92" s="475"/>
      <c r="K92" s="475"/>
      <c r="L92" s="475"/>
      <c r="M92" s="475"/>
    </row>
    <row r="93" spans="1:13" ht="80.25" hidden="1" customHeight="1" x14ac:dyDescent="0.25">
      <c r="A93" s="243" t="s">
        <v>287</v>
      </c>
      <c r="B93" s="471" t="s">
        <v>641</v>
      </c>
      <c r="C93" s="472"/>
      <c r="D93" s="471" t="s">
        <v>642</v>
      </c>
      <c r="E93" s="472"/>
      <c r="F93" s="471" t="s">
        <v>645</v>
      </c>
      <c r="G93" s="472"/>
      <c r="H93" s="465"/>
      <c r="I93" s="465"/>
      <c r="J93" s="465"/>
      <c r="K93" s="465"/>
      <c r="L93" s="465"/>
      <c r="M93" s="465"/>
    </row>
    <row r="94" spans="1:13" ht="40.5" customHeight="1" x14ac:dyDescent="0.25">
      <c r="A94" s="243" t="s">
        <v>283</v>
      </c>
      <c r="B94" s="455">
        <v>0.06</v>
      </c>
      <c r="C94" s="455"/>
      <c r="D94" s="455">
        <v>0.06</v>
      </c>
      <c r="E94" s="455"/>
      <c r="F94" s="455">
        <v>0.06</v>
      </c>
      <c r="G94" s="455"/>
      <c r="H94" s="456"/>
      <c r="I94" s="456"/>
      <c r="J94" s="456"/>
      <c r="K94" s="456"/>
      <c r="L94" s="456"/>
      <c r="M94" s="456"/>
    </row>
    <row r="95" spans="1:13" ht="24.95" hidden="1" customHeight="1" x14ac:dyDescent="0.25">
      <c r="A95" s="482" t="s">
        <v>200</v>
      </c>
      <c r="B95" s="251" t="s">
        <v>99</v>
      </c>
      <c r="C95" s="251" t="s">
        <v>240</v>
      </c>
      <c r="D95" s="251" t="s">
        <v>99</v>
      </c>
      <c r="E95" s="251" t="s">
        <v>240</v>
      </c>
      <c r="F95" s="251" t="s">
        <v>99</v>
      </c>
      <c r="G95" s="251" t="s">
        <v>240</v>
      </c>
      <c r="H95" s="246"/>
      <c r="I95" s="246"/>
      <c r="J95" s="246"/>
      <c r="K95" s="246"/>
      <c r="L95" s="246"/>
      <c r="M95" s="246"/>
    </row>
    <row r="96" spans="1:13" ht="24.95" hidden="1" customHeight="1" x14ac:dyDescent="0.25">
      <c r="A96" s="482"/>
      <c r="B96" s="252">
        <v>0.1</v>
      </c>
      <c r="C96" s="252">
        <v>0.1</v>
      </c>
      <c r="D96" s="252">
        <v>0.1</v>
      </c>
      <c r="E96" s="252">
        <v>0.1</v>
      </c>
      <c r="F96" s="252">
        <v>0.1</v>
      </c>
      <c r="G96" s="253">
        <v>0.1</v>
      </c>
      <c r="H96" s="247"/>
      <c r="I96" s="248"/>
      <c r="J96" s="247"/>
      <c r="K96" s="248"/>
      <c r="L96" s="247"/>
      <c r="M96" s="248"/>
    </row>
    <row r="97" spans="1:13" ht="214.5" hidden="1" customHeight="1" x14ac:dyDescent="0.25">
      <c r="A97" s="243" t="s">
        <v>284</v>
      </c>
      <c r="B97" s="895" t="s">
        <v>663</v>
      </c>
      <c r="C97" s="896"/>
      <c r="D97" s="588" t="s">
        <v>664</v>
      </c>
      <c r="E97" s="897"/>
      <c r="F97" s="898" t="s">
        <v>665</v>
      </c>
      <c r="G97" s="899"/>
      <c r="H97" s="475"/>
      <c r="I97" s="475"/>
      <c r="J97" s="475"/>
      <c r="K97" s="475"/>
      <c r="L97" s="475"/>
      <c r="M97" s="475"/>
    </row>
    <row r="98" spans="1:13" ht="80.25" hidden="1" customHeight="1" x14ac:dyDescent="0.25">
      <c r="A98" s="243" t="s">
        <v>287</v>
      </c>
      <c r="B98" s="471" t="s">
        <v>641</v>
      </c>
      <c r="C98" s="472"/>
      <c r="D98" s="471" t="s">
        <v>642</v>
      </c>
      <c r="E98" s="472"/>
      <c r="F98" s="471" t="s">
        <v>645</v>
      </c>
      <c r="G98" s="472"/>
      <c r="H98" s="465"/>
      <c r="I98" s="465"/>
      <c r="J98" s="465"/>
      <c r="K98" s="465"/>
      <c r="L98" s="465"/>
      <c r="M98" s="465"/>
    </row>
    <row r="99" spans="1:13" ht="24.95" customHeight="1" x14ac:dyDescent="0.25">
      <c r="A99" s="482" t="s">
        <v>202</v>
      </c>
      <c r="B99" s="251" t="s">
        <v>99</v>
      </c>
      <c r="C99" s="251" t="s">
        <v>240</v>
      </c>
      <c r="D99" s="251" t="s">
        <v>99</v>
      </c>
      <c r="E99" s="251" t="s">
        <v>240</v>
      </c>
      <c r="F99" s="251" t="s">
        <v>99</v>
      </c>
      <c r="G99" s="251" t="s">
        <v>240</v>
      </c>
      <c r="H99" s="246"/>
      <c r="I99" s="246"/>
      <c r="J99" s="246"/>
      <c r="K99" s="246"/>
      <c r="L99" s="246"/>
      <c r="M99" s="246"/>
    </row>
    <row r="100" spans="1:13" ht="24.95" customHeight="1" x14ac:dyDescent="0.25">
      <c r="A100" s="482"/>
      <c r="B100" s="252">
        <v>0.1</v>
      </c>
      <c r="C100" s="252">
        <v>0.1</v>
      </c>
      <c r="D100" s="252">
        <v>0.1</v>
      </c>
      <c r="E100" s="252"/>
      <c r="F100" s="252">
        <v>0.1</v>
      </c>
      <c r="G100" s="253"/>
      <c r="H100" s="247"/>
      <c r="I100" s="248"/>
      <c r="J100" s="247"/>
      <c r="K100" s="248"/>
      <c r="L100" s="247"/>
      <c r="M100" s="248"/>
    </row>
    <row r="101" spans="1:13" ht="201.75" customHeight="1" x14ac:dyDescent="0.25">
      <c r="A101" s="243" t="s">
        <v>284</v>
      </c>
      <c r="B101" s="893" t="s">
        <v>666</v>
      </c>
      <c r="C101" s="894"/>
      <c r="D101" s="588" t="s">
        <v>667</v>
      </c>
      <c r="E101" s="892"/>
      <c r="F101" s="588" t="s">
        <v>668</v>
      </c>
      <c r="G101" s="892"/>
      <c r="H101" s="475"/>
      <c r="I101" s="475"/>
      <c r="J101" s="475"/>
      <c r="K101" s="475"/>
      <c r="L101" s="475"/>
      <c r="M101" s="475"/>
    </row>
    <row r="102" spans="1:13" ht="80.25" customHeight="1" x14ac:dyDescent="0.25">
      <c r="A102" s="243" t="s">
        <v>287</v>
      </c>
      <c r="B102" s="471" t="s">
        <v>641</v>
      </c>
      <c r="C102" s="472"/>
      <c r="D102" s="471" t="s">
        <v>642</v>
      </c>
      <c r="E102" s="472"/>
      <c r="F102" s="471" t="s">
        <v>645</v>
      </c>
      <c r="G102" s="472"/>
      <c r="H102" s="465"/>
      <c r="I102" s="465"/>
      <c r="J102" s="465"/>
      <c r="K102" s="465"/>
      <c r="L102" s="465"/>
      <c r="M102" s="465"/>
    </row>
    <row r="103" spans="1:13" ht="24.95" customHeight="1" x14ac:dyDescent="0.25">
      <c r="A103" s="482" t="s">
        <v>203</v>
      </c>
      <c r="B103" s="251" t="s">
        <v>99</v>
      </c>
      <c r="C103" s="251" t="s">
        <v>240</v>
      </c>
      <c r="D103" s="251" t="s">
        <v>99</v>
      </c>
      <c r="E103" s="251" t="s">
        <v>240</v>
      </c>
      <c r="F103" s="251" t="s">
        <v>99</v>
      </c>
      <c r="G103" s="251" t="s">
        <v>240</v>
      </c>
      <c r="H103" s="246"/>
      <c r="I103" s="246"/>
      <c r="J103" s="246"/>
      <c r="K103" s="246"/>
      <c r="L103" s="246"/>
      <c r="M103" s="246"/>
    </row>
    <row r="104" spans="1:13" ht="24.95" customHeight="1" x14ac:dyDescent="0.25">
      <c r="A104" s="482"/>
      <c r="B104" s="251"/>
      <c r="C104" s="251"/>
      <c r="D104" s="251"/>
      <c r="E104" s="251"/>
      <c r="F104" s="251"/>
      <c r="G104" s="251"/>
      <c r="H104" s="246"/>
      <c r="I104" s="246"/>
      <c r="J104" s="246"/>
      <c r="K104" s="246"/>
      <c r="L104" s="246"/>
      <c r="M104" s="246"/>
    </row>
    <row r="105" spans="1:13" ht="24.95" customHeight="1" x14ac:dyDescent="0.25">
      <c r="A105" s="482"/>
      <c r="B105" s="252">
        <v>0.1</v>
      </c>
      <c r="C105" s="255">
        <v>0.1</v>
      </c>
      <c r="D105" s="252">
        <v>0.1</v>
      </c>
      <c r="E105" s="252">
        <v>0.1</v>
      </c>
      <c r="F105" s="252">
        <v>0.1</v>
      </c>
      <c r="G105" s="253">
        <v>0.1</v>
      </c>
      <c r="H105" s="247"/>
      <c r="I105" s="248"/>
      <c r="J105" s="247"/>
      <c r="K105" s="248"/>
      <c r="L105" s="247"/>
      <c r="M105" s="248"/>
    </row>
    <row r="106" spans="1:13" s="370" customFormat="1" ht="194.25" customHeight="1" x14ac:dyDescent="0.25">
      <c r="A106" s="374" t="s">
        <v>284</v>
      </c>
      <c r="B106" s="890" t="s">
        <v>669</v>
      </c>
      <c r="C106" s="891"/>
      <c r="D106" s="588" t="s">
        <v>670</v>
      </c>
      <c r="E106" s="892"/>
      <c r="F106" s="588" t="s">
        <v>671</v>
      </c>
      <c r="G106" s="892"/>
      <c r="H106" s="886"/>
      <c r="I106" s="886"/>
      <c r="J106" s="886"/>
      <c r="K106" s="886"/>
      <c r="L106" s="886"/>
      <c r="M106" s="886"/>
    </row>
    <row r="107" spans="1:13" ht="80.25" customHeight="1" x14ac:dyDescent="0.25">
      <c r="A107" s="243" t="s">
        <v>287</v>
      </c>
      <c r="B107" s="471" t="s">
        <v>641</v>
      </c>
      <c r="C107" s="472"/>
      <c r="D107" s="471" t="s">
        <v>642</v>
      </c>
      <c r="E107" s="472"/>
      <c r="F107" s="471" t="s">
        <v>645</v>
      </c>
      <c r="G107" s="472"/>
      <c r="H107" s="465"/>
      <c r="I107" s="465"/>
      <c r="J107" s="465"/>
      <c r="K107" s="465"/>
      <c r="L107" s="465"/>
      <c r="M107" s="465"/>
    </row>
    <row r="108" spans="1:13" ht="24.95" hidden="1" customHeight="1" x14ac:dyDescent="0.25">
      <c r="A108" s="482" t="s">
        <v>204</v>
      </c>
      <c r="B108" s="251" t="s">
        <v>99</v>
      </c>
      <c r="C108" s="251" t="s">
        <v>240</v>
      </c>
      <c r="D108" s="251" t="s">
        <v>99</v>
      </c>
      <c r="E108" s="251" t="s">
        <v>240</v>
      </c>
      <c r="F108" s="251" t="s">
        <v>99</v>
      </c>
      <c r="G108" s="251" t="s">
        <v>240</v>
      </c>
      <c r="H108" s="246"/>
      <c r="I108" s="246"/>
      <c r="J108" s="246"/>
      <c r="K108" s="246"/>
      <c r="L108" s="246"/>
      <c r="M108" s="246"/>
    </row>
    <row r="109" spans="1:13" ht="39.75" customHeight="1" thickBot="1" x14ac:dyDescent="0.3">
      <c r="A109" s="482"/>
      <c r="B109" s="252">
        <v>7.0000000000000007E-2</v>
      </c>
      <c r="C109" s="252">
        <v>7.0000000000000007E-2</v>
      </c>
      <c r="D109" s="252">
        <v>7.0000000000000007E-2</v>
      </c>
      <c r="E109" s="252">
        <v>7.0000000000000007E-2</v>
      </c>
      <c r="F109" s="252">
        <v>0.09</v>
      </c>
      <c r="G109" s="253">
        <v>0.09</v>
      </c>
      <c r="H109" s="247"/>
      <c r="I109" s="248"/>
      <c r="J109" s="247"/>
      <c r="K109" s="248"/>
      <c r="L109" s="247"/>
      <c r="M109" s="248"/>
    </row>
    <row r="110" spans="1:13" s="370" customFormat="1" ht="235.5" customHeight="1" thickBot="1" x14ac:dyDescent="0.3">
      <c r="A110" s="374" t="s">
        <v>284</v>
      </c>
      <c r="B110" s="797" t="s">
        <v>672</v>
      </c>
      <c r="C110" s="887"/>
      <c r="D110" s="888" t="s">
        <v>673</v>
      </c>
      <c r="E110" s="889"/>
      <c r="F110" s="888" t="s">
        <v>674</v>
      </c>
      <c r="G110" s="889"/>
      <c r="H110" s="886"/>
      <c r="I110" s="886"/>
      <c r="J110" s="886"/>
      <c r="K110" s="886"/>
      <c r="L110" s="886"/>
      <c r="M110" s="886"/>
    </row>
    <row r="111" spans="1:13" ht="47.25" customHeight="1" x14ac:dyDescent="0.25">
      <c r="A111" s="243" t="s">
        <v>287</v>
      </c>
      <c r="B111" s="471" t="s">
        <v>641</v>
      </c>
      <c r="C111" s="472"/>
      <c r="D111" s="471" t="s">
        <v>642</v>
      </c>
      <c r="E111" s="472"/>
      <c r="F111" s="471" t="s">
        <v>645</v>
      </c>
      <c r="G111" s="472"/>
      <c r="H111" s="465"/>
      <c r="I111" s="465"/>
      <c r="J111" s="465"/>
      <c r="K111" s="465"/>
      <c r="L111" s="465"/>
      <c r="M111" s="465"/>
    </row>
    <row r="112" spans="1:13" ht="30" customHeight="1" x14ac:dyDescent="0.25">
      <c r="A112" s="482" t="s">
        <v>206</v>
      </c>
      <c r="B112" s="251" t="s">
        <v>99</v>
      </c>
      <c r="C112" s="251" t="s">
        <v>240</v>
      </c>
      <c r="D112" s="251" t="s">
        <v>99</v>
      </c>
      <c r="E112" s="251" t="s">
        <v>240</v>
      </c>
      <c r="F112" s="251" t="s">
        <v>99</v>
      </c>
      <c r="G112" s="251" t="s">
        <v>240</v>
      </c>
      <c r="H112" s="246"/>
      <c r="I112" s="246"/>
      <c r="J112" s="246"/>
      <c r="K112" s="246"/>
      <c r="L112" s="246"/>
      <c r="M112" s="246"/>
    </row>
    <row r="113" spans="1:13" ht="30" customHeight="1" x14ac:dyDescent="0.25">
      <c r="A113" s="482"/>
      <c r="B113" s="252">
        <v>0.06</v>
      </c>
      <c r="C113" s="256"/>
      <c r="D113" s="252">
        <v>0.06</v>
      </c>
      <c r="E113" s="256"/>
      <c r="F113" s="252">
        <v>0.1</v>
      </c>
      <c r="G113" s="257"/>
      <c r="H113" s="247"/>
      <c r="I113" s="249"/>
      <c r="J113" s="247"/>
      <c r="K113" s="249"/>
      <c r="L113" s="247"/>
      <c r="M113" s="249"/>
    </row>
    <row r="114" spans="1:13" ht="42" customHeight="1" x14ac:dyDescent="0.25">
      <c r="A114" s="243" t="s">
        <v>284</v>
      </c>
      <c r="B114" s="581"/>
      <c r="C114" s="581"/>
      <c r="D114" s="581"/>
      <c r="E114" s="581"/>
      <c r="F114" s="581"/>
      <c r="G114" s="581"/>
      <c r="H114" s="584"/>
      <c r="I114" s="584"/>
      <c r="J114" s="584"/>
      <c r="K114" s="584"/>
      <c r="L114" s="584"/>
      <c r="M114" s="584"/>
    </row>
    <row r="115" spans="1:13" ht="46.5" customHeight="1" x14ac:dyDescent="0.25">
      <c r="A115" s="243" t="s">
        <v>287</v>
      </c>
      <c r="B115" s="472"/>
      <c r="C115" s="472"/>
      <c r="D115" s="472"/>
      <c r="E115" s="472"/>
      <c r="F115" s="472"/>
      <c r="G115" s="472"/>
      <c r="H115" s="465"/>
      <c r="I115" s="465"/>
      <c r="J115" s="465"/>
      <c r="K115" s="465"/>
      <c r="L115" s="465"/>
      <c r="M115" s="465"/>
    </row>
    <row r="116" spans="1:13" ht="16.5" x14ac:dyDescent="0.25">
      <c r="A116" s="258" t="s">
        <v>321</v>
      </c>
      <c r="B116" s="259">
        <f t="shared" ref="B116:G116" si="1">(B67+B71+B75+B79+B83+B87+B91+B96+B100+B105+B109+B113)</f>
        <v>1</v>
      </c>
      <c r="C116" s="259">
        <f t="shared" si="1"/>
        <v>0.94</v>
      </c>
      <c r="D116" s="259">
        <f t="shared" si="1"/>
        <v>1</v>
      </c>
      <c r="E116" s="259">
        <f t="shared" si="1"/>
        <v>0.83999999999999986</v>
      </c>
      <c r="F116" s="259">
        <f t="shared" si="1"/>
        <v>0.99999999999999989</v>
      </c>
      <c r="G116" s="259">
        <f t="shared" si="1"/>
        <v>0.79999999999999993</v>
      </c>
      <c r="H116" s="250"/>
      <c r="I116" s="250"/>
      <c r="J116" s="250"/>
      <c r="K116" s="250"/>
      <c r="L116" s="250"/>
      <c r="M116" s="250"/>
    </row>
    <row r="120" spans="1:13" x14ac:dyDescent="0.25">
      <c r="C120" s="358"/>
    </row>
  </sheetData>
  <mergeCells count="261">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B94:C94"/>
    <mergeCell ref="D94:E94"/>
    <mergeCell ref="F94:G94"/>
    <mergeCell ref="H94:I94"/>
    <mergeCell ref="J94:K94"/>
    <mergeCell ref="L94:M94"/>
    <mergeCell ref="B65:C65"/>
    <mergeCell ref="D65:E65"/>
    <mergeCell ref="F65:G65"/>
    <mergeCell ref="H65:I65"/>
    <mergeCell ref="J65:K65"/>
    <mergeCell ref="L65:M65"/>
    <mergeCell ref="L68:M68"/>
    <mergeCell ref="B69:C69"/>
    <mergeCell ref="D69:E69"/>
    <mergeCell ref="F69:G69"/>
    <mergeCell ref="H69:I69"/>
    <mergeCell ref="J69:K69"/>
    <mergeCell ref="L69:M69"/>
    <mergeCell ref="L76:M76"/>
    <mergeCell ref="B77:C77"/>
    <mergeCell ref="D77:E77"/>
    <mergeCell ref="F77:G77"/>
    <mergeCell ref="H77:I77"/>
    <mergeCell ref="A66:A67"/>
    <mergeCell ref="B68:C68"/>
    <mergeCell ref="D68:E68"/>
    <mergeCell ref="F68:G68"/>
    <mergeCell ref="H68:I68"/>
    <mergeCell ref="J68:K68"/>
    <mergeCell ref="L72:M72"/>
    <mergeCell ref="B73:C73"/>
    <mergeCell ref="D73:E73"/>
    <mergeCell ref="F73:G73"/>
    <mergeCell ref="H73:I73"/>
    <mergeCell ref="J73:K73"/>
    <mergeCell ref="L73:M73"/>
    <mergeCell ref="A70:A71"/>
    <mergeCell ref="B72:C72"/>
    <mergeCell ref="D72:E72"/>
    <mergeCell ref="F72:G72"/>
    <mergeCell ref="H72:I72"/>
    <mergeCell ref="J72:K72"/>
    <mergeCell ref="J77:K77"/>
    <mergeCell ref="L77:M77"/>
    <mergeCell ref="A74:A75"/>
    <mergeCell ref="B76:C76"/>
    <mergeCell ref="D76:E76"/>
    <mergeCell ref="F76:G76"/>
    <mergeCell ref="H76:I76"/>
    <mergeCell ref="J76:K76"/>
    <mergeCell ref="L80:M80"/>
    <mergeCell ref="B81:C81"/>
    <mergeCell ref="D81:E81"/>
    <mergeCell ref="F81:G81"/>
    <mergeCell ref="H81:I81"/>
    <mergeCell ref="J81:K81"/>
    <mergeCell ref="L81:M81"/>
    <mergeCell ref="A78:A79"/>
    <mergeCell ref="B80:C80"/>
    <mergeCell ref="D80:E80"/>
    <mergeCell ref="F80:G80"/>
    <mergeCell ref="H80:I80"/>
    <mergeCell ref="J80:K80"/>
    <mergeCell ref="L84:M84"/>
    <mergeCell ref="B85:C85"/>
    <mergeCell ref="D85:E85"/>
    <mergeCell ref="F85:G85"/>
    <mergeCell ref="H85:I85"/>
    <mergeCell ref="J85:K85"/>
    <mergeCell ref="L85:M85"/>
    <mergeCell ref="A82:A83"/>
    <mergeCell ref="B84:C84"/>
    <mergeCell ref="D84:E84"/>
    <mergeCell ref="F84:G84"/>
    <mergeCell ref="H84:I84"/>
    <mergeCell ref="J84:K84"/>
    <mergeCell ref="L88:M88"/>
    <mergeCell ref="B89:C89"/>
    <mergeCell ref="D89:E89"/>
    <mergeCell ref="F89:G89"/>
    <mergeCell ref="H89:I89"/>
    <mergeCell ref="J89:K89"/>
    <mergeCell ref="L89:M89"/>
    <mergeCell ref="A86:A87"/>
    <mergeCell ref="B88:C88"/>
    <mergeCell ref="D88:E88"/>
    <mergeCell ref="F88:G88"/>
    <mergeCell ref="H88:I88"/>
    <mergeCell ref="J88:K88"/>
    <mergeCell ref="L92:M92"/>
    <mergeCell ref="B93:C93"/>
    <mergeCell ref="D93:E93"/>
    <mergeCell ref="F93:G93"/>
    <mergeCell ref="H93:I93"/>
    <mergeCell ref="J93:K93"/>
    <mergeCell ref="L93:M93"/>
    <mergeCell ref="A90:A91"/>
    <mergeCell ref="B92:C92"/>
    <mergeCell ref="D92:E92"/>
    <mergeCell ref="F92:G92"/>
    <mergeCell ref="H92:I92"/>
    <mergeCell ref="J92:K92"/>
    <mergeCell ref="L97:M97"/>
    <mergeCell ref="B98:C98"/>
    <mergeCell ref="D98:E98"/>
    <mergeCell ref="F98:G98"/>
    <mergeCell ref="H98:I98"/>
    <mergeCell ref="J98:K98"/>
    <mergeCell ref="L98:M98"/>
    <mergeCell ref="A95:A96"/>
    <mergeCell ref="B97:C97"/>
    <mergeCell ref="D97:E97"/>
    <mergeCell ref="F97:G97"/>
    <mergeCell ref="H97:I97"/>
    <mergeCell ref="J97:K97"/>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106:M106"/>
    <mergeCell ref="B107:C107"/>
    <mergeCell ref="D107:E107"/>
    <mergeCell ref="F107:G107"/>
    <mergeCell ref="H107:I107"/>
    <mergeCell ref="J107:K107"/>
    <mergeCell ref="L107:M107"/>
    <mergeCell ref="A103:A105"/>
    <mergeCell ref="B106:C106"/>
    <mergeCell ref="D106:E106"/>
    <mergeCell ref="F106:G106"/>
    <mergeCell ref="H106:I106"/>
    <mergeCell ref="J106:K106"/>
    <mergeCell ref="L110:M110"/>
    <mergeCell ref="B111:C111"/>
    <mergeCell ref="D111:E111"/>
    <mergeCell ref="F111:G111"/>
    <mergeCell ref="H111:I111"/>
    <mergeCell ref="J111:K111"/>
    <mergeCell ref="L111:M111"/>
    <mergeCell ref="A108:A109"/>
    <mergeCell ref="B110:C110"/>
    <mergeCell ref="D110:E110"/>
    <mergeCell ref="F110:G110"/>
    <mergeCell ref="H110:I110"/>
    <mergeCell ref="J110:K110"/>
    <mergeCell ref="L114:M114"/>
    <mergeCell ref="B115:C115"/>
    <mergeCell ref="D115:E115"/>
    <mergeCell ref="F115:G115"/>
    <mergeCell ref="H115:I115"/>
    <mergeCell ref="J115:K115"/>
    <mergeCell ref="L115:M115"/>
    <mergeCell ref="A112:A113"/>
    <mergeCell ref="B114:C114"/>
    <mergeCell ref="D114:E114"/>
    <mergeCell ref="F114:G114"/>
    <mergeCell ref="H114:I114"/>
    <mergeCell ref="J114:K114"/>
  </mergeCells>
  <phoneticPr fontId="44" type="noConversion"/>
  <hyperlinks>
    <hyperlink ref="B69" r:id="rId1" xr:uid="{E2228D73-FB44-4A93-8E79-94D767D919D2}"/>
    <hyperlink ref="D69" r:id="rId2" xr:uid="{02F84E5E-B714-4E26-BB22-9274B5C9DFE8}"/>
    <hyperlink ref="D73" r:id="rId3" xr:uid="{4BB92B30-E7B7-4842-96F5-B00109680E68}"/>
    <hyperlink ref="B73" r:id="rId4" xr:uid="{82DB54F4-0ACA-472F-B961-0E89848A5106}"/>
    <hyperlink ref="F73" r:id="rId5" xr:uid="{9B2CEC99-A6C8-49BD-B558-8667A2DEA649}"/>
    <hyperlink ref="D77:E77" r:id="rId6" display="TAREA 16" xr:uid="{554C3A6D-1E2D-43BC-BBE3-D0DD3C076728}"/>
    <hyperlink ref="B77" r:id="rId7" xr:uid="{85983B89-0F1F-4946-9CC9-833F3832C2F1}"/>
    <hyperlink ref="F77" r:id="rId8" xr:uid="{66F72E0F-A612-4939-8FC5-C2D3181F0845}"/>
    <hyperlink ref="D81:E81" r:id="rId9" display="TAREA 16" xr:uid="{96E0547F-FCBA-4507-8413-E1BE09F90733}"/>
    <hyperlink ref="B81:C81" r:id="rId10" display="Tarea 15" xr:uid="{30297F6F-B5B2-46AB-9CC8-CD10AD1F2880}"/>
    <hyperlink ref="F81:G81" r:id="rId11" display="Tarea 17" xr:uid="{0EE9D60D-95FD-4580-A918-30814E64B8A5}"/>
    <hyperlink ref="D85:E85" r:id="rId12" display="TAREA 16" xr:uid="{1C076918-B10E-43D8-AE41-6963E9FE7D3B}"/>
    <hyperlink ref="B85:C85" r:id="rId13" display="Tarea 15" xr:uid="{72FCFDBF-72C4-4DED-A27A-3518342A0E88}"/>
    <hyperlink ref="F85:G85" r:id="rId14" display="Tarea 17" xr:uid="{436985AD-AC63-4066-B729-1D69908B44EB}"/>
    <hyperlink ref="D89:E89" r:id="rId15" display="TAREA 16" xr:uid="{238BA324-9379-4C06-B97D-783B73362E24}"/>
    <hyperlink ref="F89" r:id="rId16" xr:uid="{C12E2F22-CB45-455E-887C-6C771D3D39A3}"/>
    <hyperlink ref="B89" r:id="rId17" xr:uid="{8D956359-750F-4879-8D5F-ADFF4D055995}"/>
    <hyperlink ref="B93" r:id="rId18" xr:uid="{C423326F-75F0-4E7B-B68E-F6DEA8B04E68}"/>
    <hyperlink ref="D93" r:id="rId19" xr:uid="{E566DB79-201F-4FEE-AFEA-088360A3CD1A}"/>
    <hyperlink ref="F93" r:id="rId20" xr:uid="{70A7C6D6-C248-4C48-8F07-3DAC89886D37}"/>
    <hyperlink ref="B98" r:id="rId21" xr:uid="{B614A4C1-ECF5-4D42-9F8B-2FFA5B8C7A90}"/>
    <hyperlink ref="D98" r:id="rId22" xr:uid="{7893C9C5-F902-4A91-97FD-F337B90742C0}"/>
    <hyperlink ref="F98" r:id="rId23" xr:uid="{A441815A-F2B9-4140-984C-09026F22B623}"/>
    <hyperlink ref="B107" r:id="rId24" xr:uid="{05CC4DDA-F5BA-4417-BF56-EFF15B408B7D}"/>
    <hyperlink ref="D107" r:id="rId25" xr:uid="{45DC4622-2B11-45CB-A9D8-B421B999CF7E}"/>
    <hyperlink ref="F107" r:id="rId26" xr:uid="{70E85790-E802-4DAF-A009-A383DDAAC28D}"/>
    <hyperlink ref="D102" r:id="rId27" xr:uid="{4A2BE2C3-0A19-47E9-BC60-FFBF86884D98}"/>
    <hyperlink ref="F102" r:id="rId28" xr:uid="{FE8644EF-9825-41F1-AB28-CB4DA2CB2B04}"/>
    <hyperlink ref="B102" r:id="rId29" xr:uid="{3D664DED-28F4-4D6C-BAEF-D5B4CCDCA57B}"/>
    <hyperlink ref="B111" r:id="rId30" xr:uid="{4108D12E-39B1-4C7F-95C7-89977EBB782E}"/>
    <hyperlink ref="D111" r:id="rId31" xr:uid="{64D56A1B-A201-4521-9A58-D2219920B1E9}"/>
    <hyperlink ref="F111" r:id="rId32" xr:uid="{E7B4D12C-5DF6-41CC-8BF3-255820BAE267}"/>
  </hyperlinks>
  <pageMargins left="0.25" right="0.25" top="0.75" bottom="0.75" header="0.3" footer="0.3"/>
  <pageSetup scale="23" orientation="landscape" r:id="rId33"/>
  <rowBreaks count="1" manualBreakCount="1">
    <brk id="62" max="14" man="1"/>
  </rowBreaks>
  <drawing r:id="rId34"/>
  <legacyDrawing r:id="rId35"/>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48" t="s">
        <v>23</v>
      </c>
      <c r="D2" s="148" t="s">
        <v>675</v>
      </c>
      <c r="F2" s="148" t="s">
        <v>20</v>
      </c>
    </row>
    <row r="3" spans="2:6" x14ac:dyDescent="0.25">
      <c r="B3" s="148" t="s">
        <v>33</v>
      </c>
      <c r="D3" s="148" t="s">
        <v>34</v>
      </c>
      <c r="F3" s="148" t="s">
        <v>42</v>
      </c>
    </row>
    <row r="4" spans="2:6" x14ac:dyDescent="0.25">
      <c r="B4" s="148" t="s">
        <v>21</v>
      </c>
      <c r="F4" s="148" t="s">
        <v>50</v>
      </c>
    </row>
    <row r="5" spans="2:6" x14ac:dyDescent="0.25">
      <c r="F5" s="148" t="s">
        <v>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676</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27" t="s">
        <v>125</v>
      </c>
      <c r="D12" s="428"/>
      <c r="E12" s="425" t="s">
        <v>677</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127</v>
      </c>
      <c r="D14" s="412"/>
      <c r="E14" s="216"/>
      <c r="F14" s="411"/>
      <c r="G14" s="412"/>
      <c r="H14" s="412"/>
      <c r="I14" s="412"/>
      <c r="J14" s="412"/>
      <c r="K14" s="412"/>
      <c r="L14" s="412"/>
      <c r="M14" s="412"/>
      <c r="N14" s="412"/>
      <c r="O14" s="412"/>
      <c r="P14" s="412"/>
      <c r="Q14" s="412"/>
      <c r="R14" s="412"/>
      <c r="S14" s="412"/>
      <c r="T14" s="412"/>
      <c r="U14" s="412"/>
      <c r="V14" s="412"/>
      <c r="W14" s="412"/>
      <c r="X14" s="412"/>
      <c r="Y14" s="412"/>
      <c r="Z14" s="412"/>
      <c r="AA14" s="412"/>
      <c r="AB14" s="424"/>
    </row>
    <row r="15" spans="2:28" ht="29.25" customHeight="1" x14ac:dyDescent="0.25">
      <c r="B15" s="30"/>
      <c r="C15" s="414" t="s">
        <v>678</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04"/>
      <c r="AB15" s="217"/>
    </row>
    <row r="17" spans="3:27" ht="15" customHeight="1" x14ac:dyDescent="0.25">
      <c r="C17" s="219" t="s">
        <v>128</v>
      </c>
      <c r="D17" s="219"/>
      <c r="E17" s="205"/>
      <c r="F17" s="205"/>
      <c r="G17" s="205"/>
      <c r="H17" s="205"/>
      <c r="I17" s="205"/>
      <c r="J17" s="218"/>
      <c r="K17" s="218"/>
      <c r="L17" s="218"/>
      <c r="M17" s="218"/>
      <c r="N17" s="218"/>
      <c r="O17" s="218"/>
      <c r="P17" s="218"/>
      <c r="Q17" s="218"/>
      <c r="R17" s="218" t="s">
        <v>129</v>
      </c>
      <c r="S17" s="218"/>
      <c r="T17" s="218"/>
      <c r="U17" s="218"/>
      <c r="V17" s="218"/>
      <c r="W17" s="218"/>
      <c r="X17" s="218"/>
      <c r="Y17" s="218"/>
      <c r="Z17" s="218"/>
      <c r="AA17" s="218"/>
    </row>
    <row r="18" spans="3:27" ht="15" customHeight="1" x14ac:dyDescent="0.25">
      <c r="C18" s="429"/>
      <c r="D18" s="430"/>
      <c r="E18" s="430"/>
      <c r="F18" s="430"/>
      <c r="G18" s="430"/>
      <c r="H18" s="430"/>
      <c r="I18" s="430"/>
      <c r="J18" s="430"/>
      <c r="K18" s="430"/>
      <c r="L18" s="430"/>
      <c r="M18" s="430"/>
      <c r="N18" s="430"/>
      <c r="O18" s="430"/>
      <c r="P18" s="431"/>
      <c r="Q18" s="205"/>
      <c r="R18" s="415"/>
      <c r="S18" s="416"/>
      <c r="T18" s="416"/>
      <c r="U18" s="416"/>
      <c r="V18" s="416"/>
      <c r="W18" s="416"/>
      <c r="X18" s="416"/>
      <c r="Y18" s="416"/>
      <c r="Z18" s="416"/>
      <c r="AA18" s="404"/>
    </row>
    <row r="19" spans="3:27" ht="15" customHeight="1" x14ac:dyDescent="0.25">
      <c r="C19" s="432"/>
      <c r="D19" s="386"/>
      <c r="E19" s="386"/>
      <c r="F19" s="386"/>
      <c r="G19" s="386"/>
      <c r="H19" s="386"/>
      <c r="I19" s="386"/>
      <c r="J19" s="386"/>
      <c r="K19" s="386"/>
      <c r="L19" s="386"/>
      <c r="M19" s="386"/>
      <c r="N19" s="386"/>
      <c r="O19" s="386"/>
      <c r="P19" s="424"/>
      <c r="Q19" s="205"/>
      <c r="R19" s="205"/>
      <c r="S19" s="205"/>
      <c r="T19" s="205"/>
      <c r="U19" s="205"/>
      <c r="V19" s="205"/>
      <c r="W19" s="205"/>
      <c r="X19" s="205"/>
      <c r="Y19" s="205"/>
      <c r="Z19" s="205"/>
      <c r="AA19" s="205"/>
    </row>
    <row r="20" spans="3:27" ht="15" customHeight="1" x14ac:dyDescent="0.25">
      <c r="C20" s="432"/>
      <c r="D20" s="386"/>
      <c r="E20" s="386"/>
      <c r="F20" s="386"/>
      <c r="G20" s="386"/>
      <c r="H20" s="386"/>
      <c r="I20" s="386"/>
      <c r="J20" s="386"/>
      <c r="K20" s="386"/>
      <c r="L20" s="386"/>
      <c r="M20" s="386"/>
      <c r="N20" s="386"/>
      <c r="O20" s="386"/>
      <c r="P20" s="424"/>
      <c r="Q20" s="215"/>
      <c r="R20" s="218" t="s">
        <v>130</v>
      </c>
      <c r="S20" s="218"/>
      <c r="T20" s="218"/>
      <c r="U20" s="218"/>
      <c r="V20" s="218"/>
      <c r="W20" s="215"/>
      <c r="X20" s="215"/>
      <c r="Y20" s="215"/>
      <c r="Z20" s="205"/>
      <c r="AA20" s="215"/>
    </row>
    <row r="21" spans="3:27" ht="15" customHeight="1" x14ac:dyDescent="0.25">
      <c r="C21" s="432"/>
      <c r="D21" s="386"/>
      <c r="E21" s="386"/>
      <c r="F21" s="386"/>
      <c r="G21" s="386"/>
      <c r="H21" s="386"/>
      <c r="I21" s="386"/>
      <c r="J21" s="386"/>
      <c r="K21" s="386"/>
      <c r="L21" s="386"/>
      <c r="M21" s="386"/>
      <c r="N21" s="386"/>
      <c r="O21" s="386"/>
      <c r="P21" s="424"/>
      <c r="Q21" s="205"/>
      <c r="R21" s="36"/>
      <c r="S21" s="205" t="s">
        <v>15</v>
      </c>
      <c r="T21" s="205"/>
      <c r="U21" s="36"/>
      <c r="V21" s="205" t="s">
        <v>27</v>
      </c>
      <c r="W21" s="205"/>
      <c r="X21" s="36"/>
      <c r="Y21" s="220" t="s">
        <v>46</v>
      </c>
      <c r="Z21" s="205"/>
      <c r="AA21" s="205"/>
    </row>
    <row r="22" spans="3:27" ht="15" customHeight="1" x14ac:dyDescent="0.25">
      <c r="C22" s="432"/>
      <c r="D22" s="386"/>
      <c r="E22" s="386"/>
      <c r="F22" s="386"/>
      <c r="G22" s="386"/>
      <c r="H22" s="386"/>
      <c r="I22" s="386"/>
      <c r="J22" s="386"/>
      <c r="K22" s="386"/>
      <c r="L22" s="386"/>
      <c r="M22" s="386"/>
      <c r="N22" s="386"/>
      <c r="O22" s="386"/>
      <c r="P22" s="424"/>
      <c r="Q22" s="205"/>
      <c r="R22" s="205"/>
      <c r="S22" s="205"/>
      <c r="T22" s="205"/>
      <c r="U22" s="205"/>
      <c r="V22" s="205"/>
      <c r="W22" s="205"/>
      <c r="X22" s="205"/>
      <c r="Y22" s="205"/>
      <c r="Z22" s="205"/>
      <c r="AA22" s="205"/>
    </row>
    <row r="23" spans="3:27" ht="15" customHeight="1" x14ac:dyDescent="0.25">
      <c r="C23" s="433"/>
      <c r="D23" s="434"/>
      <c r="E23" s="434"/>
      <c r="F23" s="434"/>
      <c r="G23" s="434"/>
      <c r="H23" s="434"/>
      <c r="I23" s="434"/>
      <c r="J23" s="434"/>
      <c r="K23" s="434"/>
      <c r="L23" s="434"/>
      <c r="M23" s="434"/>
      <c r="N23" s="434"/>
      <c r="O23" s="434"/>
      <c r="P23" s="435"/>
      <c r="Q23" s="205"/>
      <c r="R23" s="218" t="s">
        <v>131</v>
      </c>
      <c r="S23" s="205"/>
      <c r="T23" s="205"/>
      <c r="U23" s="205"/>
      <c r="V23" s="205"/>
      <c r="W23" s="422" t="s">
        <v>23</v>
      </c>
      <c r="X23" s="416"/>
      <c r="Y23" s="416"/>
      <c r="Z23" s="416"/>
      <c r="AA23" s="404"/>
    </row>
    <row r="24" spans="3:27" ht="15" customHeight="1" x14ac:dyDescent="0.25">
      <c r="C24" s="215"/>
      <c r="D24" s="215"/>
      <c r="E24" s="215"/>
      <c r="F24" s="215"/>
      <c r="G24" s="215"/>
      <c r="H24" s="205"/>
      <c r="I24" s="205"/>
      <c r="J24" s="205"/>
      <c r="K24" s="205"/>
      <c r="L24" s="205"/>
      <c r="M24" s="205"/>
      <c r="N24" s="205"/>
      <c r="O24" s="205"/>
      <c r="P24" s="205"/>
      <c r="Q24" s="205"/>
      <c r="R24" s="218"/>
      <c r="S24" s="205"/>
      <c r="T24" s="205"/>
      <c r="U24" s="205"/>
      <c r="V24" s="205"/>
      <c r="W24" s="205"/>
      <c r="X24" s="205"/>
      <c r="Y24" s="205"/>
      <c r="Z24" s="205"/>
      <c r="AA24" s="205"/>
    </row>
    <row r="25" spans="3:27" ht="15" customHeight="1" x14ac:dyDescent="0.25">
      <c r="C25" s="218" t="s">
        <v>132</v>
      </c>
      <c r="D25" s="215"/>
      <c r="E25" s="215"/>
      <c r="F25" s="215"/>
      <c r="G25" s="215"/>
      <c r="H25" s="215"/>
      <c r="I25" s="205"/>
      <c r="J25" s="205"/>
      <c r="K25" s="205"/>
      <c r="L25" s="205"/>
      <c r="M25" s="205"/>
      <c r="N25" s="205"/>
      <c r="O25" s="205"/>
      <c r="P25" s="205"/>
      <c r="Q25" s="205"/>
      <c r="R25" s="205"/>
      <c r="S25" s="205"/>
      <c r="T25" s="205"/>
      <c r="U25" s="205"/>
      <c r="V25" s="205"/>
      <c r="W25" s="205"/>
      <c r="X25" s="205"/>
      <c r="Y25" s="205"/>
      <c r="Z25" s="205"/>
      <c r="AA25" s="205"/>
    </row>
    <row r="26" spans="3:27" ht="29.25" customHeight="1" x14ac:dyDescent="0.25">
      <c r="C26" s="422" t="s">
        <v>679</v>
      </c>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04"/>
    </row>
    <row r="27" spans="3:27" ht="15" customHeight="1" x14ac:dyDescent="0.2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row>
    <row r="28" spans="3:27" ht="15" customHeight="1" x14ac:dyDescent="0.25">
      <c r="C28" s="209" t="s">
        <v>134</v>
      </c>
      <c r="D28" s="215"/>
      <c r="E28" s="215"/>
      <c r="F28" s="215"/>
      <c r="G28" s="215"/>
      <c r="H28" s="215"/>
      <c r="I28" s="215"/>
      <c r="J28" s="215"/>
      <c r="K28" s="215"/>
      <c r="L28" s="215"/>
      <c r="M28" s="209" t="s">
        <v>134</v>
      </c>
      <c r="N28" s="215"/>
      <c r="O28" s="215"/>
      <c r="P28" s="215"/>
      <c r="Q28" s="215"/>
      <c r="R28" s="215"/>
      <c r="S28" s="215"/>
      <c r="T28" s="215"/>
      <c r="U28" s="215"/>
      <c r="V28" s="215"/>
      <c r="W28" s="215"/>
      <c r="X28" s="215"/>
      <c r="Y28" s="215"/>
      <c r="Z28" s="215"/>
      <c r="AA28" s="215"/>
    </row>
    <row r="29" spans="3:27" ht="29.25" customHeight="1" x14ac:dyDescent="0.25">
      <c r="C29" s="422" t="s">
        <v>676</v>
      </c>
      <c r="D29" s="416"/>
      <c r="E29" s="416"/>
      <c r="F29" s="416"/>
      <c r="G29" s="416"/>
      <c r="H29" s="416"/>
      <c r="I29" s="416"/>
      <c r="J29" s="416"/>
      <c r="K29" s="404"/>
      <c r="L29" s="215"/>
      <c r="M29" s="422" t="s">
        <v>680</v>
      </c>
      <c r="N29" s="416"/>
      <c r="O29" s="416"/>
      <c r="P29" s="416"/>
      <c r="Q29" s="416"/>
      <c r="R29" s="416"/>
      <c r="S29" s="416"/>
      <c r="T29" s="416"/>
      <c r="U29" s="416"/>
      <c r="V29" s="416"/>
      <c r="W29" s="416"/>
      <c r="X29" s="416"/>
      <c r="Y29" s="416"/>
      <c r="Z29" s="416"/>
      <c r="AA29" s="404"/>
    </row>
    <row r="30" spans="3:27" ht="15" customHeight="1" x14ac:dyDescent="0.2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row>
    <row r="31" spans="3:27" ht="15" customHeight="1" x14ac:dyDescent="0.25">
      <c r="C31" s="222" t="s">
        <v>137</v>
      </c>
      <c r="D31" s="222"/>
      <c r="E31" s="222"/>
      <c r="F31" s="222"/>
      <c r="G31" s="223"/>
      <c r="H31" s="224"/>
      <c r="I31" s="224"/>
      <c r="J31" s="224"/>
      <c r="K31" s="224"/>
      <c r="L31" s="224"/>
      <c r="M31" s="224"/>
      <c r="N31" s="224"/>
      <c r="O31" s="224"/>
      <c r="P31" s="224"/>
      <c r="Q31" s="224"/>
      <c r="R31" s="224"/>
      <c r="S31" s="224"/>
      <c r="T31" s="224"/>
      <c r="U31" s="224"/>
      <c r="V31" s="224"/>
      <c r="W31" s="224"/>
      <c r="X31" s="224"/>
      <c r="Y31" s="224"/>
      <c r="Z31" s="224"/>
      <c r="AA31" s="224"/>
    </row>
    <row r="32" spans="3:27" ht="90" customHeight="1" x14ac:dyDescent="0.25">
      <c r="C32" s="421" t="s">
        <v>681</v>
      </c>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04"/>
    </row>
    <row r="34" spans="3:27" ht="15.75" customHeight="1" x14ac:dyDescent="0.25">
      <c r="C34" s="420" t="s">
        <v>139</v>
      </c>
      <c r="D34" s="412"/>
      <c r="E34" s="218"/>
      <c r="F34" s="414" t="s">
        <v>22</v>
      </c>
      <c r="G34" s="404"/>
      <c r="H34" s="218"/>
      <c r="I34" s="205"/>
      <c r="J34" s="225" t="s">
        <v>140</v>
      </c>
      <c r="K34" s="414">
        <v>1</v>
      </c>
      <c r="L34" s="416"/>
      <c r="M34" s="416"/>
      <c r="N34" s="404"/>
      <c r="O34" s="218"/>
      <c r="P34" s="218"/>
      <c r="Q34" s="209" t="s">
        <v>141</v>
      </c>
      <c r="R34" s="205"/>
      <c r="S34" s="218"/>
      <c r="T34" s="218"/>
      <c r="U34" s="218"/>
      <c r="V34" s="218"/>
      <c r="W34" s="414" t="s">
        <v>20</v>
      </c>
      <c r="X34" s="416"/>
      <c r="Y34" s="416"/>
      <c r="Z34" s="416"/>
      <c r="AA34" s="404"/>
    </row>
    <row r="35" spans="3:27" ht="15.75" customHeight="1" x14ac:dyDescent="0.25">
      <c r="C35" s="205"/>
      <c r="D35" s="205"/>
      <c r="E35" s="205"/>
      <c r="F35" s="220"/>
      <c r="G35" s="220"/>
      <c r="H35" s="220"/>
      <c r="I35" s="220"/>
      <c r="J35" s="220"/>
      <c r="K35" s="220"/>
      <c r="L35" s="220"/>
      <c r="M35" s="205"/>
      <c r="N35" s="205"/>
      <c r="O35" s="205"/>
      <c r="P35" s="205"/>
      <c r="Q35" s="205"/>
      <c r="R35" s="205"/>
      <c r="S35" s="205"/>
      <c r="T35" s="205"/>
      <c r="U35" s="205"/>
      <c r="V35" s="205"/>
      <c r="W35" s="205"/>
      <c r="X35" s="205"/>
      <c r="Y35" s="205"/>
      <c r="Z35" s="205"/>
      <c r="AA35" s="205"/>
    </row>
    <row r="36" spans="3:27" ht="32.25" customHeight="1" x14ac:dyDescent="0.25">
      <c r="C36" s="205"/>
      <c r="D36" s="225" t="s">
        <v>142</v>
      </c>
      <c r="E36" s="218"/>
      <c r="F36" s="421" t="s">
        <v>682</v>
      </c>
      <c r="G36" s="416"/>
      <c r="H36" s="416"/>
      <c r="I36" s="416"/>
      <c r="J36" s="416"/>
      <c r="K36" s="416"/>
      <c r="L36" s="416"/>
      <c r="M36" s="404"/>
      <c r="N36" s="205"/>
      <c r="O36" s="225" t="s">
        <v>144</v>
      </c>
      <c r="P36" s="422">
        <v>1</v>
      </c>
      <c r="Q36" s="416"/>
      <c r="R36" s="416"/>
      <c r="S36" s="416"/>
      <c r="T36" s="416"/>
      <c r="U36" s="416"/>
      <c r="V36" s="416"/>
      <c r="W36" s="416"/>
      <c r="X36" s="416"/>
      <c r="Y36" s="416"/>
      <c r="Z36" s="416"/>
      <c r="AA36" s="404"/>
    </row>
    <row r="37" spans="3:27" ht="15.75" customHeight="1" x14ac:dyDescent="0.25">
      <c r="C37" s="218"/>
      <c r="D37" s="218"/>
      <c r="E37" s="218"/>
      <c r="F37" s="220"/>
      <c r="G37" s="220"/>
      <c r="H37" s="220"/>
      <c r="I37" s="220"/>
      <c r="J37" s="220"/>
      <c r="K37" s="220"/>
      <c r="L37" s="220"/>
      <c r="M37" s="218"/>
      <c r="N37" s="218"/>
      <c r="O37" s="218"/>
      <c r="P37" s="218"/>
      <c r="Q37" s="218"/>
      <c r="R37" s="218"/>
      <c r="S37" s="218"/>
      <c r="T37" s="218"/>
      <c r="U37" s="218"/>
      <c r="V37" s="218"/>
      <c r="W37" s="218"/>
      <c r="X37" s="218"/>
      <c r="Y37" s="218"/>
      <c r="Z37" s="218"/>
      <c r="AA37" s="218"/>
    </row>
    <row r="38" spans="3:27" ht="15.75" customHeight="1" x14ac:dyDescent="0.25">
      <c r="C38" s="205"/>
      <c r="D38" s="225" t="s">
        <v>145</v>
      </c>
      <c r="E38" s="205"/>
      <c r="F38" s="415" t="s">
        <v>146</v>
      </c>
      <c r="G38" s="404"/>
      <c r="H38" s="205"/>
      <c r="I38" s="205"/>
      <c r="J38" s="218" t="s">
        <v>147</v>
      </c>
      <c r="K38" s="205"/>
      <c r="L38" s="415" t="s">
        <v>148</v>
      </c>
      <c r="M38" s="416"/>
      <c r="N38" s="404"/>
      <c r="O38" s="218"/>
      <c r="P38" s="218"/>
      <c r="Q38" s="205"/>
      <c r="R38" s="218" t="s">
        <v>149</v>
      </c>
      <c r="S38" s="218"/>
      <c r="T38" s="218"/>
      <c r="U38" s="218"/>
      <c r="V38" s="218"/>
      <c r="W38" s="423"/>
      <c r="X38" s="416"/>
      <c r="Y38" s="416"/>
      <c r="Z38" s="416"/>
      <c r="AA38" s="404"/>
    </row>
    <row r="39" spans="3:27" ht="15.75" customHeight="1" x14ac:dyDescent="0.25">
      <c r="C39" s="205"/>
      <c r="D39" s="205"/>
      <c r="E39" s="205"/>
      <c r="F39" s="28"/>
      <c r="G39" s="205"/>
      <c r="H39" s="205"/>
      <c r="I39" s="209"/>
      <c r="J39" s="209"/>
      <c r="K39" s="209"/>
      <c r="L39" s="209"/>
      <c r="M39" s="209"/>
      <c r="N39" s="209"/>
      <c r="O39" s="209"/>
      <c r="P39" s="209"/>
      <c r="Q39" s="209"/>
      <c r="R39" s="209"/>
      <c r="S39" s="209"/>
      <c r="T39" s="209"/>
      <c r="U39" s="209"/>
      <c r="V39" s="209"/>
      <c r="W39" s="209"/>
      <c r="X39" s="209"/>
      <c r="Y39" s="209"/>
      <c r="Z39" s="209"/>
      <c r="AA39" s="209"/>
    </row>
    <row r="40" spans="3:27" ht="15.75" customHeight="1" x14ac:dyDescent="0.25">
      <c r="C40" s="226" t="s">
        <v>150</v>
      </c>
      <c r="D40" s="417">
        <v>2024</v>
      </c>
      <c r="E40" s="418"/>
      <c r="F40" s="419"/>
      <c r="G40" s="34"/>
      <c r="H40" s="209"/>
      <c r="I40" s="209"/>
      <c r="J40" s="209"/>
      <c r="K40" s="209"/>
      <c r="L40" s="209"/>
      <c r="M40" s="209"/>
      <c r="N40" s="209"/>
      <c r="O40" s="209"/>
      <c r="P40" s="209"/>
      <c r="Q40" s="411"/>
      <c r="R40" s="412"/>
      <c r="S40" s="412"/>
      <c r="T40" s="412"/>
      <c r="U40" s="412"/>
      <c r="V40" s="209"/>
      <c r="W40" s="209"/>
      <c r="X40" s="413"/>
      <c r="Y40" s="412"/>
      <c r="Z40" s="412"/>
      <c r="AA40" s="412"/>
    </row>
    <row r="41" spans="3:27" ht="5.25" customHeight="1" x14ac:dyDescent="0.25">
      <c r="C41" s="218"/>
      <c r="D41" s="37"/>
      <c r="E41" s="37"/>
      <c r="F41" s="37"/>
      <c r="G41" s="205"/>
      <c r="H41" s="209"/>
      <c r="I41" s="209"/>
      <c r="J41" s="209"/>
      <c r="K41" s="209"/>
      <c r="L41" s="209"/>
      <c r="M41" s="209"/>
      <c r="N41" s="209"/>
      <c r="O41" s="209"/>
      <c r="P41" s="209"/>
      <c r="Q41" s="215"/>
      <c r="R41" s="215"/>
      <c r="S41" s="215"/>
      <c r="T41" s="215"/>
      <c r="U41" s="215"/>
      <c r="V41" s="209"/>
      <c r="W41" s="209"/>
      <c r="X41" s="211"/>
      <c r="Y41" s="211"/>
      <c r="Z41" s="211"/>
      <c r="AA41" s="211"/>
    </row>
    <row r="42" spans="3:27" ht="15.75" customHeight="1" x14ac:dyDescent="0.25">
      <c r="C42" s="218" t="s">
        <v>140</v>
      </c>
      <c r="D42" s="422">
        <v>1</v>
      </c>
      <c r="E42" s="416"/>
      <c r="F42" s="404"/>
      <c r="G42" s="205"/>
      <c r="H42" s="209"/>
      <c r="I42" s="209"/>
      <c r="J42" s="209"/>
      <c r="K42" s="209"/>
      <c r="L42" s="209"/>
      <c r="M42" s="209"/>
      <c r="N42" s="209"/>
      <c r="O42" s="209"/>
      <c r="P42" s="209"/>
      <c r="Q42" s="411"/>
      <c r="R42" s="412"/>
      <c r="S42" s="412"/>
      <c r="T42" s="412"/>
      <c r="U42" s="412"/>
      <c r="V42" s="209"/>
      <c r="W42" s="209"/>
      <c r="X42" s="413"/>
      <c r="Y42" s="412"/>
      <c r="Z42" s="412"/>
      <c r="AA42" s="412"/>
    </row>
    <row r="43" spans="3:27" ht="15.75" customHeight="1" x14ac:dyDescent="0.25">
      <c r="C43" s="205"/>
      <c r="D43" s="205"/>
      <c r="E43" s="205"/>
      <c r="F43" s="205"/>
      <c r="G43" s="205"/>
      <c r="H43" s="205"/>
      <c r="I43" s="209"/>
      <c r="J43" s="209"/>
      <c r="K43" s="218"/>
      <c r="L43" s="218"/>
      <c r="M43" s="218"/>
      <c r="N43" s="218"/>
      <c r="O43" s="218"/>
      <c r="P43" s="218"/>
      <c r="Q43" s="218"/>
      <c r="R43" s="218"/>
      <c r="S43" s="218"/>
      <c r="T43" s="218"/>
      <c r="U43" s="218"/>
      <c r="V43" s="218"/>
      <c r="W43" s="218"/>
      <c r="X43" s="218"/>
      <c r="Y43" s="218"/>
      <c r="Z43" s="218"/>
      <c r="AA43" s="218"/>
    </row>
    <row r="44" spans="3:27" ht="15.75" customHeight="1" x14ac:dyDescent="0.25">
      <c r="C44" s="218"/>
      <c r="D44" s="414" t="s">
        <v>151</v>
      </c>
      <c r="E44" s="416"/>
      <c r="F44" s="416"/>
      <c r="G44" s="416"/>
      <c r="H44" s="416"/>
      <c r="I44" s="416"/>
      <c r="J44" s="416"/>
      <c r="K44" s="416"/>
      <c r="L44" s="416"/>
      <c r="M44" s="416"/>
      <c r="N44" s="416"/>
      <c r="O44" s="416"/>
      <c r="P44" s="416"/>
      <c r="Q44" s="416"/>
      <c r="R44" s="416"/>
      <c r="S44" s="416"/>
      <c r="T44" s="416"/>
      <c r="U44" s="416"/>
      <c r="V44" s="416"/>
      <c r="W44" s="416"/>
      <c r="X44" s="416"/>
      <c r="Y44" s="404"/>
      <c r="Z44" s="219"/>
      <c r="AA44" s="219"/>
    </row>
    <row r="45" spans="3:27" ht="15.75" customHeight="1" x14ac:dyDescent="0.25">
      <c r="C45" s="205"/>
      <c r="D45" s="453" t="s">
        <v>152</v>
      </c>
      <c r="E45" s="416"/>
      <c r="F45" s="416"/>
      <c r="G45" s="416"/>
      <c r="H45" s="404"/>
      <c r="I45" s="449" t="s">
        <v>153</v>
      </c>
      <c r="J45" s="416"/>
      <c r="K45" s="416"/>
      <c r="L45" s="416"/>
      <c r="M45" s="416"/>
      <c r="N45" s="416"/>
      <c r="O45" s="416"/>
      <c r="P45" s="404"/>
      <c r="Q45" s="450" t="s">
        <v>154</v>
      </c>
      <c r="R45" s="416"/>
      <c r="S45" s="416"/>
      <c r="T45" s="416"/>
      <c r="U45" s="416"/>
      <c r="V45" s="416"/>
      <c r="W45" s="416"/>
      <c r="X45" s="416"/>
      <c r="Y45" s="404"/>
      <c r="Z45" s="219"/>
      <c r="AA45" s="219"/>
    </row>
    <row r="46" spans="3:27" ht="15.75" customHeight="1" x14ac:dyDescent="0.25">
      <c r="C46" s="38"/>
      <c r="D46" s="454" t="s">
        <v>155</v>
      </c>
      <c r="E46" s="416"/>
      <c r="F46" s="416"/>
      <c r="G46" s="416"/>
      <c r="H46" s="404"/>
      <c r="I46" s="451" t="s">
        <v>156</v>
      </c>
      <c r="J46" s="416"/>
      <c r="K46" s="416"/>
      <c r="L46" s="416"/>
      <c r="M46" s="416"/>
      <c r="N46" s="416"/>
      <c r="O46" s="416"/>
      <c r="P46" s="404"/>
      <c r="Q46" s="452" t="s">
        <v>157</v>
      </c>
      <c r="R46" s="416"/>
      <c r="S46" s="416"/>
      <c r="T46" s="416"/>
      <c r="U46" s="416"/>
      <c r="V46" s="416"/>
      <c r="W46" s="416"/>
      <c r="X46" s="416"/>
      <c r="Y46" s="404"/>
      <c r="Z46" s="228"/>
      <c r="AA46" s="228"/>
    </row>
    <row r="47" spans="3:27" ht="15.75" customHeight="1" x14ac:dyDescent="0.25">
      <c r="C47" s="229"/>
      <c r="D47" s="229"/>
      <c r="E47" s="229"/>
      <c r="F47" s="229"/>
      <c r="G47" s="230"/>
      <c r="H47" s="230"/>
      <c r="I47" s="230"/>
      <c r="J47" s="230"/>
      <c r="K47" s="230"/>
      <c r="L47" s="230"/>
      <c r="M47" s="230"/>
      <c r="N47" s="230"/>
      <c r="O47" s="230"/>
      <c r="P47" s="230"/>
      <c r="Q47" s="230"/>
      <c r="R47" s="230"/>
      <c r="S47" s="230"/>
      <c r="T47" s="230"/>
      <c r="U47" s="230"/>
      <c r="V47" s="230"/>
      <c r="W47" s="230"/>
      <c r="X47" s="230"/>
      <c r="Y47" s="230"/>
      <c r="Z47" s="229"/>
      <c r="AA47" s="229"/>
    </row>
    <row r="48" spans="3:27" ht="15.75" customHeight="1" x14ac:dyDescent="0.25">
      <c r="C48" s="442" t="s">
        <v>158</v>
      </c>
      <c r="D48" s="416"/>
      <c r="E48" s="416"/>
      <c r="F48" s="404"/>
      <c r="G48" s="447" t="s">
        <v>159</v>
      </c>
      <c r="H48" s="448" t="s">
        <v>160</v>
      </c>
      <c r="I48" s="430"/>
      <c r="J48" s="430"/>
      <c r="K48" s="430"/>
      <c r="L48" s="430"/>
      <c r="M48" s="430"/>
      <c r="N48" s="430"/>
      <c r="O48" s="430"/>
      <c r="P48" s="430"/>
      <c r="Q48" s="430"/>
      <c r="R48" s="430"/>
      <c r="S48" s="430"/>
      <c r="T48" s="430"/>
      <c r="U48" s="430"/>
      <c r="V48" s="430"/>
      <c r="W48" s="430"/>
      <c r="X48" s="430"/>
      <c r="Y48" s="430"/>
      <c r="Z48" s="430"/>
      <c r="AA48" s="431"/>
    </row>
    <row r="49" spans="2:28" ht="15.75" customHeight="1" x14ac:dyDescent="0.25">
      <c r="B49" s="39"/>
      <c r="C49" s="40" t="s">
        <v>161</v>
      </c>
      <c r="D49" s="41">
        <v>1.2</v>
      </c>
      <c r="E49" s="442" t="s">
        <v>162</v>
      </c>
      <c r="F49" s="404"/>
      <c r="G49" s="388"/>
      <c r="H49" s="433"/>
      <c r="I49" s="434"/>
      <c r="J49" s="434"/>
      <c r="K49" s="434"/>
      <c r="L49" s="434"/>
      <c r="M49" s="434"/>
      <c r="N49" s="434"/>
      <c r="O49" s="434"/>
      <c r="P49" s="434"/>
      <c r="Q49" s="434"/>
      <c r="R49" s="434"/>
      <c r="S49" s="434"/>
      <c r="T49" s="434"/>
      <c r="U49" s="434"/>
      <c r="V49" s="434"/>
      <c r="W49" s="434"/>
      <c r="X49" s="434"/>
      <c r="Y49" s="434"/>
      <c r="Z49" s="434"/>
      <c r="AA49" s="435"/>
      <c r="AB49" s="227"/>
    </row>
    <row r="50" spans="2:28" ht="15.75" customHeight="1" x14ac:dyDescent="0.25">
      <c r="B50" s="39"/>
      <c r="C50" s="42">
        <v>2024</v>
      </c>
      <c r="D50" s="43">
        <v>45474</v>
      </c>
      <c r="E50" s="441">
        <v>45656</v>
      </c>
      <c r="F50" s="404"/>
      <c r="G50" s="44">
        <v>1</v>
      </c>
      <c r="H50" s="446" t="s">
        <v>676</v>
      </c>
      <c r="I50" s="416"/>
      <c r="J50" s="416"/>
      <c r="K50" s="416"/>
      <c r="L50" s="416"/>
      <c r="M50" s="416"/>
      <c r="N50" s="416"/>
      <c r="O50" s="416"/>
      <c r="P50" s="416"/>
      <c r="Q50" s="416"/>
      <c r="R50" s="416"/>
      <c r="S50" s="416"/>
      <c r="T50" s="416"/>
      <c r="U50" s="416"/>
      <c r="V50" s="416"/>
      <c r="W50" s="416"/>
      <c r="X50" s="416"/>
      <c r="Y50" s="416"/>
      <c r="Z50" s="416"/>
      <c r="AA50" s="404"/>
      <c r="AB50" s="227"/>
    </row>
    <row r="51" spans="2:28" ht="15.75" customHeight="1" x14ac:dyDescent="0.25">
      <c r="B51" s="39"/>
      <c r="C51" s="42">
        <v>2025</v>
      </c>
      <c r="D51" s="43">
        <v>45658</v>
      </c>
      <c r="E51" s="441">
        <v>46021</v>
      </c>
      <c r="F51" s="404"/>
      <c r="G51" s="44">
        <v>1</v>
      </c>
      <c r="H51" s="446" t="s">
        <v>676</v>
      </c>
      <c r="I51" s="416"/>
      <c r="J51" s="416"/>
      <c r="K51" s="416"/>
      <c r="L51" s="416"/>
      <c r="M51" s="416"/>
      <c r="N51" s="416"/>
      <c r="O51" s="416"/>
      <c r="P51" s="416"/>
      <c r="Q51" s="416"/>
      <c r="R51" s="416"/>
      <c r="S51" s="416"/>
      <c r="T51" s="416"/>
      <c r="U51" s="416"/>
      <c r="V51" s="416"/>
      <c r="W51" s="416"/>
      <c r="X51" s="416"/>
      <c r="Y51" s="416"/>
      <c r="Z51" s="416"/>
      <c r="AA51" s="404"/>
      <c r="AB51" s="227"/>
    </row>
    <row r="52" spans="2:28" ht="15.75" customHeight="1" x14ac:dyDescent="0.25">
      <c r="B52" s="39"/>
      <c r="C52" s="42">
        <v>2026</v>
      </c>
      <c r="D52" s="43">
        <v>46023</v>
      </c>
      <c r="E52" s="441">
        <v>46386</v>
      </c>
      <c r="F52" s="404"/>
      <c r="G52" s="44">
        <v>1</v>
      </c>
      <c r="H52" s="446" t="s">
        <v>676</v>
      </c>
      <c r="I52" s="416"/>
      <c r="J52" s="416"/>
      <c r="K52" s="416"/>
      <c r="L52" s="416"/>
      <c r="M52" s="416"/>
      <c r="N52" s="416"/>
      <c r="O52" s="416"/>
      <c r="P52" s="416"/>
      <c r="Q52" s="416"/>
      <c r="R52" s="416"/>
      <c r="S52" s="416"/>
      <c r="T52" s="416"/>
      <c r="U52" s="416"/>
      <c r="V52" s="416"/>
      <c r="W52" s="416"/>
      <c r="X52" s="416"/>
      <c r="Y52" s="416"/>
      <c r="Z52" s="416"/>
      <c r="AA52" s="404"/>
      <c r="AB52" s="227"/>
    </row>
    <row r="53" spans="2:28" ht="15.75" customHeight="1" x14ac:dyDescent="0.25">
      <c r="B53" s="39"/>
      <c r="C53" s="42">
        <v>2027</v>
      </c>
      <c r="D53" s="43">
        <v>46388</v>
      </c>
      <c r="E53" s="441">
        <v>46751</v>
      </c>
      <c r="F53" s="404"/>
      <c r="G53" s="44">
        <v>1</v>
      </c>
      <c r="H53" s="446" t="s">
        <v>676</v>
      </c>
      <c r="I53" s="416"/>
      <c r="J53" s="416"/>
      <c r="K53" s="416"/>
      <c r="L53" s="416"/>
      <c r="M53" s="416"/>
      <c r="N53" s="416"/>
      <c r="O53" s="416"/>
      <c r="P53" s="416"/>
      <c r="Q53" s="416"/>
      <c r="R53" s="416"/>
      <c r="S53" s="416"/>
      <c r="T53" s="416"/>
      <c r="U53" s="416"/>
      <c r="V53" s="416"/>
      <c r="W53" s="416"/>
      <c r="X53" s="416"/>
      <c r="Y53" s="416"/>
      <c r="Z53" s="416"/>
      <c r="AA53" s="404"/>
      <c r="AB53" s="227"/>
    </row>
    <row r="54" spans="2:28" ht="15.75" customHeight="1" x14ac:dyDescent="0.25">
      <c r="B54" s="39"/>
      <c r="C54" s="42"/>
      <c r="D54" s="42"/>
      <c r="E54" s="442"/>
      <c r="F54" s="404"/>
      <c r="G54" s="41"/>
      <c r="H54" s="442"/>
      <c r="I54" s="416"/>
      <c r="J54" s="416"/>
      <c r="K54" s="416"/>
      <c r="L54" s="416"/>
      <c r="M54" s="416"/>
      <c r="N54" s="416"/>
      <c r="O54" s="416"/>
      <c r="P54" s="416"/>
      <c r="Q54" s="416"/>
      <c r="R54" s="416"/>
      <c r="S54" s="416"/>
      <c r="T54" s="416"/>
      <c r="U54" s="416"/>
      <c r="V54" s="416"/>
      <c r="W54" s="416"/>
      <c r="X54" s="416"/>
      <c r="Y54" s="416"/>
      <c r="Z54" s="416"/>
      <c r="AA54" s="404"/>
      <c r="AB54" s="227"/>
    </row>
    <row r="55" spans="2:28" ht="15.75" customHeight="1" x14ac:dyDescent="0.25">
      <c r="B55" s="30"/>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13"/>
    </row>
    <row r="56" spans="2:28" ht="15.75" customHeight="1" x14ac:dyDescent="0.25">
      <c r="B56" s="30"/>
      <c r="C56" s="420" t="s">
        <v>163</v>
      </c>
      <c r="D56" s="412"/>
      <c r="E56" s="218"/>
      <c r="F56" s="209" t="s">
        <v>164</v>
      </c>
      <c r="G56" s="45"/>
      <c r="H56" s="220"/>
      <c r="I56" s="209" t="s">
        <v>165</v>
      </c>
      <c r="J56" s="205"/>
      <c r="K56" s="415"/>
      <c r="L56" s="404"/>
      <c r="M56" s="218"/>
      <c r="N56" s="205"/>
      <c r="O56" s="205"/>
      <c r="P56" s="205"/>
      <c r="Q56" s="205"/>
      <c r="R56" s="205"/>
      <c r="S56" s="205"/>
      <c r="T56" s="205"/>
      <c r="U56" s="205"/>
      <c r="V56" s="205"/>
      <c r="W56" s="205"/>
      <c r="X56" s="205"/>
      <c r="Y56" s="205"/>
      <c r="Z56" s="205"/>
      <c r="AA56" s="205"/>
      <c r="AB56" s="213"/>
    </row>
    <row r="57" spans="2:28" ht="15.75" customHeight="1" x14ac:dyDescent="0.25">
      <c r="B57" s="231"/>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32"/>
    </row>
    <row r="58" spans="2:28" ht="15.75" customHeight="1" x14ac:dyDescent="0.25">
      <c r="B58" s="440" t="s">
        <v>166</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04"/>
    </row>
    <row r="59" spans="2:28" ht="15.75" customHeight="1" x14ac:dyDescent="0.25">
      <c r="B59" s="46"/>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47"/>
    </row>
    <row r="60" spans="2:28" ht="29.25" customHeight="1" x14ac:dyDescent="0.25">
      <c r="B60" s="442" t="s">
        <v>161</v>
      </c>
      <c r="C60" s="404"/>
      <c r="D60" s="41"/>
      <c r="E60" s="442" t="s">
        <v>167</v>
      </c>
      <c r="F60" s="404"/>
      <c r="G60" s="41"/>
      <c r="H60" s="414" t="s">
        <v>168</v>
      </c>
      <c r="I60" s="404"/>
      <c r="J60" s="442"/>
      <c r="K60" s="404"/>
      <c r="L60" s="445"/>
      <c r="M60" s="412"/>
      <c r="N60" s="41" t="s">
        <v>169</v>
      </c>
      <c r="O60" s="442"/>
      <c r="P60" s="416"/>
      <c r="Q60" s="404"/>
      <c r="R60" s="442" t="s">
        <v>170</v>
      </c>
      <c r="S60" s="416"/>
      <c r="T60" s="404"/>
      <c r="U60" s="442"/>
      <c r="V60" s="416"/>
      <c r="W60" s="404"/>
      <c r="X60" s="442" t="s">
        <v>171</v>
      </c>
      <c r="Y60" s="404"/>
      <c r="Z60" s="442"/>
      <c r="AA60" s="416"/>
      <c r="AB60" s="404"/>
    </row>
    <row r="61" spans="2:28" ht="15.75" customHeight="1" x14ac:dyDescent="0.25">
      <c r="B61" s="46"/>
      <c r="C61" s="233"/>
      <c r="D61" s="233"/>
      <c r="E61" s="233"/>
      <c r="F61" s="228"/>
      <c r="G61" s="234"/>
      <c r="H61" s="235"/>
      <c r="I61" s="235"/>
      <c r="J61" s="228"/>
      <c r="K61" s="228"/>
      <c r="L61" s="228"/>
      <c r="M61" s="228"/>
      <c r="N61" s="235"/>
      <c r="O61" s="228"/>
      <c r="P61" s="228"/>
      <c r="Q61" s="228"/>
      <c r="R61" s="228"/>
      <c r="S61" s="235"/>
      <c r="T61" s="215"/>
      <c r="U61" s="215"/>
      <c r="V61" s="205"/>
      <c r="W61" s="235"/>
      <c r="X61" s="225"/>
      <c r="Y61" s="225"/>
      <c r="Z61" s="48"/>
      <c r="AA61" s="27"/>
      <c r="AB61" s="49"/>
    </row>
    <row r="62" spans="2:28" ht="15.75" customHeight="1" x14ac:dyDescent="0.25">
      <c r="B62" s="440" t="s">
        <v>172</v>
      </c>
      <c r="C62" s="404"/>
      <c r="D62" s="443"/>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5"/>
    </row>
    <row r="63" spans="2:28" ht="15.75" customHeight="1" x14ac:dyDescent="0.25">
      <c r="B63" s="46"/>
      <c r="C63" s="233"/>
      <c r="D63" s="233"/>
      <c r="E63" s="233"/>
      <c r="F63" s="228"/>
      <c r="G63" s="234"/>
      <c r="H63" s="235"/>
      <c r="I63" s="235"/>
      <c r="J63" s="228"/>
      <c r="K63" s="228"/>
      <c r="L63" s="228"/>
      <c r="M63" s="228"/>
      <c r="N63" s="235"/>
      <c r="O63" s="228"/>
      <c r="P63" s="228"/>
      <c r="Q63" s="228"/>
      <c r="R63" s="228"/>
      <c r="S63" s="235"/>
      <c r="T63" s="215"/>
      <c r="U63" s="215"/>
      <c r="V63" s="205"/>
      <c r="W63" s="235"/>
      <c r="X63" s="225"/>
      <c r="Y63" s="225"/>
      <c r="Z63" s="48"/>
      <c r="AA63" s="27"/>
      <c r="AB63" s="49"/>
    </row>
    <row r="64" spans="2:28" ht="15.75" customHeight="1" x14ac:dyDescent="0.25">
      <c r="B64" s="440" t="s">
        <v>173</v>
      </c>
      <c r="C64" s="404"/>
      <c r="D64" s="44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5"/>
    </row>
    <row r="66" spans="2:28" ht="15.75" customHeight="1" x14ac:dyDescent="0.25">
      <c r="B66" s="440" t="s">
        <v>174</v>
      </c>
      <c r="C66" s="404"/>
      <c r="D66" s="44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5"/>
    </row>
    <row r="67" spans="2:28" ht="15.75" customHeight="1" x14ac:dyDescent="0.25">
      <c r="B67" s="46"/>
      <c r="C67" s="233"/>
      <c r="D67" s="233"/>
      <c r="E67" s="233"/>
      <c r="F67" s="228"/>
      <c r="G67" s="234"/>
      <c r="H67" s="235"/>
      <c r="I67" s="235"/>
      <c r="J67" s="228"/>
      <c r="K67" s="228"/>
      <c r="L67" s="228"/>
      <c r="M67" s="228"/>
      <c r="N67" s="235"/>
      <c r="O67" s="228"/>
      <c r="P67" s="228"/>
      <c r="Q67" s="228"/>
      <c r="R67" s="228"/>
      <c r="S67" s="235"/>
      <c r="T67" s="215"/>
      <c r="U67" s="215"/>
      <c r="V67" s="205"/>
      <c r="W67" s="235"/>
      <c r="X67" s="225"/>
      <c r="Y67" s="225"/>
      <c r="Z67" s="48"/>
      <c r="AA67" s="27"/>
      <c r="AB67" s="49"/>
    </row>
    <row r="68" spans="2:28" ht="15.75" customHeight="1" x14ac:dyDescent="0.25">
      <c r="B68" s="440" t="s">
        <v>175</v>
      </c>
      <c r="C68" s="404"/>
      <c r="D68" s="44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5"/>
    </row>
    <row r="69" spans="2:28" ht="15.75" customHeight="1" x14ac:dyDescent="0.25">
      <c r="B69" s="46"/>
      <c r="C69" s="233"/>
      <c r="D69" s="233"/>
      <c r="E69" s="233"/>
      <c r="F69" s="228"/>
      <c r="G69" s="234"/>
      <c r="H69" s="235"/>
      <c r="I69" s="235"/>
      <c r="J69" s="228"/>
      <c r="K69" s="228"/>
      <c r="L69" s="228"/>
      <c r="M69" s="228"/>
      <c r="N69" s="235"/>
      <c r="O69" s="228"/>
      <c r="P69" s="228"/>
      <c r="Q69" s="228"/>
      <c r="R69" s="228"/>
      <c r="S69" s="235"/>
      <c r="T69" s="215"/>
      <c r="U69" s="215"/>
      <c r="V69" s="205"/>
      <c r="W69" s="235"/>
      <c r="X69" s="225"/>
      <c r="Y69" s="225"/>
      <c r="Z69" s="48"/>
      <c r="AA69" s="27"/>
      <c r="AB69" s="49"/>
    </row>
    <row r="70" spans="2:28" ht="15.75" customHeight="1" x14ac:dyDescent="0.25">
      <c r="B70" s="440" t="s">
        <v>176</v>
      </c>
      <c r="C70" s="404"/>
      <c r="D70" s="44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5"/>
    </row>
    <row r="71" spans="2:28" ht="15.75" customHeight="1" x14ac:dyDescent="0.25">
      <c r="B71" s="46"/>
      <c r="C71" s="233"/>
      <c r="D71" s="233"/>
      <c r="E71" s="233"/>
      <c r="F71" s="228"/>
      <c r="G71" s="234"/>
      <c r="H71" s="235"/>
      <c r="I71" s="235"/>
      <c r="J71" s="228"/>
      <c r="K71" s="228"/>
      <c r="L71" s="228"/>
      <c r="M71" s="228"/>
      <c r="N71" s="235"/>
      <c r="O71" s="228"/>
      <c r="P71" s="228"/>
      <c r="Q71" s="228"/>
      <c r="R71" s="228"/>
      <c r="S71" s="235"/>
      <c r="T71" s="215"/>
      <c r="U71" s="215"/>
      <c r="V71" s="205"/>
      <c r="W71" s="235"/>
      <c r="X71" s="225"/>
      <c r="Y71" s="225"/>
      <c r="Z71" s="48"/>
      <c r="AA71" s="27"/>
      <c r="AB71" s="49"/>
    </row>
    <row r="72" spans="2:28" ht="15.75" customHeight="1" x14ac:dyDescent="0.25">
      <c r="B72" s="440" t="s">
        <v>177</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04"/>
    </row>
    <row r="73" spans="2:28" ht="15.75" customHeight="1" x14ac:dyDescent="0.25">
      <c r="B73" s="414" t="s">
        <v>122</v>
      </c>
      <c r="C73" s="404"/>
      <c r="D73" s="50" t="s">
        <v>178</v>
      </c>
      <c r="E73" s="414" t="s">
        <v>179</v>
      </c>
      <c r="F73" s="404"/>
      <c r="G73" s="414" t="s">
        <v>177</v>
      </c>
      <c r="H73" s="416"/>
      <c r="I73" s="416"/>
      <c r="J73" s="416"/>
      <c r="K73" s="416"/>
      <c r="L73" s="416"/>
      <c r="M73" s="416"/>
      <c r="N73" s="416"/>
      <c r="O73" s="404"/>
      <c r="P73" s="414" t="s">
        <v>180</v>
      </c>
      <c r="Q73" s="416"/>
      <c r="R73" s="416"/>
      <c r="S73" s="416"/>
      <c r="T73" s="416"/>
      <c r="U73" s="416"/>
      <c r="V73" s="416"/>
      <c r="W73" s="416"/>
      <c r="X73" s="416"/>
      <c r="Y73" s="416"/>
      <c r="Z73" s="416"/>
      <c r="AA73" s="416"/>
      <c r="AB73" s="404"/>
    </row>
    <row r="74" spans="2:28" ht="15.75" customHeight="1" x14ac:dyDescent="0.25">
      <c r="B74" s="414"/>
      <c r="C74" s="404"/>
      <c r="D74" s="36"/>
      <c r="E74" s="414"/>
      <c r="F74" s="404"/>
      <c r="G74" s="439"/>
      <c r="H74" s="416"/>
      <c r="I74" s="416"/>
      <c r="J74" s="416"/>
      <c r="K74" s="416"/>
      <c r="L74" s="416"/>
      <c r="M74" s="416"/>
      <c r="N74" s="416"/>
      <c r="O74" s="404"/>
      <c r="P74" s="439"/>
      <c r="Q74" s="416"/>
      <c r="R74" s="416"/>
      <c r="S74" s="416"/>
      <c r="T74" s="416"/>
      <c r="U74" s="416"/>
      <c r="V74" s="416"/>
      <c r="W74" s="416"/>
      <c r="X74" s="416"/>
      <c r="Y74" s="416"/>
      <c r="Z74" s="416"/>
      <c r="AA74" s="416"/>
      <c r="AB74" s="404"/>
    </row>
    <row r="75" spans="2:28" ht="15.75" customHeight="1" x14ac:dyDescent="0.25">
      <c r="B75" s="414"/>
      <c r="C75" s="404"/>
      <c r="D75" s="36"/>
      <c r="E75" s="414"/>
      <c r="F75" s="404"/>
      <c r="G75" s="439"/>
      <c r="H75" s="416"/>
      <c r="I75" s="416"/>
      <c r="J75" s="416"/>
      <c r="K75" s="416"/>
      <c r="L75" s="416"/>
      <c r="M75" s="416"/>
      <c r="N75" s="416"/>
      <c r="O75" s="404"/>
      <c r="P75" s="439"/>
      <c r="Q75" s="416"/>
      <c r="R75" s="416"/>
      <c r="S75" s="416"/>
      <c r="T75" s="416"/>
      <c r="U75" s="416"/>
      <c r="V75" s="416"/>
      <c r="W75" s="416"/>
      <c r="X75" s="416"/>
      <c r="Y75" s="416"/>
      <c r="Z75" s="416"/>
      <c r="AA75" s="416"/>
      <c r="AB75" s="404"/>
    </row>
    <row r="76" spans="2:28" ht="26.25" customHeight="1" x14ac:dyDescent="0.25">
      <c r="B76" s="438" t="s">
        <v>181</v>
      </c>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04"/>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683</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27" t="s">
        <v>125</v>
      </c>
      <c r="D12" s="428"/>
      <c r="E12" s="425" t="s">
        <v>684</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127</v>
      </c>
      <c r="D14" s="412"/>
      <c r="E14" s="216"/>
      <c r="F14" s="411"/>
      <c r="G14" s="412"/>
      <c r="H14" s="412"/>
      <c r="I14" s="412"/>
      <c r="J14" s="412"/>
      <c r="K14" s="412"/>
      <c r="L14" s="412"/>
      <c r="M14" s="412"/>
      <c r="N14" s="412"/>
      <c r="O14" s="412"/>
      <c r="P14" s="412"/>
      <c r="Q14" s="412"/>
      <c r="R14" s="412"/>
      <c r="S14" s="412"/>
      <c r="T14" s="412"/>
      <c r="U14" s="412"/>
      <c r="V14" s="412"/>
      <c r="W14" s="412"/>
      <c r="X14" s="412"/>
      <c r="Y14" s="412"/>
      <c r="Z14" s="412"/>
      <c r="AA14" s="412"/>
      <c r="AB14" s="424"/>
    </row>
    <row r="15" spans="2:28" ht="29.25" customHeight="1" x14ac:dyDescent="0.25">
      <c r="B15" s="30"/>
      <c r="C15" s="414" t="s">
        <v>685</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04"/>
      <c r="AB15" s="217"/>
    </row>
    <row r="17" spans="3:27" ht="15" customHeight="1" x14ac:dyDescent="0.25">
      <c r="C17" s="219" t="s">
        <v>128</v>
      </c>
      <c r="D17" s="219"/>
      <c r="E17" s="205"/>
      <c r="F17" s="205"/>
      <c r="G17" s="205"/>
      <c r="H17" s="205"/>
      <c r="I17" s="205"/>
      <c r="J17" s="218"/>
      <c r="K17" s="218"/>
      <c r="L17" s="218"/>
      <c r="M17" s="218"/>
      <c r="N17" s="218"/>
      <c r="O17" s="218"/>
      <c r="P17" s="218"/>
      <c r="Q17" s="218"/>
      <c r="R17" s="218" t="s">
        <v>129</v>
      </c>
      <c r="S17" s="218"/>
      <c r="T17" s="218"/>
      <c r="U17" s="218"/>
      <c r="V17" s="218"/>
      <c r="W17" s="218"/>
      <c r="X17" s="218"/>
      <c r="Y17" s="218"/>
      <c r="Z17" s="218"/>
      <c r="AA17" s="218"/>
    </row>
    <row r="18" spans="3:27" ht="15" customHeight="1" x14ac:dyDescent="0.25">
      <c r="C18" s="429"/>
      <c r="D18" s="430"/>
      <c r="E18" s="430"/>
      <c r="F18" s="430"/>
      <c r="G18" s="430"/>
      <c r="H18" s="430"/>
      <c r="I18" s="430"/>
      <c r="J18" s="430"/>
      <c r="K18" s="430"/>
      <c r="L18" s="430"/>
      <c r="M18" s="430"/>
      <c r="N18" s="430"/>
      <c r="O18" s="430"/>
      <c r="P18" s="431"/>
      <c r="Q18" s="205"/>
      <c r="R18" s="415"/>
      <c r="S18" s="416"/>
      <c r="T18" s="416"/>
      <c r="U18" s="416"/>
      <c r="V18" s="416"/>
      <c r="W18" s="416"/>
      <c r="X18" s="416"/>
      <c r="Y18" s="416"/>
      <c r="Z18" s="416"/>
      <c r="AA18" s="404"/>
    </row>
    <row r="19" spans="3:27" ht="15" customHeight="1" x14ac:dyDescent="0.25">
      <c r="C19" s="432"/>
      <c r="D19" s="386"/>
      <c r="E19" s="386"/>
      <c r="F19" s="386"/>
      <c r="G19" s="386"/>
      <c r="H19" s="386"/>
      <c r="I19" s="386"/>
      <c r="J19" s="386"/>
      <c r="K19" s="386"/>
      <c r="L19" s="386"/>
      <c r="M19" s="386"/>
      <c r="N19" s="386"/>
      <c r="O19" s="386"/>
      <c r="P19" s="424"/>
      <c r="Q19" s="205"/>
      <c r="R19" s="205"/>
      <c r="S19" s="205"/>
      <c r="T19" s="205"/>
      <c r="U19" s="205"/>
      <c r="V19" s="205"/>
      <c r="W19" s="205"/>
      <c r="X19" s="205"/>
      <c r="Y19" s="205"/>
      <c r="Z19" s="205"/>
      <c r="AA19" s="205"/>
    </row>
    <row r="20" spans="3:27" ht="15" customHeight="1" x14ac:dyDescent="0.25">
      <c r="C20" s="432"/>
      <c r="D20" s="386"/>
      <c r="E20" s="386"/>
      <c r="F20" s="386"/>
      <c r="G20" s="386"/>
      <c r="H20" s="386"/>
      <c r="I20" s="386"/>
      <c r="J20" s="386"/>
      <c r="K20" s="386"/>
      <c r="L20" s="386"/>
      <c r="M20" s="386"/>
      <c r="N20" s="386"/>
      <c r="O20" s="386"/>
      <c r="P20" s="424"/>
      <c r="Q20" s="215"/>
      <c r="R20" s="218" t="s">
        <v>130</v>
      </c>
      <c r="S20" s="218"/>
      <c r="T20" s="218"/>
      <c r="U20" s="218"/>
      <c r="V20" s="218"/>
      <c r="W20" s="215"/>
      <c r="X20" s="215"/>
      <c r="Y20" s="215"/>
      <c r="Z20" s="205"/>
      <c r="AA20" s="215"/>
    </row>
    <row r="21" spans="3:27" ht="15" customHeight="1" x14ac:dyDescent="0.25">
      <c r="C21" s="432"/>
      <c r="D21" s="386"/>
      <c r="E21" s="386"/>
      <c r="F21" s="386"/>
      <c r="G21" s="386"/>
      <c r="H21" s="386"/>
      <c r="I21" s="386"/>
      <c r="J21" s="386"/>
      <c r="K21" s="386"/>
      <c r="L21" s="386"/>
      <c r="M21" s="386"/>
      <c r="N21" s="386"/>
      <c r="O21" s="386"/>
      <c r="P21" s="424"/>
      <c r="Q21" s="205"/>
      <c r="R21" s="36"/>
      <c r="S21" s="205" t="s">
        <v>15</v>
      </c>
      <c r="T21" s="205"/>
      <c r="U21" s="36"/>
      <c r="V21" s="205" t="s">
        <v>27</v>
      </c>
      <c r="W21" s="205"/>
      <c r="X21" s="36"/>
      <c r="Y21" s="220" t="s">
        <v>46</v>
      </c>
      <c r="Z21" s="205"/>
      <c r="AA21" s="205"/>
    </row>
    <row r="22" spans="3:27" ht="15" customHeight="1" x14ac:dyDescent="0.25">
      <c r="C22" s="432"/>
      <c r="D22" s="386"/>
      <c r="E22" s="386"/>
      <c r="F22" s="386"/>
      <c r="G22" s="386"/>
      <c r="H22" s="386"/>
      <c r="I22" s="386"/>
      <c r="J22" s="386"/>
      <c r="K22" s="386"/>
      <c r="L22" s="386"/>
      <c r="M22" s="386"/>
      <c r="N22" s="386"/>
      <c r="O22" s="386"/>
      <c r="P22" s="424"/>
      <c r="Q22" s="205"/>
      <c r="R22" s="205"/>
      <c r="S22" s="205"/>
      <c r="T22" s="205"/>
      <c r="U22" s="205"/>
      <c r="V22" s="205"/>
      <c r="W22" s="205"/>
      <c r="X22" s="205"/>
      <c r="Y22" s="205"/>
      <c r="Z22" s="205"/>
      <c r="AA22" s="205"/>
    </row>
    <row r="23" spans="3:27" ht="15" customHeight="1" x14ac:dyDescent="0.25">
      <c r="C23" s="433"/>
      <c r="D23" s="434"/>
      <c r="E23" s="434"/>
      <c r="F23" s="434"/>
      <c r="G23" s="434"/>
      <c r="H23" s="434"/>
      <c r="I23" s="434"/>
      <c r="J23" s="434"/>
      <c r="K23" s="434"/>
      <c r="L23" s="434"/>
      <c r="M23" s="434"/>
      <c r="N23" s="434"/>
      <c r="O23" s="434"/>
      <c r="P23" s="435"/>
      <c r="Q23" s="205"/>
      <c r="R23" s="218" t="s">
        <v>131</v>
      </c>
      <c r="S23" s="205"/>
      <c r="T23" s="205"/>
      <c r="U23" s="205"/>
      <c r="V23" s="205"/>
      <c r="W23" s="422" t="s">
        <v>21</v>
      </c>
      <c r="X23" s="416"/>
      <c r="Y23" s="416"/>
      <c r="Z23" s="416"/>
      <c r="AA23" s="404"/>
    </row>
    <row r="24" spans="3:27" ht="15" customHeight="1" x14ac:dyDescent="0.25">
      <c r="C24" s="215"/>
      <c r="D24" s="215"/>
      <c r="E24" s="215"/>
      <c r="F24" s="215"/>
      <c r="G24" s="215"/>
      <c r="H24" s="205"/>
      <c r="I24" s="205"/>
      <c r="J24" s="205"/>
      <c r="K24" s="205"/>
      <c r="L24" s="205"/>
      <c r="M24" s="205"/>
      <c r="N24" s="205"/>
      <c r="O24" s="205"/>
      <c r="P24" s="205"/>
      <c r="Q24" s="205"/>
      <c r="R24" s="218"/>
      <c r="S24" s="205"/>
      <c r="T24" s="205"/>
      <c r="U24" s="205"/>
      <c r="V24" s="205"/>
      <c r="W24" s="205"/>
      <c r="X24" s="205"/>
      <c r="Y24" s="205"/>
      <c r="Z24" s="205"/>
      <c r="AA24" s="205"/>
    </row>
    <row r="25" spans="3:27" ht="15" customHeight="1" x14ac:dyDescent="0.25">
      <c r="C25" s="218" t="s">
        <v>132</v>
      </c>
      <c r="D25" s="215"/>
      <c r="E25" s="215"/>
      <c r="F25" s="215"/>
      <c r="G25" s="215"/>
      <c r="H25" s="215"/>
      <c r="I25" s="205"/>
      <c r="J25" s="205"/>
      <c r="K25" s="205"/>
      <c r="L25" s="205"/>
      <c r="M25" s="205"/>
      <c r="N25" s="205"/>
      <c r="O25" s="205"/>
      <c r="P25" s="205"/>
      <c r="Q25" s="205"/>
      <c r="R25" s="205"/>
      <c r="S25" s="205"/>
      <c r="T25" s="205"/>
      <c r="U25" s="205"/>
      <c r="V25" s="205"/>
      <c r="W25" s="205"/>
      <c r="X25" s="205"/>
      <c r="Y25" s="205"/>
      <c r="Z25" s="205"/>
      <c r="AA25" s="205"/>
    </row>
    <row r="26" spans="3:27" ht="39.75" customHeight="1" x14ac:dyDescent="0.25">
      <c r="C26" s="932" t="s">
        <v>686</v>
      </c>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04"/>
    </row>
    <row r="27" spans="3:27" ht="15" customHeight="1" x14ac:dyDescent="0.2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row>
    <row r="28" spans="3:27" ht="15" customHeight="1" x14ac:dyDescent="0.25">
      <c r="C28" s="209" t="s">
        <v>134</v>
      </c>
      <c r="D28" s="215"/>
      <c r="E28" s="215"/>
      <c r="F28" s="215"/>
      <c r="G28" s="215"/>
      <c r="H28" s="215"/>
      <c r="I28" s="215"/>
      <c r="J28" s="215"/>
      <c r="K28" s="215"/>
      <c r="L28" s="215"/>
      <c r="M28" s="209" t="s">
        <v>134</v>
      </c>
      <c r="N28" s="215"/>
      <c r="O28" s="215"/>
      <c r="P28" s="215"/>
      <c r="Q28" s="215"/>
      <c r="R28" s="215"/>
      <c r="S28" s="215"/>
      <c r="T28" s="215"/>
      <c r="U28" s="215"/>
      <c r="V28" s="215"/>
      <c r="W28" s="215"/>
      <c r="X28" s="215"/>
      <c r="Y28" s="215"/>
      <c r="Z28" s="215"/>
      <c r="AA28" s="215"/>
    </row>
    <row r="29" spans="3:27" ht="29.25" customHeight="1" x14ac:dyDescent="0.25">
      <c r="C29" s="422" t="s">
        <v>687</v>
      </c>
      <c r="D29" s="416"/>
      <c r="E29" s="416"/>
      <c r="F29" s="416"/>
      <c r="G29" s="416"/>
      <c r="H29" s="416"/>
      <c r="I29" s="416"/>
      <c r="J29" s="416"/>
      <c r="K29" s="404"/>
      <c r="L29" s="215"/>
      <c r="M29" s="422"/>
      <c r="N29" s="416"/>
      <c r="O29" s="416"/>
      <c r="P29" s="416"/>
      <c r="Q29" s="416"/>
      <c r="R29" s="416"/>
      <c r="S29" s="416"/>
      <c r="T29" s="416"/>
      <c r="U29" s="416"/>
      <c r="V29" s="416"/>
      <c r="W29" s="416"/>
      <c r="X29" s="416"/>
      <c r="Y29" s="416"/>
      <c r="Z29" s="416"/>
      <c r="AA29" s="404"/>
    </row>
    <row r="30" spans="3:27" ht="15" customHeight="1" x14ac:dyDescent="0.2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row>
    <row r="31" spans="3:27" ht="15" customHeight="1" x14ac:dyDescent="0.25">
      <c r="C31" s="222" t="s">
        <v>137</v>
      </c>
      <c r="D31" s="222"/>
      <c r="E31" s="222"/>
      <c r="F31" s="222"/>
      <c r="G31" s="223"/>
      <c r="H31" s="224"/>
      <c r="I31" s="224"/>
      <c r="J31" s="224"/>
      <c r="K31" s="224"/>
      <c r="L31" s="224"/>
      <c r="M31" s="224"/>
      <c r="N31" s="224"/>
      <c r="O31" s="224"/>
      <c r="P31" s="224"/>
      <c r="Q31" s="224"/>
      <c r="R31" s="224"/>
      <c r="S31" s="224"/>
      <c r="T31" s="224"/>
      <c r="U31" s="224"/>
      <c r="V31" s="224"/>
      <c r="W31" s="224"/>
      <c r="X31" s="224"/>
      <c r="Y31" s="224"/>
      <c r="Z31" s="224"/>
      <c r="AA31" s="224"/>
    </row>
    <row r="32" spans="3:27" ht="90" customHeight="1" x14ac:dyDescent="0.25">
      <c r="C32" s="421" t="s">
        <v>688</v>
      </c>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04"/>
    </row>
    <row r="34" spans="3:27" ht="15.75" customHeight="1" x14ac:dyDescent="0.25">
      <c r="C34" s="420" t="s">
        <v>139</v>
      </c>
      <c r="D34" s="412"/>
      <c r="E34" s="218"/>
      <c r="F34" s="414" t="s">
        <v>22</v>
      </c>
      <c r="G34" s="404"/>
      <c r="H34" s="218"/>
      <c r="I34" s="205"/>
      <c r="J34" s="225" t="s">
        <v>140</v>
      </c>
      <c r="K34" s="414">
        <v>1.2</v>
      </c>
      <c r="L34" s="416"/>
      <c r="M34" s="416"/>
      <c r="N34" s="404"/>
      <c r="O34" s="218"/>
      <c r="P34" s="218"/>
      <c r="Q34" s="209" t="s">
        <v>141</v>
      </c>
      <c r="R34" s="205"/>
      <c r="S34" s="218"/>
      <c r="T34" s="218"/>
      <c r="U34" s="218"/>
      <c r="V34" s="218"/>
      <c r="W34" s="414" t="s">
        <v>20</v>
      </c>
      <c r="X34" s="416"/>
      <c r="Y34" s="416"/>
      <c r="Z34" s="416"/>
      <c r="AA34" s="404"/>
    </row>
    <row r="35" spans="3:27" ht="15.75" customHeight="1" x14ac:dyDescent="0.25">
      <c r="C35" s="205"/>
      <c r="D35" s="205"/>
      <c r="E35" s="205"/>
      <c r="F35" s="220"/>
      <c r="G35" s="220"/>
      <c r="H35" s="220"/>
      <c r="I35" s="220"/>
      <c r="J35" s="220"/>
      <c r="K35" s="220"/>
      <c r="L35" s="220"/>
      <c r="M35" s="205"/>
      <c r="N35" s="205"/>
      <c r="O35" s="205"/>
      <c r="P35" s="205"/>
      <c r="Q35" s="205"/>
      <c r="R35" s="205"/>
      <c r="S35" s="205"/>
      <c r="T35" s="205"/>
      <c r="U35" s="205"/>
      <c r="V35" s="205"/>
      <c r="W35" s="205"/>
      <c r="X35" s="205"/>
      <c r="Y35" s="205"/>
      <c r="Z35" s="205"/>
      <c r="AA35" s="205"/>
    </row>
    <row r="36" spans="3:27" ht="32.25" customHeight="1" x14ac:dyDescent="0.25">
      <c r="C36" s="205"/>
      <c r="D36" s="225" t="s">
        <v>142</v>
      </c>
      <c r="E36" s="218"/>
      <c r="F36" s="421" t="s">
        <v>689</v>
      </c>
      <c r="G36" s="416"/>
      <c r="H36" s="416"/>
      <c r="I36" s="416"/>
      <c r="J36" s="416"/>
      <c r="K36" s="416"/>
      <c r="L36" s="416"/>
      <c r="M36" s="404"/>
      <c r="N36" s="205"/>
      <c r="O36" s="225" t="s">
        <v>144</v>
      </c>
      <c r="P36" s="422">
        <v>0</v>
      </c>
      <c r="Q36" s="416"/>
      <c r="R36" s="416"/>
      <c r="S36" s="416"/>
      <c r="T36" s="416"/>
      <c r="U36" s="416"/>
      <c r="V36" s="416"/>
      <c r="W36" s="416"/>
      <c r="X36" s="416"/>
      <c r="Y36" s="416"/>
      <c r="Z36" s="416"/>
      <c r="AA36" s="404"/>
    </row>
    <row r="37" spans="3:27" ht="15.75" customHeight="1" x14ac:dyDescent="0.25">
      <c r="C37" s="218"/>
      <c r="D37" s="218"/>
      <c r="E37" s="218"/>
      <c r="F37" s="220"/>
      <c r="G37" s="220"/>
      <c r="H37" s="220"/>
      <c r="I37" s="220"/>
      <c r="J37" s="220"/>
      <c r="K37" s="220"/>
      <c r="L37" s="220"/>
      <c r="M37" s="218"/>
      <c r="N37" s="218"/>
      <c r="O37" s="218"/>
      <c r="P37" s="218"/>
      <c r="Q37" s="218"/>
      <c r="R37" s="218"/>
      <c r="S37" s="218"/>
      <c r="T37" s="218"/>
      <c r="U37" s="218"/>
      <c r="V37" s="218"/>
      <c r="W37" s="218"/>
      <c r="X37" s="218"/>
      <c r="Y37" s="218"/>
      <c r="Z37" s="218"/>
      <c r="AA37" s="218"/>
    </row>
    <row r="38" spans="3:27" ht="15.75" customHeight="1" x14ac:dyDescent="0.25">
      <c r="C38" s="205"/>
      <c r="D38" s="225" t="s">
        <v>145</v>
      </c>
      <c r="E38" s="205"/>
      <c r="F38" s="415" t="s">
        <v>146</v>
      </c>
      <c r="G38" s="404"/>
      <c r="H38" s="205"/>
      <c r="I38" s="205"/>
      <c r="J38" s="218" t="s">
        <v>147</v>
      </c>
      <c r="K38" s="205"/>
      <c r="L38" s="415" t="s">
        <v>148</v>
      </c>
      <c r="M38" s="416"/>
      <c r="N38" s="404"/>
      <c r="O38" s="218"/>
      <c r="P38" s="218"/>
      <c r="Q38" s="205"/>
      <c r="R38" s="218" t="s">
        <v>149</v>
      </c>
      <c r="S38" s="218"/>
      <c r="T38" s="218"/>
      <c r="U38" s="218"/>
      <c r="V38" s="218"/>
      <c r="W38" s="423"/>
      <c r="X38" s="416"/>
      <c r="Y38" s="416"/>
      <c r="Z38" s="416"/>
      <c r="AA38" s="404"/>
    </row>
    <row r="39" spans="3:27" ht="15.75" customHeight="1" x14ac:dyDescent="0.25">
      <c r="C39" s="205"/>
      <c r="D39" s="205"/>
      <c r="E39" s="205"/>
      <c r="F39" s="28"/>
      <c r="G39" s="205"/>
      <c r="H39" s="205"/>
      <c r="I39" s="209"/>
      <c r="J39" s="209"/>
      <c r="K39" s="209"/>
      <c r="L39" s="209"/>
      <c r="M39" s="209"/>
      <c r="N39" s="209"/>
      <c r="O39" s="209"/>
      <c r="P39" s="209"/>
      <c r="Q39" s="209"/>
      <c r="R39" s="209"/>
      <c r="S39" s="209"/>
      <c r="T39" s="209"/>
      <c r="U39" s="209"/>
      <c r="V39" s="209"/>
      <c r="W39" s="209"/>
      <c r="X39" s="209"/>
      <c r="Y39" s="209"/>
      <c r="Z39" s="209"/>
      <c r="AA39" s="209"/>
    </row>
    <row r="40" spans="3:27" ht="15.75" customHeight="1" x14ac:dyDescent="0.25">
      <c r="C40" s="226" t="s">
        <v>150</v>
      </c>
      <c r="D40" s="417">
        <v>2024</v>
      </c>
      <c r="E40" s="418"/>
      <c r="F40" s="419"/>
      <c r="G40" s="34"/>
      <c r="H40" s="209"/>
      <c r="I40" s="209"/>
      <c r="J40" s="209"/>
      <c r="K40" s="209"/>
      <c r="L40" s="209"/>
      <c r="M40" s="209"/>
      <c r="N40" s="209"/>
      <c r="O40" s="209"/>
      <c r="P40" s="209"/>
      <c r="Q40" s="411"/>
      <c r="R40" s="412"/>
      <c r="S40" s="412"/>
      <c r="T40" s="412"/>
      <c r="U40" s="412"/>
      <c r="V40" s="209"/>
      <c r="W40" s="209"/>
      <c r="X40" s="413"/>
      <c r="Y40" s="412"/>
      <c r="Z40" s="412"/>
      <c r="AA40" s="412"/>
    </row>
    <row r="41" spans="3:27" ht="5.25" customHeight="1" x14ac:dyDescent="0.25">
      <c r="C41" s="218"/>
      <c r="D41" s="37"/>
      <c r="E41" s="37"/>
      <c r="F41" s="37"/>
      <c r="G41" s="205"/>
      <c r="H41" s="209"/>
      <c r="I41" s="209"/>
      <c r="J41" s="209"/>
      <c r="K41" s="209"/>
      <c r="L41" s="209"/>
      <c r="M41" s="209"/>
      <c r="N41" s="209"/>
      <c r="O41" s="209"/>
      <c r="P41" s="209"/>
      <c r="Q41" s="215"/>
      <c r="R41" s="215"/>
      <c r="S41" s="215"/>
      <c r="T41" s="215"/>
      <c r="U41" s="215"/>
      <c r="V41" s="209"/>
      <c r="W41" s="209"/>
      <c r="X41" s="211"/>
      <c r="Y41" s="211"/>
      <c r="Z41" s="211"/>
      <c r="AA41" s="211"/>
    </row>
    <row r="42" spans="3:27" ht="15.75" customHeight="1" x14ac:dyDescent="0.25">
      <c r="C42" s="218" t="s">
        <v>140</v>
      </c>
      <c r="D42" s="422">
        <v>1</v>
      </c>
      <c r="E42" s="416"/>
      <c r="F42" s="404"/>
      <c r="G42" s="205"/>
      <c r="H42" s="209"/>
      <c r="I42" s="209"/>
      <c r="J42" s="209"/>
      <c r="K42" s="209"/>
      <c r="L42" s="209"/>
      <c r="M42" s="209"/>
      <c r="N42" s="209"/>
      <c r="O42" s="209"/>
      <c r="P42" s="209"/>
      <c r="Q42" s="411"/>
      <c r="R42" s="412"/>
      <c r="S42" s="412"/>
      <c r="T42" s="412"/>
      <c r="U42" s="412"/>
      <c r="V42" s="209"/>
      <c r="W42" s="209"/>
      <c r="X42" s="413"/>
      <c r="Y42" s="412"/>
      <c r="Z42" s="412"/>
      <c r="AA42" s="412"/>
    </row>
    <row r="43" spans="3:27" ht="15.75" customHeight="1" x14ac:dyDescent="0.25">
      <c r="C43" s="205"/>
      <c r="D43" s="205"/>
      <c r="E43" s="205"/>
      <c r="F43" s="205"/>
      <c r="G43" s="205"/>
      <c r="H43" s="205"/>
      <c r="I43" s="209"/>
      <c r="J43" s="209"/>
      <c r="K43" s="218"/>
      <c r="L43" s="218"/>
      <c r="M43" s="218"/>
      <c r="N43" s="218"/>
      <c r="O43" s="218"/>
      <c r="P43" s="218"/>
      <c r="Q43" s="218"/>
      <c r="R43" s="218"/>
      <c r="S43" s="218"/>
      <c r="T43" s="218"/>
      <c r="U43" s="218"/>
      <c r="V43" s="218"/>
      <c r="W43" s="218"/>
      <c r="X43" s="218"/>
      <c r="Y43" s="218"/>
      <c r="Z43" s="218"/>
      <c r="AA43" s="218"/>
    </row>
    <row r="44" spans="3:27" ht="15.75" customHeight="1" x14ac:dyDescent="0.25">
      <c r="C44" s="218"/>
      <c r="D44" s="414" t="s">
        <v>151</v>
      </c>
      <c r="E44" s="416"/>
      <c r="F44" s="416"/>
      <c r="G44" s="416"/>
      <c r="H44" s="416"/>
      <c r="I44" s="416"/>
      <c r="J44" s="416"/>
      <c r="K44" s="416"/>
      <c r="L44" s="416"/>
      <c r="M44" s="416"/>
      <c r="N44" s="416"/>
      <c r="O44" s="416"/>
      <c r="P44" s="416"/>
      <c r="Q44" s="416"/>
      <c r="R44" s="416"/>
      <c r="S44" s="416"/>
      <c r="T44" s="416"/>
      <c r="U44" s="416"/>
      <c r="V44" s="416"/>
      <c r="W44" s="416"/>
      <c r="X44" s="416"/>
      <c r="Y44" s="404"/>
      <c r="Z44" s="219"/>
      <c r="AA44" s="219"/>
    </row>
    <row r="45" spans="3:27" ht="15.75" customHeight="1" x14ac:dyDescent="0.25">
      <c r="C45" s="205"/>
      <c r="D45" s="453" t="s">
        <v>152</v>
      </c>
      <c r="E45" s="416"/>
      <c r="F45" s="416"/>
      <c r="G45" s="416"/>
      <c r="H45" s="404"/>
      <c r="I45" s="449" t="s">
        <v>153</v>
      </c>
      <c r="J45" s="416"/>
      <c r="K45" s="416"/>
      <c r="L45" s="416"/>
      <c r="M45" s="416"/>
      <c r="N45" s="416"/>
      <c r="O45" s="416"/>
      <c r="P45" s="404"/>
      <c r="Q45" s="450" t="s">
        <v>154</v>
      </c>
      <c r="R45" s="416"/>
      <c r="S45" s="416"/>
      <c r="T45" s="416"/>
      <c r="U45" s="416"/>
      <c r="V45" s="416"/>
      <c r="W45" s="416"/>
      <c r="X45" s="416"/>
      <c r="Y45" s="404"/>
      <c r="Z45" s="219"/>
      <c r="AA45" s="219"/>
    </row>
    <row r="46" spans="3:27" ht="15.75" customHeight="1" x14ac:dyDescent="0.25">
      <c r="C46" s="38"/>
      <c r="D46" s="454" t="s">
        <v>155</v>
      </c>
      <c r="E46" s="416"/>
      <c r="F46" s="416"/>
      <c r="G46" s="416"/>
      <c r="H46" s="404"/>
      <c r="I46" s="451" t="s">
        <v>156</v>
      </c>
      <c r="J46" s="416"/>
      <c r="K46" s="416"/>
      <c r="L46" s="416"/>
      <c r="M46" s="416"/>
      <c r="N46" s="416"/>
      <c r="O46" s="416"/>
      <c r="P46" s="404"/>
      <c r="Q46" s="452" t="s">
        <v>157</v>
      </c>
      <c r="R46" s="416"/>
      <c r="S46" s="416"/>
      <c r="T46" s="416"/>
      <c r="U46" s="416"/>
      <c r="V46" s="416"/>
      <c r="W46" s="416"/>
      <c r="X46" s="416"/>
      <c r="Y46" s="404"/>
      <c r="Z46" s="228"/>
      <c r="AA46" s="228"/>
    </row>
    <row r="47" spans="3:27" ht="15.75" customHeight="1" x14ac:dyDescent="0.25">
      <c r="C47" s="229"/>
      <c r="D47" s="229"/>
      <c r="E47" s="229"/>
      <c r="F47" s="229"/>
      <c r="G47" s="230"/>
      <c r="H47" s="230"/>
      <c r="I47" s="230"/>
      <c r="J47" s="230"/>
      <c r="K47" s="230"/>
      <c r="L47" s="230"/>
      <c r="M47" s="230"/>
      <c r="N47" s="230"/>
      <c r="O47" s="230"/>
      <c r="P47" s="230"/>
      <c r="Q47" s="230"/>
      <c r="R47" s="230"/>
      <c r="S47" s="230"/>
      <c r="T47" s="230"/>
      <c r="U47" s="230"/>
      <c r="V47" s="230"/>
      <c r="W47" s="230"/>
      <c r="X47" s="230"/>
      <c r="Y47" s="230"/>
      <c r="Z47" s="229"/>
      <c r="AA47" s="229"/>
    </row>
    <row r="48" spans="3:27" ht="15.75" customHeight="1" x14ac:dyDescent="0.25">
      <c r="C48" s="442" t="s">
        <v>158</v>
      </c>
      <c r="D48" s="416"/>
      <c r="E48" s="416"/>
      <c r="F48" s="404"/>
      <c r="G48" s="447" t="s">
        <v>159</v>
      </c>
      <c r="H48" s="448" t="s">
        <v>160</v>
      </c>
      <c r="I48" s="430"/>
      <c r="J48" s="430"/>
      <c r="K48" s="430"/>
      <c r="L48" s="430"/>
      <c r="M48" s="430"/>
      <c r="N48" s="430"/>
      <c r="O48" s="430"/>
      <c r="P48" s="430"/>
      <c r="Q48" s="430"/>
      <c r="R48" s="430"/>
      <c r="S48" s="430"/>
      <c r="T48" s="430"/>
      <c r="U48" s="430"/>
      <c r="V48" s="430"/>
      <c r="W48" s="430"/>
      <c r="X48" s="430"/>
      <c r="Y48" s="430"/>
      <c r="Z48" s="430"/>
      <c r="AA48" s="431"/>
    </row>
    <row r="49" spans="2:28" ht="15.75" customHeight="1" x14ac:dyDescent="0.25">
      <c r="B49" s="39"/>
      <c r="C49" s="40" t="s">
        <v>161</v>
      </c>
      <c r="D49" s="41">
        <v>1.2</v>
      </c>
      <c r="E49" s="442" t="s">
        <v>162</v>
      </c>
      <c r="F49" s="404"/>
      <c r="G49" s="388"/>
      <c r="H49" s="433"/>
      <c r="I49" s="434"/>
      <c r="J49" s="434"/>
      <c r="K49" s="434"/>
      <c r="L49" s="434"/>
      <c r="M49" s="434"/>
      <c r="N49" s="434"/>
      <c r="O49" s="434"/>
      <c r="P49" s="434"/>
      <c r="Q49" s="434"/>
      <c r="R49" s="434"/>
      <c r="S49" s="434"/>
      <c r="T49" s="434"/>
      <c r="U49" s="434"/>
      <c r="V49" s="434"/>
      <c r="W49" s="434"/>
      <c r="X49" s="434"/>
      <c r="Y49" s="434"/>
      <c r="Z49" s="434"/>
      <c r="AA49" s="435"/>
      <c r="AB49" s="227"/>
    </row>
    <row r="50" spans="2:28" ht="15.75" customHeight="1" x14ac:dyDescent="0.25">
      <c r="B50" s="39"/>
      <c r="C50" s="42">
        <v>2024</v>
      </c>
      <c r="D50" s="43">
        <v>45474</v>
      </c>
      <c r="E50" s="441">
        <v>45656</v>
      </c>
      <c r="F50" s="404"/>
      <c r="G50" s="44">
        <v>1.2</v>
      </c>
      <c r="H50" s="446" t="s">
        <v>690</v>
      </c>
      <c r="I50" s="416"/>
      <c r="J50" s="416"/>
      <c r="K50" s="416"/>
      <c r="L50" s="416"/>
      <c r="M50" s="416"/>
      <c r="N50" s="416"/>
      <c r="O50" s="416"/>
      <c r="P50" s="416"/>
      <c r="Q50" s="416"/>
      <c r="R50" s="416"/>
      <c r="S50" s="416"/>
      <c r="T50" s="416"/>
      <c r="U50" s="416"/>
      <c r="V50" s="416"/>
      <c r="W50" s="416"/>
      <c r="X50" s="416"/>
      <c r="Y50" s="416"/>
      <c r="Z50" s="416"/>
      <c r="AA50" s="404"/>
      <c r="AB50" s="227"/>
    </row>
    <row r="51" spans="2:28" ht="15.75" customHeight="1" x14ac:dyDescent="0.25">
      <c r="B51" s="39"/>
      <c r="C51" s="42">
        <v>2025</v>
      </c>
      <c r="D51" s="43">
        <v>45658</v>
      </c>
      <c r="E51" s="441">
        <v>46021</v>
      </c>
      <c r="F51" s="404"/>
      <c r="G51" s="44">
        <v>1.7</v>
      </c>
      <c r="H51" s="446" t="s">
        <v>690</v>
      </c>
      <c r="I51" s="416"/>
      <c r="J51" s="416"/>
      <c r="K51" s="416"/>
      <c r="L51" s="416"/>
      <c r="M51" s="416"/>
      <c r="N51" s="416"/>
      <c r="O51" s="416"/>
      <c r="P51" s="416"/>
      <c r="Q51" s="416"/>
      <c r="R51" s="416"/>
      <c r="S51" s="416"/>
      <c r="T51" s="416"/>
      <c r="U51" s="416"/>
      <c r="V51" s="416"/>
      <c r="W51" s="416"/>
      <c r="X51" s="416"/>
      <c r="Y51" s="416"/>
      <c r="Z51" s="416"/>
      <c r="AA51" s="404"/>
      <c r="AB51" s="227"/>
    </row>
    <row r="52" spans="2:28" ht="15.75" customHeight="1" x14ac:dyDescent="0.25">
      <c r="B52" s="39"/>
      <c r="C52" s="42">
        <v>2026</v>
      </c>
      <c r="D52" s="43">
        <v>46023</v>
      </c>
      <c r="E52" s="441">
        <v>46386</v>
      </c>
      <c r="F52" s="404"/>
      <c r="G52" s="44">
        <v>1.1000000000000001</v>
      </c>
      <c r="H52" s="446" t="s">
        <v>690</v>
      </c>
      <c r="I52" s="416"/>
      <c r="J52" s="416"/>
      <c r="K52" s="416"/>
      <c r="L52" s="416"/>
      <c r="M52" s="416"/>
      <c r="N52" s="416"/>
      <c r="O52" s="416"/>
      <c r="P52" s="416"/>
      <c r="Q52" s="416"/>
      <c r="R52" s="416"/>
      <c r="S52" s="416"/>
      <c r="T52" s="416"/>
      <c r="U52" s="416"/>
      <c r="V52" s="416"/>
      <c r="W52" s="416"/>
      <c r="X52" s="416"/>
      <c r="Y52" s="416"/>
      <c r="Z52" s="416"/>
      <c r="AA52" s="404"/>
      <c r="AB52" s="227"/>
    </row>
    <row r="53" spans="2:28" ht="15.75" customHeight="1" x14ac:dyDescent="0.25">
      <c r="B53" s="39"/>
      <c r="C53" s="42">
        <v>2027</v>
      </c>
      <c r="D53" s="43">
        <v>46388</v>
      </c>
      <c r="E53" s="441">
        <v>46751</v>
      </c>
      <c r="F53" s="404"/>
      <c r="G53" s="44">
        <v>1</v>
      </c>
      <c r="H53" s="446" t="s">
        <v>690</v>
      </c>
      <c r="I53" s="416"/>
      <c r="J53" s="416"/>
      <c r="K53" s="416"/>
      <c r="L53" s="416"/>
      <c r="M53" s="416"/>
      <c r="N53" s="416"/>
      <c r="O53" s="416"/>
      <c r="P53" s="416"/>
      <c r="Q53" s="416"/>
      <c r="R53" s="416"/>
      <c r="S53" s="416"/>
      <c r="T53" s="416"/>
      <c r="U53" s="416"/>
      <c r="V53" s="416"/>
      <c r="W53" s="416"/>
      <c r="X53" s="416"/>
      <c r="Y53" s="416"/>
      <c r="Z53" s="416"/>
      <c r="AA53" s="404"/>
      <c r="AB53" s="227"/>
    </row>
    <row r="54" spans="2:28" ht="15.75" customHeight="1" x14ac:dyDescent="0.25">
      <c r="B54" s="39"/>
      <c r="C54" s="42"/>
      <c r="D54" s="42"/>
      <c r="E54" s="442"/>
      <c r="F54" s="404"/>
      <c r="G54" s="41"/>
      <c r="H54" s="442"/>
      <c r="I54" s="416"/>
      <c r="J54" s="416"/>
      <c r="K54" s="416"/>
      <c r="L54" s="416"/>
      <c r="M54" s="416"/>
      <c r="N54" s="416"/>
      <c r="O54" s="416"/>
      <c r="P54" s="416"/>
      <c r="Q54" s="416"/>
      <c r="R54" s="416"/>
      <c r="S54" s="416"/>
      <c r="T54" s="416"/>
      <c r="U54" s="416"/>
      <c r="V54" s="416"/>
      <c r="W54" s="416"/>
      <c r="X54" s="416"/>
      <c r="Y54" s="416"/>
      <c r="Z54" s="416"/>
      <c r="AA54" s="404"/>
      <c r="AB54" s="227"/>
    </row>
    <row r="55" spans="2:28" ht="15.75" customHeight="1" x14ac:dyDescent="0.25">
      <c r="B55" s="30"/>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13"/>
    </row>
    <row r="56" spans="2:28" ht="15.75" customHeight="1" x14ac:dyDescent="0.25">
      <c r="B56" s="30"/>
      <c r="C56" s="420" t="s">
        <v>163</v>
      </c>
      <c r="D56" s="412"/>
      <c r="E56" s="218"/>
      <c r="F56" s="209" t="s">
        <v>164</v>
      </c>
      <c r="G56" s="45"/>
      <c r="H56" s="220"/>
      <c r="I56" s="209" t="s">
        <v>165</v>
      </c>
      <c r="J56" s="205"/>
      <c r="K56" s="415"/>
      <c r="L56" s="404"/>
      <c r="M56" s="218"/>
      <c r="N56" s="205"/>
      <c r="O56" s="205"/>
      <c r="P56" s="205"/>
      <c r="Q56" s="205"/>
      <c r="R56" s="205"/>
      <c r="S56" s="205"/>
      <c r="T56" s="205"/>
      <c r="U56" s="205"/>
      <c r="V56" s="205"/>
      <c r="W56" s="205"/>
      <c r="X56" s="205"/>
      <c r="Y56" s="205"/>
      <c r="Z56" s="205"/>
      <c r="AA56" s="205"/>
      <c r="AB56" s="213"/>
    </row>
    <row r="57" spans="2:28" ht="15.75" customHeight="1" x14ac:dyDescent="0.25">
      <c r="B57" s="231"/>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32"/>
    </row>
    <row r="58" spans="2:28" ht="15.75" customHeight="1" x14ac:dyDescent="0.25">
      <c r="B58" s="440" t="s">
        <v>166</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04"/>
    </row>
    <row r="59" spans="2:28" ht="15.75" customHeight="1" x14ac:dyDescent="0.25">
      <c r="B59" s="46"/>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47"/>
    </row>
    <row r="60" spans="2:28" ht="29.25" customHeight="1" x14ac:dyDescent="0.25">
      <c r="B60" s="442" t="s">
        <v>161</v>
      </c>
      <c r="C60" s="404"/>
      <c r="D60" s="41"/>
      <c r="E60" s="442" t="s">
        <v>167</v>
      </c>
      <c r="F60" s="404"/>
      <c r="G60" s="41"/>
      <c r="H60" s="414" t="s">
        <v>168</v>
      </c>
      <c r="I60" s="404"/>
      <c r="J60" s="442"/>
      <c r="K60" s="404"/>
      <c r="L60" s="445"/>
      <c r="M60" s="412"/>
      <c r="N60" s="41" t="s">
        <v>169</v>
      </c>
      <c r="O60" s="442"/>
      <c r="P60" s="416"/>
      <c r="Q60" s="404"/>
      <c r="R60" s="442" t="s">
        <v>170</v>
      </c>
      <c r="S60" s="416"/>
      <c r="T60" s="404"/>
      <c r="U60" s="442"/>
      <c r="V60" s="416"/>
      <c r="W60" s="404"/>
      <c r="X60" s="442" t="s">
        <v>171</v>
      </c>
      <c r="Y60" s="404"/>
      <c r="Z60" s="442"/>
      <c r="AA60" s="416"/>
      <c r="AB60" s="404"/>
    </row>
    <row r="61" spans="2:28" ht="15.75" customHeight="1" x14ac:dyDescent="0.25">
      <c r="B61" s="46"/>
      <c r="C61" s="233"/>
      <c r="D61" s="233"/>
      <c r="E61" s="233"/>
      <c r="F61" s="228"/>
      <c r="G61" s="234"/>
      <c r="H61" s="235"/>
      <c r="I61" s="235"/>
      <c r="J61" s="228"/>
      <c r="K61" s="228"/>
      <c r="L61" s="228"/>
      <c r="M61" s="228"/>
      <c r="N61" s="235"/>
      <c r="O61" s="228"/>
      <c r="P61" s="228"/>
      <c r="Q61" s="228"/>
      <c r="R61" s="228"/>
      <c r="S61" s="235"/>
      <c r="T61" s="215"/>
      <c r="U61" s="215"/>
      <c r="V61" s="205"/>
      <c r="W61" s="235"/>
      <c r="X61" s="225"/>
      <c r="Y61" s="225"/>
      <c r="Z61" s="48"/>
      <c r="AA61" s="27"/>
      <c r="AB61" s="49"/>
    </row>
    <row r="62" spans="2:28" ht="15.75" customHeight="1" x14ac:dyDescent="0.25">
      <c r="B62" s="440" t="s">
        <v>172</v>
      </c>
      <c r="C62" s="404"/>
      <c r="D62" s="443"/>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5"/>
    </row>
    <row r="63" spans="2:28" ht="15.75" customHeight="1" x14ac:dyDescent="0.25">
      <c r="B63" s="46"/>
      <c r="C63" s="233"/>
      <c r="D63" s="233"/>
      <c r="E63" s="233"/>
      <c r="F63" s="228"/>
      <c r="G63" s="234"/>
      <c r="H63" s="235"/>
      <c r="I63" s="235"/>
      <c r="J63" s="228"/>
      <c r="K63" s="228"/>
      <c r="L63" s="228"/>
      <c r="M63" s="228"/>
      <c r="N63" s="235"/>
      <c r="O63" s="228"/>
      <c r="P63" s="228"/>
      <c r="Q63" s="228"/>
      <c r="R63" s="228"/>
      <c r="S63" s="235"/>
      <c r="T63" s="215"/>
      <c r="U63" s="215"/>
      <c r="V63" s="205"/>
      <c r="W63" s="235"/>
      <c r="X63" s="225"/>
      <c r="Y63" s="225"/>
      <c r="Z63" s="48"/>
      <c r="AA63" s="27"/>
      <c r="AB63" s="49"/>
    </row>
    <row r="64" spans="2:28" ht="15.75" customHeight="1" x14ac:dyDescent="0.25">
      <c r="B64" s="440" t="s">
        <v>173</v>
      </c>
      <c r="C64" s="404"/>
      <c r="D64" s="44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5"/>
    </row>
    <row r="66" spans="2:28" ht="15.75" customHeight="1" x14ac:dyDescent="0.25">
      <c r="B66" s="440" t="s">
        <v>174</v>
      </c>
      <c r="C66" s="404"/>
      <c r="D66" s="44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5"/>
    </row>
    <row r="67" spans="2:28" ht="15.75" customHeight="1" x14ac:dyDescent="0.25">
      <c r="B67" s="46"/>
      <c r="C67" s="233"/>
      <c r="D67" s="233"/>
      <c r="E67" s="233"/>
      <c r="F67" s="228"/>
      <c r="G67" s="234"/>
      <c r="H67" s="235"/>
      <c r="I67" s="235"/>
      <c r="J67" s="228"/>
      <c r="K67" s="228"/>
      <c r="L67" s="228"/>
      <c r="M67" s="228"/>
      <c r="N67" s="235"/>
      <c r="O67" s="228"/>
      <c r="P67" s="228"/>
      <c r="Q67" s="228"/>
      <c r="R67" s="228"/>
      <c r="S67" s="235"/>
      <c r="T67" s="215"/>
      <c r="U67" s="215"/>
      <c r="V67" s="205"/>
      <c r="W67" s="235"/>
      <c r="X67" s="225"/>
      <c r="Y67" s="225"/>
      <c r="Z67" s="48"/>
      <c r="AA67" s="27"/>
      <c r="AB67" s="49"/>
    </row>
    <row r="68" spans="2:28" ht="15.75" customHeight="1" x14ac:dyDescent="0.25">
      <c r="B68" s="440" t="s">
        <v>175</v>
      </c>
      <c r="C68" s="404"/>
      <c r="D68" s="44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5"/>
    </row>
    <row r="69" spans="2:28" ht="15.75" customHeight="1" x14ac:dyDescent="0.25">
      <c r="B69" s="46"/>
      <c r="C69" s="233"/>
      <c r="D69" s="233"/>
      <c r="E69" s="233"/>
      <c r="F69" s="228"/>
      <c r="G69" s="234"/>
      <c r="H69" s="235"/>
      <c r="I69" s="235"/>
      <c r="J69" s="228"/>
      <c r="K69" s="228"/>
      <c r="L69" s="228"/>
      <c r="M69" s="228"/>
      <c r="N69" s="235"/>
      <c r="O69" s="228"/>
      <c r="P69" s="228"/>
      <c r="Q69" s="228"/>
      <c r="R69" s="228"/>
      <c r="S69" s="235"/>
      <c r="T69" s="215"/>
      <c r="U69" s="215"/>
      <c r="V69" s="205"/>
      <c r="W69" s="235"/>
      <c r="X69" s="225"/>
      <c r="Y69" s="225"/>
      <c r="Z69" s="48"/>
      <c r="AA69" s="27"/>
      <c r="AB69" s="49"/>
    </row>
    <row r="70" spans="2:28" ht="15.75" customHeight="1" x14ac:dyDescent="0.25">
      <c r="B70" s="440" t="s">
        <v>176</v>
      </c>
      <c r="C70" s="404"/>
      <c r="D70" s="44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5"/>
    </row>
    <row r="71" spans="2:28" ht="15.75" customHeight="1" x14ac:dyDescent="0.25">
      <c r="B71" s="46"/>
      <c r="C71" s="233"/>
      <c r="D71" s="233"/>
      <c r="E71" s="233"/>
      <c r="F71" s="228"/>
      <c r="G71" s="234"/>
      <c r="H71" s="235"/>
      <c r="I71" s="235"/>
      <c r="J71" s="228"/>
      <c r="K71" s="228"/>
      <c r="L71" s="228"/>
      <c r="M71" s="228"/>
      <c r="N71" s="235"/>
      <c r="O71" s="228"/>
      <c r="P71" s="228"/>
      <c r="Q71" s="228"/>
      <c r="R71" s="228"/>
      <c r="S71" s="235"/>
      <c r="T71" s="215"/>
      <c r="U71" s="215"/>
      <c r="V71" s="205"/>
      <c r="W71" s="235"/>
      <c r="X71" s="225"/>
      <c r="Y71" s="225"/>
      <c r="Z71" s="48"/>
      <c r="AA71" s="27"/>
      <c r="AB71" s="49"/>
    </row>
    <row r="72" spans="2:28" ht="15.75" customHeight="1" x14ac:dyDescent="0.25">
      <c r="B72" s="440" t="s">
        <v>177</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04"/>
    </row>
    <row r="73" spans="2:28" ht="15.75" customHeight="1" x14ac:dyDescent="0.25">
      <c r="B73" s="414" t="s">
        <v>122</v>
      </c>
      <c r="C73" s="404"/>
      <c r="D73" s="50" t="s">
        <v>178</v>
      </c>
      <c r="E73" s="414" t="s">
        <v>179</v>
      </c>
      <c r="F73" s="404"/>
      <c r="G73" s="414" t="s">
        <v>177</v>
      </c>
      <c r="H73" s="416"/>
      <c r="I73" s="416"/>
      <c r="J73" s="416"/>
      <c r="K73" s="416"/>
      <c r="L73" s="416"/>
      <c r="M73" s="416"/>
      <c r="N73" s="416"/>
      <c r="O73" s="404"/>
      <c r="P73" s="414" t="s">
        <v>180</v>
      </c>
      <c r="Q73" s="416"/>
      <c r="R73" s="416"/>
      <c r="S73" s="416"/>
      <c r="T73" s="416"/>
      <c r="U73" s="416"/>
      <c r="V73" s="416"/>
      <c r="W73" s="416"/>
      <c r="X73" s="416"/>
      <c r="Y73" s="416"/>
      <c r="Z73" s="416"/>
      <c r="AA73" s="416"/>
      <c r="AB73" s="404"/>
    </row>
    <row r="74" spans="2:28" ht="15.75" customHeight="1" x14ac:dyDescent="0.25">
      <c r="B74" s="414"/>
      <c r="C74" s="404"/>
      <c r="D74" s="36"/>
      <c r="E74" s="414"/>
      <c r="F74" s="404"/>
      <c r="G74" s="439"/>
      <c r="H74" s="416"/>
      <c r="I74" s="416"/>
      <c r="J74" s="416"/>
      <c r="K74" s="416"/>
      <c r="L74" s="416"/>
      <c r="M74" s="416"/>
      <c r="N74" s="416"/>
      <c r="O74" s="404"/>
      <c r="P74" s="439"/>
      <c r="Q74" s="416"/>
      <c r="R74" s="416"/>
      <c r="S74" s="416"/>
      <c r="T74" s="416"/>
      <c r="U74" s="416"/>
      <c r="V74" s="416"/>
      <c r="W74" s="416"/>
      <c r="X74" s="416"/>
      <c r="Y74" s="416"/>
      <c r="Z74" s="416"/>
      <c r="AA74" s="416"/>
      <c r="AB74" s="404"/>
    </row>
    <row r="75" spans="2:28" ht="15.75" customHeight="1" x14ac:dyDescent="0.25">
      <c r="B75" s="414"/>
      <c r="C75" s="404"/>
      <c r="D75" s="36"/>
      <c r="E75" s="414"/>
      <c r="F75" s="404"/>
      <c r="G75" s="439"/>
      <c r="H75" s="416"/>
      <c r="I75" s="416"/>
      <c r="J75" s="416"/>
      <c r="K75" s="416"/>
      <c r="L75" s="416"/>
      <c r="M75" s="416"/>
      <c r="N75" s="416"/>
      <c r="O75" s="404"/>
      <c r="P75" s="439"/>
      <c r="Q75" s="416"/>
      <c r="R75" s="416"/>
      <c r="S75" s="416"/>
      <c r="T75" s="416"/>
      <c r="U75" s="416"/>
      <c r="V75" s="416"/>
      <c r="W75" s="416"/>
      <c r="X75" s="416"/>
      <c r="Y75" s="416"/>
      <c r="Z75" s="416"/>
      <c r="AA75" s="416"/>
      <c r="AB75" s="404"/>
    </row>
    <row r="76" spans="2:28" ht="26.25" customHeight="1" x14ac:dyDescent="0.25">
      <c r="B76" s="438" t="s">
        <v>181</v>
      </c>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04"/>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c r="AC2" s="205"/>
      <c r="AD2" s="205"/>
      <c r="AE2" s="205"/>
      <c r="AF2" s="205"/>
      <c r="AG2" s="205"/>
    </row>
    <row r="3" spans="2:33"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c r="AC3" s="205"/>
      <c r="AD3" s="205"/>
      <c r="AE3" s="205"/>
      <c r="AF3" s="205"/>
      <c r="AG3" s="205"/>
    </row>
    <row r="4" spans="2:33"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c r="AC4" s="205"/>
      <c r="AD4" s="205"/>
      <c r="AE4" s="205"/>
      <c r="AF4" s="205"/>
      <c r="AG4" s="205"/>
    </row>
    <row r="5" spans="2:33"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c r="AC5" s="205"/>
      <c r="AD5" s="205"/>
      <c r="AE5" s="205"/>
      <c r="AF5" s="205"/>
      <c r="AG5" s="205"/>
    </row>
    <row r="6" spans="2:33"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c r="AC6" s="205"/>
      <c r="AD6" s="205"/>
      <c r="AE6" s="205"/>
      <c r="AF6" s="205"/>
      <c r="AG6" s="205"/>
    </row>
    <row r="7" spans="2:33"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c r="AC7" s="205"/>
      <c r="AD7" s="205"/>
      <c r="AE7" s="205"/>
      <c r="AF7" s="205"/>
      <c r="AG7" s="205"/>
    </row>
    <row r="8" spans="2:33"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c r="AC8" s="205"/>
      <c r="AD8" s="205"/>
      <c r="AE8" s="205"/>
      <c r="AF8" s="934" t="s">
        <v>691</v>
      </c>
      <c r="AG8" s="412"/>
    </row>
    <row r="9" spans="2:33"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c r="AC9" s="205"/>
      <c r="AD9" s="205"/>
      <c r="AE9" s="205"/>
      <c r="AF9" s="205"/>
      <c r="AG9" s="205"/>
    </row>
    <row r="10" spans="2:33" ht="30" customHeight="1" x14ac:dyDescent="0.25">
      <c r="B10" s="30"/>
      <c r="C10" s="413" t="s">
        <v>123</v>
      </c>
      <c r="D10" s="412"/>
      <c r="E10" s="414" t="s">
        <v>114</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c r="AC10" s="205"/>
      <c r="AD10" s="205"/>
      <c r="AE10" s="205"/>
      <c r="AF10" s="205"/>
      <c r="AG10" s="205"/>
    </row>
    <row r="11" spans="2:33"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c r="AC11" s="205"/>
      <c r="AD11" s="205"/>
      <c r="AE11" s="205"/>
      <c r="AF11" s="50" t="s">
        <v>692</v>
      </c>
      <c r="AG11" s="50" t="s">
        <v>693</v>
      </c>
    </row>
    <row r="12" spans="2:33" ht="29.25" customHeight="1" x14ac:dyDescent="0.25">
      <c r="B12" s="30"/>
      <c r="C12" s="427" t="s">
        <v>125</v>
      </c>
      <c r="D12" s="428"/>
      <c r="E12" s="425" t="s">
        <v>694</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c r="AC12" s="205"/>
      <c r="AD12" s="205"/>
      <c r="AE12" s="205"/>
      <c r="AF12" s="36" t="s">
        <v>695</v>
      </c>
      <c r="AG12" s="36">
        <v>28</v>
      </c>
    </row>
    <row r="13" spans="2:33"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c r="AC13" s="205"/>
      <c r="AD13" s="205"/>
      <c r="AE13" s="205"/>
      <c r="AF13" s="36" t="s">
        <v>696</v>
      </c>
      <c r="AG13" s="36">
        <v>100</v>
      </c>
    </row>
    <row r="14" spans="2:33" ht="15" customHeight="1" x14ac:dyDescent="0.25">
      <c r="B14" s="30"/>
      <c r="C14" s="413" t="s">
        <v>127</v>
      </c>
      <c r="D14" s="412"/>
      <c r="E14" s="216"/>
      <c r="F14" s="411"/>
      <c r="G14" s="412"/>
      <c r="H14" s="412"/>
      <c r="I14" s="412"/>
      <c r="J14" s="412"/>
      <c r="K14" s="412"/>
      <c r="L14" s="412"/>
      <c r="M14" s="412"/>
      <c r="N14" s="412"/>
      <c r="O14" s="412"/>
      <c r="P14" s="412"/>
      <c r="Q14" s="412"/>
      <c r="R14" s="412"/>
      <c r="S14" s="412"/>
      <c r="T14" s="412"/>
      <c r="U14" s="412"/>
      <c r="V14" s="412"/>
      <c r="W14" s="412"/>
      <c r="X14" s="412"/>
      <c r="Y14" s="412"/>
      <c r="Z14" s="412"/>
      <c r="AA14" s="412"/>
      <c r="AB14" s="424"/>
      <c r="AC14" s="205"/>
      <c r="AD14" s="205"/>
      <c r="AE14" s="205"/>
      <c r="AF14" s="36" t="s">
        <v>697</v>
      </c>
      <c r="AG14" s="36">
        <v>34</v>
      </c>
    </row>
    <row r="15" spans="2:33" ht="29.25" customHeight="1" x14ac:dyDescent="0.25">
      <c r="B15" s="30"/>
      <c r="C15" s="414" t="s">
        <v>698</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04"/>
      <c r="AB15" s="217"/>
      <c r="AC15" s="205"/>
      <c r="AD15" s="205"/>
      <c r="AE15" s="205"/>
      <c r="AF15" s="36" t="s">
        <v>699</v>
      </c>
      <c r="AG15" s="36">
        <v>100</v>
      </c>
    </row>
    <row r="16" spans="2:33" ht="15" customHeight="1" x14ac:dyDescent="0.25">
      <c r="B16" s="30"/>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7"/>
      <c r="AC16" s="205"/>
      <c r="AD16" s="205"/>
      <c r="AE16" s="205"/>
      <c r="AF16" s="36" t="s">
        <v>700</v>
      </c>
      <c r="AG16" s="36">
        <v>38</v>
      </c>
    </row>
    <row r="17" spans="3:33" ht="15" customHeight="1" x14ac:dyDescent="0.25">
      <c r="C17" s="219" t="s">
        <v>128</v>
      </c>
      <c r="D17" s="219"/>
      <c r="E17" s="205"/>
      <c r="F17" s="205"/>
      <c r="G17" s="205"/>
      <c r="H17" s="205"/>
      <c r="I17" s="205"/>
      <c r="J17" s="218"/>
      <c r="K17" s="218"/>
      <c r="L17" s="218"/>
      <c r="M17" s="218"/>
      <c r="N17" s="218"/>
      <c r="O17" s="218"/>
      <c r="P17" s="218"/>
      <c r="Q17" s="218"/>
      <c r="R17" s="218" t="s">
        <v>129</v>
      </c>
      <c r="S17" s="218"/>
      <c r="T17" s="218"/>
      <c r="U17" s="218"/>
      <c r="V17" s="218"/>
      <c r="W17" s="218"/>
      <c r="X17" s="218"/>
      <c r="Y17" s="218"/>
      <c r="Z17" s="218"/>
      <c r="AA17" s="218"/>
      <c r="AB17" s="217"/>
      <c r="AC17" s="205"/>
      <c r="AD17" s="205"/>
      <c r="AE17" s="205"/>
      <c r="AF17" s="36" t="s">
        <v>701</v>
      </c>
      <c r="AG17" s="36">
        <v>100</v>
      </c>
    </row>
    <row r="18" spans="3:33" ht="15" customHeight="1" x14ac:dyDescent="0.25">
      <c r="C18" s="429"/>
      <c r="D18" s="430"/>
      <c r="E18" s="430"/>
      <c r="F18" s="430"/>
      <c r="G18" s="430"/>
      <c r="H18" s="430"/>
      <c r="I18" s="430"/>
      <c r="J18" s="430"/>
      <c r="K18" s="430"/>
      <c r="L18" s="430"/>
      <c r="M18" s="430"/>
      <c r="N18" s="430"/>
      <c r="O18" s="430"/>
      <c r="P18" s="431"/>
      <c r="Q18" s="205"/>
      <c r="R18" s="415"/>
      <c r="S18" s="416"/>
      <c r="T18" s="416"/>
      <c r="U18" s="416"/>
      <c r="V18" s="416"/>
      <c r="W18" s="416"/>
      <c r="X18" s="416"/>
      <c r="Y18" s="416"/>
      <c r="Z18" s="416"/>
      <c r="AA18" s="404"/>
      <c r="AB18" s="213"/>
      <c r="AC18" s="205"/>
      <c r="AD18" s="205"/>
      <c r="AE18" s="205"/>
      <c r="AF18" s="36" t="s">
        <v>702</v>
      </c>
      <c r="AG18" s="36">
        <v>25</v>
      </c>
    </row>
    <row r="19" spans="3:33" ht="15" customHeight="1" x14ac:dyDescent="0.25">
      <c r="C19" s="432"/>
      <c r="D19" s="386"/>
      <c r="E19" s="386"/>
      <c r="F19" s="386"/>
      <c r="G19" s="386"/>
      <c r="H19" s="386"/>
      <c r="I19" s="386"/>
      <c r="J19" s="386"/>
      <c r="K19" s="386"/>
      <c r="L19" s="386"/>
      <c r="M19" s="386"/>
      <c r="N19" s="386"/>
      <c r="O19" s="386"/>
      <c r="P19" s="424"/>
      <c r="Q19" s="205"/>
      <c r="R19" s="205"/>
      <c r="S19" s="205"/>
      <c r="T19" s="205"/>
      <c r="U19" s="205"/>
      <c r="V19" s="205"/>
      <c r="W19" s="205"/>
      <c r="X19" s="205"/>
      <c r="Y19" s="205"/>
      <c r="Z19" s="205"/>
      <c r="AA19" s="205"/>
      <c r="AB19" s="213"/>
      <c r="AC19" s="205"/>
      <c r="AD19" s="205"/>
      <c r="AE19" s="205"/>
      <c r="AF19" s="205"/>
      <c r="AG19" s="205"/>
    </row>
    <row r="20" spans="3:33" ht="15" customHeight="1" x14ac:dyDescent="0.25">
      <c r="C20" s="432"/>
      <c r="D20" s="386"/>
      <c r="E20" s="386"/>
      <c r="F20" s="386"/>
      <c r="G20" s="386"/>
      <c r="H20" s="386"/>
      <c r="I20" s="386"/>
      <c r="J20" s="386"/>
      <c r="K20" s="386"/>
      <c r="L20" s="386"/>
      <c r="M20" s="386"/>
      <c r="N20" s="386"/>
      <c r="O20" s="386"/>
      <c r="P20" s="424"/>
      <c r="Q20" s="215"/>
      <c r="R20" s="218" t="s">
        <v>130</v>
      </c>
      <c r="S20" s="218"/>
      <c r="T20" s="218"/>
      <c r="U20" s="218"/>
      <c r="V20" s="218"/>
      <c r="W20" s="215"/>
      <c r="X20" s="215"/>
      <c r="Y20" s="215"/>
      <c r="Z20" s="205"/>
      <c r="AA20" s="215"/>
      <c r="AB20" s="213"/>
      <c r="AC20" s="205"/>
      <c r="AD20" s="205"/>
      <c r="AE20" s="205"/>
      <c r="AF20" s="205"/>
      <c r="AG20" s="205"/>
    </row>
    <row r="21" spans="3:33" ht="15" customHeight="1" x14ac:dyDescent="0.25">
      <c r="C21" s="432"/>
      <c r="D21" s="386"/>
      <c r="E21" s="386"/>
      <c r="F21" s="386"/>
      <c r="G21" s="386"/>
      <c r="H21" s="386"/>
      <c r="I21" s="386"/>
      <c r="J21" s="386"/>
      <c r="K21" s="386"/>
      <c r="L21" s="386"/>
      <c r="M21" s="386"/>
      <c r="N21" s="386"/>
      <c r="O21" s="386"/>
      <c r="P21" s="424"/>
      <c r="Q21" s="205"/>
      <c r="R21" s="36"/>
      <c r="S21" s="205" t="s">
        <v>15</v>
      </c>
      <c r="T21" s="205"/>
      <c r="U21" s="36"/>
      <c r="V21" s="205" t="s">
        <v>27</v>
      </c>
      <c r="W21" s="205"/>
      <c r="X21" s="36"/>
      <c r="Y21" s="220" t="s">
        <v>46</v>
      </c>
      <c r="Z21" s="205"/>
      <c r="AA21" s="205"/>
      <c r="AB21" s="213"/>
      <c r="AC21" s="205"/>
      <c r="AD21" s="205"/>
      <c r="AE21" s="205"/>
      <c r="AF21" s="205"/>
      <c r="AG21" s="205"/>
    </row>
    <row r="22" spans="3:33" ht="15" customHeight="1" x14ac:dyDescent="0.25">
      <c r="C22" s="432"/>
      <c r="D22" s="386"/>
      <c r="E22" s="386"/>
      <c r="F22" s="386"/>
      <c r="G22" s="386"/>
      <c r="H22" s="386"/>
      <c r="I22" s="386"/>
      <c r="J22" s="386"/>
      <c r="K22" s="386"/>
      <c r="L22" s="386"/>
      <c r="M22" s="386"/>
      <c r="N22" s="386"/>
      <c r="O22" s="386"/>
      <c r="P22" s="424"/>
      <c r="Q22" s="205"/>
      <c r="R22" s="205"/>
      <c r="S22" s="205"/>
      <c r="T22" s="205"/>
      <c r="U22" s="205"/>
      <c r="V22" s="205"/>
      <c r="W22" s="205"/>
      <c r="X22" s="205"/>
      <c r="Y22" s="205"/>
      <c r="Z22" s="205"/>
      <c r="AA22" s="205"/>
      <c r="AB22" s="213"/>
      <c r="AC22" s="205"/>
      <c r="AD22" s="205"/>
      <c r="AE22" s="205"/>
      <c r="AF22" s="205"/>
      <c r="AG22" s="205"/>
    </row>
    <row r="23" spans="3:33" ht="15" customHeight="1" x14ac:dyDescent="0.25">
      <c r="C23" s="433"/>
      <c r="D23" s="434"/>
      <c r="E23" s="434"/>
      <c r="F23" s="434"/>
      <c r="G23" s="434"/>
      <c r="H23" s="434"/>
      <c r="I23" s="434"/>
      <c r="J23" s="434"/>
      <c r="K23" s="434"/>
      <c r="L23" s="434"/>
      <c r="M23" s="434"/>
      <c r="N23" s="434"/>
      <c r="O23" s="434"/>
      <c r="P23" s="435"/>
      <c r="Q23" s="205"/>
      <c r="R23" s="218" t="s">
        <v>131</v>
      </c>
      <c r="S23" s="205"/>
      <c r="T23" s="205"/>
      <c r="U23" s="205"/>
      <c r="V23" s="205"/>
      <c r="W23" s="422" t="s">
        <v>33</v>
      </c>
      <c r="X23" s="416"/>
      <c r="Y23" s="416"/>
      <c r="Z23" s="416"/>
      <c r="AA23" s="404"/>
      <c r="AB23" s="213"/>
      <c r="AC23" s="205"/>
      <c r="AD23" s="205"/>
      <c r="AE23" s="205"/>
      <c r="AF23" s="205"/>
      <c r="AG23" s="205"/>
    </row>
    <row r="24" spans="3:33" ht="15" customHeight="1" x14ac:dyDescent="0.25">
      <c r="C24" s="215"/>
      <c r="D24" s="215"/>
      <c r="E24" s="215"/>
      <c r="F24" s="215"/>
      <c r="G24" s="215"/>
      <c r="H24" s="205"/>
      <c r="I24" s="205"/>
      <c r="J24" s="205"/>
      <c r="K24" s="205"/>
      <c r="L24" s="205"/>
      <c r="M24" s="205"/>
      <c r="N24" s="205"/>
      <c r="O24" s="205"/>
      <c r="P24" s="205"/>
      <c r="Q24" s="205"/>
      <c r="R24" s="218"/>
      <c r="S24" s="205"/>
      <c r="T24" s="205"/>
      <c r="U24" s="205"/>
      <c r="V24" s="205"/>
      <c r="W24" s="205"/>
      <c r="X24" s="205"/>
      <c r="Y24" s="205"/>
      <c r="Z24" s="205"/>
      <c r="AA24" s="205"/>
      <c r="AB24" s="213"/>
      <c r="AC24" s="205"/>
      <c r="AD24" s="205"/>
      <c r="AE24" s="205"/>
      <c r="AF24" s="205"/>
      <c r="AG24" s="205"/>
    </row>
    <row r="25" spans="3:33" ht="15" customHeight="1" x14ac:dyDescent="0.25">
      <c r="C25" s="218" t="s">
        <v>132</v>
      </c>
      <c r="D25" s="215"/>
      <c r="E25" s="215"/>
      <c r="F25" s="215"/>
      <c r="G25" s="215"/>
      <c r="H25" s="215"/>
      <c r="I25" s="205"/>
      <c r="J25" s="205"/>
      <c r="K25" s="205"/>
      <c r="L25" s="205"/>
      <c r="M25" s="205"/>
      <c r="N25" s="205"/>
      <c r="O25" s="205"/>
      <c r="P25" s="205"/>
      <c r="Q25" s="205"/>
      <c r="R25" s="205"/>
      <c r="S25" s="205"/>
      <c r="T25" s="205"/>
      <c r="U25" s="205"/>
      <c r="V25" s="205"/>
      <c r="W25" s="205"/>
      <c r="X25" s="205"/>
      <c r="Y25" s="205"/>
      <c r="Z25" s="205"/>
      <c r="AA25" s="205"/>
      <c r="AB25" s="213"/>
      <c r="AC25" s="205"/>
      <c r="AD25" s="205"/>
      <c r="AE25" s="205"/>
      <c r="AF25" s="205"/>
      <c r="AG25" s="205"/>
    </row>
    <row r="26" spans="3:33" ht="39.75" customHeight="1" x14ac:dyDescent="0.25">
      <c r="C26" s="933" t="s">
        <v>686</v>
      </c>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04"/>
      <c r="AB26" s="213"/>
      <c r="AC26" s="205"/>
      <c r="AD26" s="205"/>
      <c r="AE26" s="205"/>
      <c r="AF26" s="237">
        <f>+(((((AG12/100)*AG13)+((AG14/100)*AG15)+((AG16/100)*AG17))*AG18)/100)</f>
        <v>25</v>
      </c>
      <c r="AG26" s="205"/>
    </row>
    <row r="27" spans="3:33" ht="15" customHeight="1" x14ac:dyDescent="0.2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21"/>
      <c r="AC27" s="205"/>
      <c r="AD27" s="205"/>
      <c r="AE27" s="205"/>
      <c r="AF27" s="205"/>
      <c r="AG27" s="205"/>
    </row>
    <row r="28" spans="3:33" ht="15" customHeight="1" x14ac:dyDescent="0.25">
      <c r="C28" s="209" t="s">
        <v>134</v>
      </c>
      <c r="D28" s="215"/>
      <c r="E28" s="215"/>
      <c r="F28" s="215"/>
      <c r="G28" s="215"/>
      <c r="H28" s="215"/>
      <c r="I28" s="215"/>
      <c r="J28" s="215"/>
      <c r="K28" s="215"/>
      <c r="L28" s="215"/>
      <c r="M28" s="209" t="s">
        <v>134</v>
      </c>
      <c r="N28" s="215"/>
      <c r="O28" s="215"/>
      <c r="P28" s="215"/>
      <c r="Q28" s="215"/>
      <c r="R28" s="215"/>
      <c r="S28" s="215"/>
      <c r="T28" s="215"/>
      <c r="U28" s="215"/>
      <c r="V28" s="215"/>
      <c r="W28" s="215"/>
      <c r="X28" s="215"/>
      <c r="Y28" s="215"/>
      <c r="Z28" s="215"/>
      <c r="AA28" s="215"/>
      <c r="AB28" s="221"/>
      <c r="AC28" s="205"/>
      <c r="AD28" s="205"/>
      <c r="AE28" s="205"/>
      <c r="AF28" s="205"/>
      <c r="AG28" s="205"/>
    </row>
    <row r="29" spans="3:33" ht="29.25" customHeight="1" x14ac:dyDescent="0.25">
      <c r="C29" s="422" t="s">
        <v>687</v>
      </c>
      <c r="D29" s="416"/>
      <c r="E29" s="416"/>
      <c r="F29" s="416"/>
      <c r="G29" s="416"/>
      <c r="H29" s="416"/>
      <c r="I29" s="416"/>
      <c r="J29" s="416"/>
      <c r="K29" s="404"/>
      <c r="L29" s="215"/>
      <c r="M29" s="422"/>
      <c r="N29" s="416"/>
      <c r="O29" s="416"/>
      <c r="P29" s="416"/>
      <c r="Q29" s="416"/>
      <c r="R29" s="416"/>
      <c r="S29" s="416"/>
      <c r="T29" s="416"/>
      <c r="U29" s="416"/>
      <c r="V29" s="416"/>
      <c r="W29" s="416"/>
      <c r="X29" s="416"/>
      <c r="Y29" s="416"/>
      <c r="Z29" s="416"/>
      <c r="AA29" s="404"/>
      <c r="AB29" s="221"/>
      <c r="AC29" s="205"/>
      <c r="AD29" s="205"/>
      <c r="AE29" s="205"/>
      <c r="AF29" s="205"/>
      <c r="AG29" s="205"/>
    </row>
    <row r="30" spans="3:33" ht="15" customHeight="1" x14ac:dyDescent="0.2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13"/>
      <c r="AC30" s="205"/>
      <c r="AD30" s="205"/>
      <c r="AE30" s="205"/>
      <c r="AF30" s="205"/>
      <c r="AG30" s="205"/>
    </row>
    <row r="31" spans="3:33" ht="15" customHeight="1" x14ac:dyDescent="0.25">
      <c r="C31" s="222" t="s">
        <v>137</v>
      </c>
      <c r="D31" s="222"/>
      <c r="E31" s="222"/>
      <c r="F31" s="222"/>
      <c r="G31" s="223"/>
      <c r="H31" s="224"/>
      <c r="I31" s="224"/>
      <c r="J31" s="224"/>
      <c r="K31" s="224"/>
      <c r="L31" s="224"/>
      <c r="M31" s="224"/>
      <c r="N31" s="224"/>
      <c r="O31" s="224"/>
      <c r="P31" s="224"/>
      <c r="Q31" s="224"/>
      <c r="R31" s="224"/>
      <c r="S31" s="224"/>
      <c r="T31" s="224"/>
      <c r="U31" s="224"/>
      <c r="V31" s="224"/>
      <c r="W31" s="224"/>
      <c r="X31" s="224"/>
      <c r="Y31" s="224"/>
      <c r="Z31" s="224"/>
      <c r="AA31" s="224"/>
      <c r="AB31" s="213"/>
      <c r="AC31" s="205"/>
      <c r="AD31" s="205"/>
      <c r="AE31" s="205"/>
      <c r="AF31" s="205"/>
      <c r="AG31" s="205"/>
    </row>
    <row r="32" spans="3:33" ht="90" customHeight="1" x14ac:dyDescent="0.25">
      <c r="C32" s="421" t="s">
        <v>688</v>
      </c>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04"/>
      <c r="AB32" s="213"/>
      <c r="AC32" s="205"/>
      <c r="AD32" s="205"/>
      <c r="AE32" s="205"/>
      <c r="AF32" s="205"/>
      <c r="AG32" s="205"/>
    </row>
    <row r="34" spans="3:27" ht="15.75" customHeight="1" x14ac:dyDescent="0.25">
      <c r="C34" s="420" t="s">
        <v>139</v>
      </c>
      <c r="D34" s="412"/>
      <c r="E34" s="218"/>
      <c r="F34" s="414" t="s">
        <v>34</v>
      </c>
      <c r="G34" s="404"/>
      <c r="H34" s="218"/>
      <c r="I34" s="205"/>
      <c r="J34" s="225" t="s">
        <v>140</v>
      </c>
      <c r="K34" s="414">
        <v>25</v>
      </c>
      <c r="L34" s="416"/>
      <c r="M34" s="416"/>
      <c r="N34" s="404"/>
      <c r="O34" s="218"/>
      <c r="P34" s="218"/>
      <c r="Q34" s="209" t="s">
        <v>141</v>
      </c>
      <c r="R34" s="205"/>
      <c r="S34" s="218"/>
      <c r="T34" s="218"/>
      <c r="U34" s="218"/>
      <c r="V34" s="218"/>
      <c r="W34" s="414" t="s">
        <v>20</v>
      </c>
      <c r="X34" s="416"/>
      <c r="Y34" s="416"/>
      <c r="Z34" s="416"/>
      <c r="AA34" s="404"/>
    </row>
    <row r="35" spans="3:27" ht="15.75" customHeight="1" x14ac:dyDescent="0.25">
      <c r="C35" s="205"/>
      <c r="D35" s="205"/>
      <c r="E35" s="205"/>
      <c r="F35" s="220"/>
      <c r="G35" s="220"/>
      <c r="H35" s="220"/>
      <c r="I35" s="220"/>
      <c r="J35" s="220"/>
      <c r="K35" s="220"/>
      <c r="L35" s="220"/>
      <c r="M35" s="205"/>
      <c r="N35" s="205"/>
      <c r="O35" s="205"/>
      <c r="P35" s="205"/>
      <c r="Q35" s="205"/>
      <c r="R35" s="205"/>
      <c r="S35" s="205"/>
      <c r="T35" s="205"/>
      <c r="U35" s="205"/>
      <c r="V35" s="205"/>
      <c r="W35" s="205"/>
      <c r="X35" s="205"/>
      <c r="Y35" s="205"/>
      <c r="Z35" s="205"/>
      <c r="AA35" s="205"/>
    </row>
    <row r="36" spans="3:27" ht="32.25" customHeight="1" x14ac:dyDescent="0.25">
      <c r="C36" s="205"/>
      <c r="D36" s="225" t="s">
        <v>142</v>
      </c>
      <c r="E36" s="218"/>
      <c r="F36" s="421" t="s">
        <v>703</v>
      </c>
      <c r="G36" s="416"/>
      <c r="H36" s="416"/>
      <c r="I36" s="416"/>
      <c r="J36" s="416"/>
      <c r="K36" s="416"/>
      <c r="L36" s="416"/>
      <c r="M36" s="404"/>
      <c r="N36" s="205"/>
      <c r="O36" s="225" t="s">
        <v>144</v>
      </c>
      <c r="P36" s="422">
        <v>0</v>
      </c>
      <c r="Q36" s="416"/>
      <c r="R36" s="416"/>
      <c r="S36" s="416"/>
      <c r="T36" s="416"/>
      <c r="U36" s="416"/>
      <c r="V36" s="416"/>
      <c r="W36" s="416"/>
      <c r="X36" s="416"/>
      <c r="Y36" s="416"/>
      <c r="Z36" s="416"/>
      <c r="AA36" s="404"/>
    </row>
    <row r="37" spans="3:27" ht="15.75" customHeight="1" x14ac:dyDescent="0.25">
      <c r="C37" s="218"/>
      <c r="D37" s="218"/>
      <c r="E37" s="218"/>
      <c r="F37" s="220"/>
      <c r="G37" s="220"/>
      <c r="H37" s="220"/>
      <c r="I37" s="220"/>
      <c r="J37" s="220"/>
      <c r="K37" s="220"/>
      <c r="L37" s="220"/>
      <c r="M37" s="218"/>
      <c r="N37" s="218"/>
      <c r="O37" s="218"/>
      <c r="P37" s="218"/>
      <c r="Q37" s="218"/>
      <c r="R37" s="218"/>
      <c r="S37" s="218"/>
      <c r="T37" s="218"/>
      <c r="U37" s="218"/>
      <c r="V37" s="218"/>
      <c r="W37" s="218"/>
      <c r="X37" s="218"/>
      <c r="Y37" s="218"/>
      <c r="Z37" s="218"/>
      <c r="AA37" s="218"/>
    </row>
    <row r="38" spans="3:27" ht="15.75" customHeight="1" x14ac:dyDescent="0.25">
      <c r="C38" s="205"/>
      <c r="D38" s="225" t="s">
        <v>145</v>
      </c>
      <c r="E38" s="205"/>
      <c r="F38" s="415" t="s">
        <v>146</v>
      </c>
      <c r="G38" s="404"/>
      <c r="H38" s="205"/>
      <c r="I38" s="205"/>
      <c r="J38" s="218" t="s">
        <v>147</v>
      </c>
      <c r="K38" s="205"/>
      <c r="L38" s="415" t="s">
        <v>148</v>
      </c>
      <c r="M38" s="416"/>
      <c r="N38" s="404"/>
      <c r="O38" s="218"/>
      <c r="P38" s="218"/>
      <c r="Q38" s="205"/>
      <c r="R38" s="218" t="s">
        <v>149</v>
      </c>
      <c r="S38" s="218"/>
      <c r="T38" s="218"/>
      <c r="U38" s="218"/>
      <c r="V38" s="218"/>
      <c r="W38" s="423"/>
      <c r="X38" s="416"/>
      <c r="Y38" s="416"/>
      <c r="Z38" s="416"/>
      <c r="AA38" s="404"/>
    </row>
    <row r="39" spans="3:27" ht="15.75" customHeight="1" x14ac:dyDescent="0.25">
      <c r="C39" s="205"/>
      <c r="D39" s="205"/>
      <c r="E39" s="205"/>
      <c r="F39" s="28"/>
      <c r="G39" s="205"/>
      <c r="H39" s="205"/>
      <c r="I39" s="209"/>
      <c r="J39" s="209"/>
      <c r="K39" s="209"/>
      <c r="L39" s="209"/>
      <c r="M39" s="209"/>
      <c r="N39" s="209"/>
      <c r="O39" s="209"/>
      <c r="P39" s="209"/>
      <c r="Q39" s="209"/>
      <c r="R39" s="209"/>
      <c r="S39" s="209"/>
      <c r="T39" s="209"/>
      <c r="U39" s="209"/>
      <c r="V39" s="209"/>
      <c r="W39" s="209"/>
      <c r="X39" s="209"/>
      <c r="Y39" s="209"/>
      <c r="Z39" s="209"/>
      <c r="AA39" s="209"/>
    </row>
    <row r="40" spans="3:27" ht="15.75" customHeight="1" x14ac:dyDescent="0.25">
      <c r="C40" s="226" t="s">
        <v>150</v>
      </c>
      <c r="D40" s="417">
        <v>2024</v>
      </c>
      <c r="E40" s="418"/>
      <c r="F40" s="419"/>
      <c r="G40" s="34"/>
      <c r="H40" s="209"/>
      <c r="I40" s="209"/>
      <c r="J40" s="209"/>
      <c r="K40" s="209"/>
      <c r="L40" s="209"/>
      <c r="M40" s="209"/>
      <c r="N40" s="209"/>
      <c r="O40" s="209"/>
      <c r="P40" s="209"/>
      <c r="Q40" s="411"/>
      <c r="R40" s="412"/>
      <c r="S40" s="412"/>
      <c r="T40" s="412"/>
      <c r="U40" s="412"/>
      <c r="V40" s="209"/>
      <c r="W40" s="209"/>
      <c r="X40" s="413"/>
      <c r="Y40" s="412"/>
      <c r="Z40" s="412"/>
      <c r="AA40" s="412"/>
    </row>
    <row r="41" spans="3:27" ht="5.25" customHeight="1" x14ac:dyDescent="0.25">
      <c r="C41" s="218"/>
      <c r="D41" s="37"/>
      <c r="E41" s="37"/>
      <c r="F41" s="37"/>
      <c r="G41" s="205"/>
      <c r="H41" s="209"/>
      <c r="I41" s="209"/>
      <c r="J41" s="209"/>
      <c r="K41" s="209"/>
      <c r="L41" s="209"/>
      <c r="M41" s="209"/>
      <c r="N41" s="209"/>
      <c r="O41" s="209"/>
      <c r="P41" s="209"/>
      <c r="Q41" s="215"/>
      <c r="R41" s="215"/>
      <c r="S41" s="215"/>
      <c r="T41" s="215"/>
      <c r="U41" s="215"/>
      <c r="V41" s="209"/>
      <c r="W41" s="209"/>
      <c r="X41" s="211"/>
      <c r="Y41" s="211"/>
      <c r="Z41" s="211"/>
      <c r="AA41" s="211"/>
    </row>
    <row r="42" spans="3:27" ht="15.75" customHeight="1" x14ac:dyDescent="0.25">
      <c r="C42" s="218" t="s">
        <v>140</v>
      </c>
      <c r="D42" s="422">
        <v>25</v>
      </c>
      <c r="E42" s="416"/>
      <c r="F42" s="404"/>
      <c r="G42" s="205"/>
      <c r="H42" s="209"/>
      <c r="I42" s="209"/>
      <c r="J42" s="209"/>
      <c r="K42" s="209"/>
      <c r="L42" s="209"/>
      <c r="M42" s="209"/>
      <c r="N42" s="209"/>
      <c r="O42" s="209"/>
      <c r="P42" s="209"/>
      <c r="Q42" s="411"/>
      <c r="R42" s="412"/>
      <c r="S42" s="412"/>
      <c r="T42" s="412"/>
      <c r="U42" s="412"/>
      <c r="V42" s="209"/>
      <c r="W42" s="209"/>
      <c r="X42" s="413"/>
      <c r="Y42" s="412"/>
      <c r="Z42" s="412"/>
      <c r="AA42" s="412"/>
    </row>
    <row r="43" spans="3:27" ht="15.75" customHeight="1" x14ac:dyDescent="0.25">
      <c r="C43" s="205"/>
      <c r="D43" s="205"/>
      <c r="E43" s="205"/>
      <c r="F43" s="205"/>
      <c r="G43" s="205"/>
      <c r="H43" s="205"/>
      <c r="I43" s="209"/>
      <c r="J43" s="209"/>
      <c r="K43" s="218"/>
      <c r="L43" s="218"/>
      <c r="M43" s="218"/>
      <c r="N43" s="218"/>
      <c r="O43" s="218"/>
      <c r="P43" s="218"/>
      <c r="Q43" s="218"/>
      <c r="R43" s="218"/>
      <c r="S43" s="218"/>
      <c r="T43" s="218"/>
      <c r="U43" s="218"/>
      <c r="V43" s="218"/>
      <c r="W43" s="218"/>
      <c r="X43" s="218"/>
      <c r="Y43" s="218"/>
      <c r="Z43" s="218"/>
      <c r="AA43" s="218"/>
    </row>
    <row r="44" spans="3:27" ht="15.75" customHeight="1" x14ac:dyDescent="0.25">
      <c r="C44" s="218"/>
      <c r="D44" s="414" t="s">
        <v>151</v>
      </c>
      <c r="E44" s="416"/>
      <c r="F44" s="416"/>
      <c r="G44" s="416"/>
      <c r="H44" s="416"/>
      <c r="I44" s="416"/>
      <c r="J44" s="416"/>
      <c r="K44" s="416"/>
      <c r="L44" s="416"/>
      <c r="M44" s="416"/>
      <c r="N44" s="416"/>
      <c r="O44" s="416"/>
      <c r="P44" s="416"/>
      <c r="Q44" s="416"/>
      <c r="R44" s="416"/>
      <c r="S44" s="416"/>
      <c r="T44" s="416"/>
      <c r="U44" s="416"/>
      <c r="V44" s="416"/>
      <c r="W44" s="416"/>
      <c r="X44" s="416"/>
      <c r="Y44" s="404"/>
      <c r="Z44" s="219"/>
      <c r="AA44" s="219"/>
    </row>
    <row r="45" spans="3:27" ht="15.75" customHeight="1" x14ac:dyDescent="0.25">
      <c r="C45" s="205"/>
      <c r="D45" s="453" t="s">
        <v>152</v>
      </c>
      <c r="E45" s="416"/>
      <c r="F45" s="416"/>
      <c r="G45" s="416"/>
      <c r="H45" s="404"/>
      <c r="I45" s="449" t="s">
        <v>153</v>
      </c>
      <c r="J45" s="416"/>
      <c r="K45" s="416"/>
      <c r="L45" s="416"/>
      <c r="M45" s="416"/>
      <c r="N45" s="416"/>
      <c r="O45" s="416"/>
      <c r="P45" s="404"/>
      <c r="Q45" s="450" t="s">
        <v>154</v>
      </c>
      <c r="R45" s="416"/>
      <c r="S45" s="416"/>
      <c r="T45" s="416"/>
      <c r="U45" s="416"/>
      <c r="V45" s="416"/>
      <c r="W45" s="416"/>
      <c r="X45" s="416"/>
      <c r="Y45" s="404"/>
      <c r="Z45" s="219"/>
      <c r="AA45" s="219"/>
    </row>
    <row r="46" spans="3:27" ht="15.75" customHeight="1" x14ac:dyDescent="0.25">
      <c r="C46" s="38"/>
      <c r="D46" s="454" t="s">
        <v>155</v>
      </c>
      <c r="E46" s="416"/>
      <c r="F46" s="416"/>
      <c r="G46" s="416"/>
      <c r="H46" s="404"/>
      <c r="I46" s="451" t="s">
        <v>156</v>
      </c>
      <c r="J46" s="416"/>
      <c r="K46" s="416"/>
      <c r="L46" s="416"/>
      <c r="M46" s="416"/>
      <c r="N46" s="416"/>
      <c r="O46" s="416"/>
      <c r="P46" s="404"/>
      <c r="Q46" s="452" t="s">
        <v>157</v>
      </c>
      <c r="R46" s="416"/>
      <c r="S46" s="416"/>
      <c r="T46" s="416"/>
      <c r="U46" s="416"/>
      <c r="V46" s="416"/>
      <c r="W46" s="416"/>
      <c r="X46" s="416"/>
      <c r="Y46" s="404"/>
      <c r="Z46" s="228"/>
      <c r="AA46" s="228"/>
    </row>
    <row r="47" spans="3:27" ht="15.75" customHeight="1" x14ac:dyDescent="0.25">
      <c r="C47" s="229"/>
      <c r="D47" s="229"/>
      <c r="E47" s="229"/>
      <c r="F47" s="229"/>
      <c r="G47" s="230"/>
      <c r="H47" s="230"/>
      <c r="I47" s="230"/>
      <c r="J47" s="230"/>
      <c r="K47" s="230"/>
      <c r="L47" s="230"/>
      <c r="M47" s="230"/>
      <c r="N47" s="230"/>
      <c r="O47" s="230"/>
      <c r="P47" s="230"/>
      <c r="Q47" s="230"/>
      <c r="R47" s="230"/>
      <c r="S47" s="230"/>
      <c r="T47" s="230"/>
      <c r="U47" s="230"/>
      <c r="V47" s="230"/>
      <c r="W47" s="230"/>
      <c r="X47" s="230"/>
      <c r="Y47" s="230"/>
      <c r="Z47" s="229"/>
      <c r="AA47" s="229"/>
    </row>
    <row r="48" spans="3:27" ht="15.75" customHeight="1" x14ac:dyDescent="0.25">
      <c r="C48" s="442" t="s">
        <v>158</v>
      </c>
      <c r="D48" s="416"/>
      <c r="E48" s="416"/>
      <c r="F48" s="404"/>
      <c r="G48" s="447" t="s">
        <v>159</v>
      </c>
      <c r="H48" s="448" t="s">
        <v>160</v>
      </c>
      <c r="I48" s="430"/>
      <c r="J48" s="430"/>
      <c r="K48" s="430"/>
      <c r="L48" s="430"/>
      <c r="M48" s="430"/>
      <c r="N48" s="430"/>
      <c r="O48" s="430"/>
      <c r="P48" s="430"/>
      <c r="Q48" s="430"/>
      <c r="R48" s="430"/>
      <c r="S48" s="430"/>
      <c r="T48" s="430"/>
      <c r="U48" s="430"/>
      <c r="V48" s="430"/>
      <c r="W48" s="430"/>
      <c r="X48" s="430"/>
      <c r="Y48" s="430"/>
      <c r="Z48" s="430"/>
      <c r="AA48" s="431"/>
    </row>
    <row r="49" spans="2:28" ht="15.75" customHeight="1" x14ac:dyDescent="0.25">
      <c r="B49" s="39"/>
      <c r="C49" s="40" t="s">
        <v>161</v>
      </c>
      <c r="D49" s="41">
        <v>1.2</v>
      </c>
      <c r="E49" s="442" t="s">
        <v>162</v>
      </c>
      <c r="F49" s="404"/>
      <c r="G49" s="388"/>
      <c r="H49" s="433"/>
      <c r="I49" s="434"/>
      <c r="J49" s="434"/>
      <c r="K49" s="434"/>
      <c r="L49" s="434"/>
      <c r="M49" s="434"/>
      <c r="N49" s="434"/>
      <c r="O49" s="434"/>
      <c r="P49" s="434"/>
      <c r="Q49" s="434"/>
      <c r="R49" s="434"/>
      <c r="S49" s="434"/>
      <c r="T49" s="434"/>
      <c r="U49" s="434"/>
      <c r="V49" s="434"/>
      <c r="W49" s="434"/>
      <c r="X49" s="434"/>
      <c r="Y49" s="434"/>
      <c r="Z49" s="434"/>
      <c r="AA49" s="435"/>
      <c r="AB49" s="227"/>
    </row>
    <row r="50" spans="2:28" ht="15.75" customHeight="1" x14ac:dyDescent="0.25">
      <c r="B50" s="39"/>
      <c r="C50" s="42">
        <v>2024</v>
      </c>
      <c r="D50" s="43">
        <v>45474</v>
      </c>
      <c r="E50" s="441">
        <v>45656</v>
      </c>
      <c r="F50" s="404"/>
      <c r="G50" s="44">
        <v>25</v>
      </c>
      <c r="H50" s="446" t="s">
        <v>704</v>
      </c>
      <c r="I50" s="416"/>
      <c r="J50" s="416"/>
      <c r="K50" s="416"/>
      <c r="L50" s="416"/>
      <c r="M50" s="416"/>
      <c r="N50" s="416"/>
      <c r="O50" s="416"/>
      <c r="P50" s="416"/>
      <c r="Q50" s="416"/>
      <c r="R50" s="416"/>
      <c r="S50" s="416"/>
      <c r="T50" s="416"/>
      <c r="U50" s="416"/>
      <c r="V50" s="416"/>
      <c r="W50" s="416"/>
      <c r="X50" s="416"/>
      <c r="Y50" s="416"/>
      <c r="Z50" s="416"/>
      <c r="AA50" s="404"/>
      <c r="AB50" s="227"/>
    </row>
    <row r="51" spans="2:28" ht="15.75" customHeight="1" x14ac:dyDescent="0.25">
      <c r="B51" s="39"/>
      <c r="C51" s="42">
        <v>2025</v>
      </c>
      <c r="D51" s="43">
        <v>45658</v>
      </c>
      <c r="E51" s="441">
        <v>46021</v>
      </c>
      <c r="F51" s="404"/>
      <c r="G51" s="44">
        <v>65</v>
      </c>
      <c r="H51" s="446" t="s">
        <v>704</v>
      </c>
      <c r="I51" s="416"/>
      <c r="J51" s="416"/>
      <c r="K51" s="416"/>
      <c r="L51" s="416"/>
      <c r="M51" s="416"/>
      <c r="N51" s="416"/>
      <c r="O51" s="416"/>
      <c r="P51" s="416"/>
      <c r="Q51" s="416"/>
      <c r="R51" s="416"/>
      <c r="S51" s="416"/>
      <c r="T51" s="416"/>
      <c r="U51" s="416"/>
      <c r="V51" s="416"/>
      <c r="W51" s="416"/>
      <c r="X51" s="416"/>
      <c r="Y51" s="416"/>
      <c r="Z51" s="416"/>
      <c r="AA51" s="404"/>
      <c r="AB51" s="227"/>
    </row>
    <row r="52" spans="2:28" ht="15.75" customHeight="1" x14ac:dyDescent="0.25">
      <c r="B52" s="39"/>
      <c r="C52" s="42">
        <v>2026</v>
      </c>
      <c r="D52" s="43">
        <v>46023</v>
      </c>
      <c r="E52" s="441">
        <v>46386</v>
      </c>
      <c r="F52" s="404"/>
      <c r="G52" s="44">
        <v>85</v>
      </c>
      <c r="H52" s="446" t="s">
        <v>704</v>
      </c>
      <c r="I52" s="416"/>
      <c r="J52" s="416"/>
      <c r="K52" s="416"/>
      <c r="L52" s="416"/>
      <c r="M52" s="416"/>
      <c r="N52" s="416"/>
      <c r="O52" s="416"/>
      <c r="P52" s="416"/>
      <c r="Q52" s="416"/>
      <c r="R52" s="416"/>
      <c r="S52" s="416"/>
      <c r="T52" s="416"/>
      <c r="U52" s="416"/>
      <c r="V52" s="416"/>
      <c r="W52" s="416"/>
      <c r="X52" s="416"/>
      <c r="Y52" s="416"/>
      <c r="Z52" s="416"/>
      <c r="AA52" s="404"/>
      <c r="AB52" s="227"/>
    </row>
    <row r="53" spans="2:28" ht="15.75" customHeight="1" x14ac:dyDescent="0.25">
      <c r="B53" s="39"/>
      <c r="C53" s="42">
        <v>2027</v>
      </c>
      <c r="D53" s="43">
        <v>46388</v>
      </c>
      <c r="E53" s="441">
        <v>46751</v>
      </c>
      <c r="F53" s="404"/>
      <c r="G53" s="44">
        <v>100</v>
      </c>
      <c r="H53" s="446" t="s">
        <v>704</v>
      </c>
      <c r="I53" s="416"/>
      <c r="J53" s="416"/>
      <c r="K53" s="416"/>
      <c r="L53" s="416"/>
      <c r="M53" s="416"/>
      <c r="N53" s="416"/>
      <c r="O53" s="416"/>
      <c r="P53" s="416"/>
      <c r="Q53" s="416"/>
      <c r="R53" s="416"/>
      <c r="S53" s="416"/>
      <c r="T53" s="416"/>
      <c r="U53" s="416"/>
      <c r="V53" s="416"/>
      <c r="W53" s="416"/>
      <c r="X53" s="416"/>
      <c r="Y53" s="416"/>
      <c r="Z53" s="416"/>
      <c r="AA53" s="404"/>
      <c r="AB53" s="227"/>
    </row>
    <row r="54" spans="2:28" ht="15.75" customHeight="1" x14ac:dyDescent="0.25">
      <c r="B54" s="39"/>
      <c r="C54" s="42"/>
      <c r="D54" s="42"/>
      <c r="E54" s="442"/>
      <c r="F54" s="404"/>
      <c r="G54" s="41"/>
      <c r="H54" s="442"/>
      <c r="I54" s="416"/>
      <c r="J54" s="416"/>
      <c r="K54" s="416"/>
      <c r="L54" s="416"/>
      <c r="M54" s="416"/>
      <c r="N54" s="416"/>
      <c r="O54" s="416"/>
      <c r="P54" s="416"/>
      <c r="Q54" s="416"/>
      <c r="R54" s="416"/>
      <c r="S54" s="416"/>
      <c r="T54" s="416"/>
      <c r="U54" s="416"/>
      <c r="V54" s="416"/>
      <c r="W54" s="416"/>
      <c r="X54" s="416"/>
      <c r="Y54" s="416"/>
      <c r="Z54" s="416"/>
      <c r="AA54" s="404"/>
      <c r="AB54" s="227"/>
    </row>
    <row r="55" spans="2:28" ht="15.75" customHeight="1" x14ac:dyDescent="0.25">
      <c r="B55" s="30"/>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13"/>
    </row>
    <row r="56" spans="2:28" ht="15.75" customHeight="1" x14ac:dyDescent="0.25">
      <c r="B56" s="30"/>
      <c r="C56" s="420" t="s">
        <v>163</v>
      </c>
      <c r="D56" s="412"/>
      <c r="E56" s="218"/>
      <c r="F56" s="209" t="s">
        <v>164</v>
      </c>
      <c r="G56" s="45"/>
      <c r="H56" s="220"/>
      <c r="I56" s="209" t="s">
        <v>165</v>
      </c>
      <c r="J56" s="205"/>
      <c r="K56" s="415"/>
      <c r="L56" s="404"/>
      <c r="M56" s="218"/>
      <c r="N56" s="205"/>
      <c r="O56" s="205"/>
      <c r="P56" s="205"/>
      <c r="Q56" s="205"/>
      <c r="R56" s="205"/>
      <c r="S56" s="205"/>
      <c r="T56" s="205"/>
      <c r="U56" s="205"/>
      <c r="V56" s="205"/>
      <c r="W56" s="205"/>
      <c r="X56" s="205"/>
      <c r="Y56" s="205"/>
      <c r="Z56" s="205"/>
      <c r="AA56" s="205"/>
      <c r="AB56" s="213"/>
    </row>
    <row r="57" spans="2:28" ht="15.75" customHeight="1" x14ac:dyDescent="0.25">
      <c r="B57" s="231"/>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32"/>
    </row>
    <row r="58" spans="2:28" ht="15.75" customHeight="1" x14ac:dyDescent="0.25">
      <c r="B58" s="440" t="s">
        <v>166</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04"/>
    </row>
    <row r="59" spans="2:28" ht="15.75" customHeight="1" x14ac:dyDescent="0.25">
      <c r="B59" s="46"/>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47"/>
    </row>
    <row r="60" spans="2:28" ht="29.25" customHeight="1" x14ac:dyDescent="0.25">
      <c r="B60" s="442" t="s">
        <v>161</v>
      </c>
      <c r="C60" s="404"/>
      <c r="D60" s="41"/>
      <c r="E60" s="442" t="s">
        <v>167</v>
      </c>
      <c r="F60" s="404"/>
      <c r="G60" s="41"/>
      <c r="H60" s="414" t="s">
        <v>168</v>
      </c>
      <c r="I60" s="404"/>
      <c r="J60" s="442"/>
      <c r="K60" s="404"/>
      <c r="L60" s="445"/>
      <c r="M60" s="412"/>
      <c r="N60" s="41" t="s">
        <v>169</v>
      </c>
      <c r="O60" s="442"/>
      <c r="P60" s="416"/>
      <c r="Q60" s="404"/>
      <c r="R60" s="442" t="s">
        <v>170</v>
      </c>
      <c r="S60" s="416"/>
      <c r="T60" s="404"/>
      <c r="U60" s="442"/>
      <c r="V60" s="416"/>
      <c r="W60" s="404"/>
      <c r="X60" s="442" t="s">
        <v>171</v>
      </c>
      <c r="Y60" s="404"/>
      <c r="Z60" s="442"/>
      <c r="AA60" s="416"/>
      <c r="AB60" s="404"/>
    </row>
    <row r="61" spans="2:28" ht="15.75" customHeight="1" x14ac:dyDescent="0.25">
      <c r="B61" s="46"/>
      <c r="C61" s="233"/>
      <c r="D61" s="233"/>
      <c r="E61" s="233"/>
      <c r="F61" s="228"/>
      <c r="G61" s="234"/>
      <c r="H61" s="235"/>
      <c r="I61" s="235"/>
      <c r="J61" s="228"/>
      <c r="K61" s="228"/>
      <c r="L61" s="228"/>
      <c r="M61" s="228"/>
      <c r="N61" s="235"/>
      <c r="O61" s="228"/>
      <c r="P61" s="228"/>
      <c r="Q61" s="228"/>
      <c r="R61" s="228"/>
      <c r="S61" s="235"/>
      <c r="T61" s="215"/>
      <c r="U61" s="215"/>
      <c r="V61" s="205"/>
      <c r="W61" s="235"/>
      <c r="X61" s="225"/>
      <c r="Y61" s="225"/>
      <c r="Z61" s="48"/>
      <c r="AA61" s="27"/>
      <c r="AB61" s="49"/>
    </row>
    <row r="62" spans="2:28" ht="15.75" customHeight="1" x14ac:dyDescent="0.25">
      <c r="B62" s="440" t="s">
        <v>172</v>
      </c>
      <c r="C62" s="404"/>
      <c r="D62" s="443"/>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5"/>
    </row>
    <row r="63" spans="2:28" ht="15.75" customHeight="1" x14ac:dyDescent="0.25">
      <c r="B63" s="46"/>
      <c r="C63" s="233"/>
      <c r="D63" s="233"/>
      <c r="E63" s="233"/>
      <c r="F63" s="228"/>
      <c r="G63" s="234"/>
      <c r="H63" s="235"/>
      <c r="I63" s="235"/>
      <c r="J63" s="228"/>
      <c r="K63" s="228"/>
      <c r="L63" s="228"/>
      <c r="M63" s="228"/>
      <c r="N63" s="235"/>
      <c r="O63" s="228"/>
      <c r="P63" s="228"/>
      <c r="Q63" s="228"/>
      <c r="R63" s="228"/>
      <c r="S63" s="235"/>
      <c r="T63" s="215"/>
      <c r="U63" s="215"/>
      <c r="V63" s="205"/>
      <c r="W63" s="235"/>
      <c r="X63" s="225"/>
      <c r="Y63" s="225"/>
      <c r="Z63" s="48"/>
      <c r="AA63" s="27"/>
      <c r="AB63" s="49"/>
    </row>
    <row r="64" spans="2:28" ht="15.75" customHeight="1" x14ac:dyDescent="0.25">
      <c r="B64" s="440" t="s">
        <v>173</v>
      </c>
      <c r="C64" s="404"/>
      <c r="D64" s="44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5"/>
    </row>
    <row r="66" spans="2:28" ht="15.75" customHeight="1" x14ac:dyDescent="0.25">
      <c r="B66" s="440" t="s">
        <v>174</v>
      </c>
      <c r="C66" s="404"/>
      <c r="D66" s="44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5"/>
    </row>
    <row r="67" spans="2:28" ht="15.75" customHeight="1" x14ac:dyDescent="0.25">
      <c r="B67" s="46"/>
      <c r="C67" s="233"/>
      <c r="D67" s="233"/>
      <c r="E67" s="233"/>
      <c r="F67" s="228"/>
      <c r="G67" s="234"/>
      <c r="H67" s="235"/>
      <c r="I67" s="235"/>
      <c r="J67" s="228"/>
      <c r="K67" s="228"/>
      <c r="L67" s="228"/>
      <c r="M67" s="228"/>
      <c r="N67" s="235"/>
      <c r="O67" s="228"/>
      <c r="P67" s="228"/>
      <c r="Q67" s="228"/>
      <c r="R67" s="228"/>
      <c r="S67" s="235"/>
      <c r="T67" s="215"/>
      <c r="U67" s="215"/>
      <c r="V67" s="205"/>
      <c r="W67" s="235"/>
      <c r="X67" s="225"/>
      <c r="Y67" s="225"/>
      <c r="Z67" s="48"/>
      <c r="AA67" s="27"/>
      <c r="AB67" s="49"/>
    </row>
    <row r="68" spans="2:28" ht="15.75" customHeight="1" x14ac:dyDescent="0.25">
      <c r="B68" s="440" t="s">
        <v>175</v>
      </c>
      <c r="C68" s="404"/>
      <c r="D68" s="44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5"/>
    </row>
    <row r="69" spans="2:28" ht="15.75" customHeight="1" x14ac:dyDescent="0.25">
      <c r="B69" s="46"/>
      <c r="C69" s="233"/>
      <c r="D69" s="233"/>
      <c r="E69" s="233"/>
      <c r="F69" s="228"/>
      <c r="G69" s="234"/>
      <c r="H69" s="235"/>
      <c r="I69" s="235"/>
      <c r="J69" s="228"/>
      <c r="K69" s="228"/>
      <c r="L69" s="228"/>
      <c r="M69" s="228"/>
      <c r="N69" s="235"/>
      <c r="O69" s="228"/>
      <c r="P69" s="228"/>
      <c r="Q69" s="228"/>
      <c r="R69" s="228"/>
      <c r="S69" s="235"/>
      <c r="T69" s="215"/>
      <c r="U69" s="215"/>
      <c r="V69" s="205"/>
      <c r="W69" s="235"/>
      <c r="X69" s="225"/>
      <c r="Y69" s="225"/>
      <c r="Z69" s="48"/>
      <c r="AA69" s="27"/>
      <c r="AB69" s="49"/>
    </row>
    <row r="70" spans="2:28" ht="15.75" customHeight="1" x14ac:dyDescent="0.25">
      <c r="B70" s="440" t="s">
        <v>176</v>
      </c>
      <c r="C70" s="404"/>
      <c r="D70" s="44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5"/>
    </row>
    <row r="71" spans="2:28" ht="15.75" customHeight="1" x14ac:dyDescent="0.25">
      <c r="B71" s="46"/>
      <c r="C71" s="233"/>
      <c r="D71" s="233"/>
      <c r="E71" s="233"/>
      <c r="F71" s="228"/>
      <c r="G71" s="234"/>
      <c r="H71" s="235"/>
      <c r="I71" s="235"/>
      <c r="J71" s="228"/>
      <c r="K71" s="228"/>
      <c r="L71" s="228"/>
      <c r="M71" s="228"/>
      <c r="N71" s="235"/>
      <c r="O71" s="228"/>
      <c r="P71" s="228"/>
      <c r="Q71" s="228"/>
      <c r="R71" s="228"/>
      <c r="S71" s="235"/>
      <c r="T71" s="215"/>
      <c r="U71" s="215"/>
      <c r="V71" s="205"/>
      <c r="W71" s="235"/>
      <c r="X71" s="225"/>
      <c r="Y71" s="225"/>
      <c r="Z71" s="48"/>
      <c r="AA71" s="27"/>
      <c r="AB71" s="49"/>
    </row>
    <row r="72" spans="2:28" ht="15.75" customHeight="1" x14ac:dyDescent="0.25">
      <c r="B72" s="440" t="s">
        <v>177</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04"/>
    </row>
    <row r="73" spans="2:28" ht="15.75" customHeight="1" x14ac:dyDescent="0.25">
      <c r="B73" s="414" t="s">
        <v>122</v>
      </c>
      <c r="C73" s="404"/>
      <c r="D73" s="50" t="s">
        <v>178</v>
      </c>
      <c r="E73" s="414" t="s">
        <v>179</v>
      </c>
      <c r="F73" s="404"/>
      <c r="G73" s="414" t="s">
        <v>177</v>
      </c>
      <c r="H73" s="416"/>
      <c r="I73" s="416"/>
      <c r="J73" s="416"/>
      <c r="K73" s="416"/>
      <c r="L73" s="416"/>
      <c r="M73" s="416"/>
      <c r="N73" s="416"/>
      <c r="O73" s="404"/>
      <c r="P73" s="414" t="s">
        <v>180</v>
      </c>
      <c r="Q73" s="416"/>
      <c r="R73" s="416"/>
      <c r="S73" s="416"/>
      <c r="T73" s="416"/>
      <c r="U73" s="416"/>
      <c r="V73" s="416"/>
      <c r="W73" s="416"/>
      <c r="X73" s="416"/>
      <c r="Y73" s="416"/>
      <c r="Z73" s="416"/>
      <c r="AA73" s="416"/>
      <c r="AB73" s="404"/>
    </row>
    <row r="74" spans="2:28" ht="15.75" customHeight="1" x14ac:dyDescent="0.25">
      <c r="B74" s="414"/>
      <c r="C74" s="404"/>
      <c r="D74" s="36"/>
      <c r="E74" s="414"/>
      <c r="F74" s="404"/>
      <c r="G74" s="439"/>
      <c r="H74" s="416"/>
      <c r="I74" s="416"/>
      <c r="J74" s="416"/>
      <c r="K74" s="416"/>
      <c r="L74" s="416"/>
      <c r="M74" s="416"/>
      <c r="N74" s="416"/>
      <c r="O74" s="404"/>
      <c r="P74" s="439"/>
      <c r="Q74" s="416"/>
      <c r="R74" s="416"/>
      <c r="S74" s="416"/>
      <c r="T74" s="416"/>
      <c r="U74" s="416"/>
      <c r="V74" s="416"/>
      <c r="W74" s="416"/>
      <c r="X74" s="416"/>
      <c r="Y74" s="416"/>
      <c r="Z74" s="416"/>
      <c r="AA74" s="416"/>
      <c r="AB74" s="404"/>
    </row>
    <row r="75" spans="2:28" ht="15.75" customHeight="1" x14ac:dyDescent="0.25">
      <c r="B75" s="414"/>
      <c r="C75" s="404"/>
      <c r="D75" s="36"/>
      <c r="E75" s="414"/>
      <c r="F75" s="404"/>
      <c r="G75" s="439"/>
      <c r="H75" s="416"/>
      <c r="I75" s="416"/>
      <c r="J75" s="416"/>
      <c r="K75" s="416"/>
      <c r="L75" s="416"/>
      <c r="M75" s="416"/>
      <c r="N75" s="416"/>
      <c r="O75" s="404"/>
      <c r="P75" s="439"/>
      <c r="Q75" s="416"/>
      <c r="R75" s="416"/>
      <c r="S75" s="416"/>
      <c r="T75" s="416"/>
      <c r="U75" s="416"/>
      <c r="V75" s="416"/>
      <c r="W75" s="416"/>
      <c r="X75" s="416"/>
      <c r="Y75" s="416"/>
      <c r="Z75" s="416"/>
      <c r="AA75" s="416"/>
      <c r="AB75" s="404"/>
    </row>
    <row r="76" spans="2:28" ht="26.25" customHeight="1" x14ac:dyDescent="0.25">
      <c r="B76" s="438" t="s">
        <v>181</v>
      </c>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04"/>
    </row>
  </sheetData>
  <mergeCells count="95">
    <mergeCell ref="B2:D6"/>
    <mergeCell ref="F2:AB6"/>
    <mergeCell ref="C7:D7"/>
    <mergeCell ref="AF8:AG8"/>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c r="AC2" s="205"/>
      <c r="AD2" s="205"/>
      <c r="AE2" s="205"/>
      <c r="AF2" s="205"/>
      <c r="AG2" s="205"/>
      <c r="AH2" s="205"/>
    </row>
    <row r="3" spans="2:34"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c r="AC3" s="205"/>
      <c r="AD3" s="205"/>
      <c r="AE3" s="205"/>
      <c r="AF3" s="205"/>
      <c r="AG3" s="205"/>
      <c r="AH3" s="205"/>
    </row>
    <row r="4" spans="2:34"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c r="AC4" s="205"/>
      <c r="AD4" s="205"/>
      <c r="AE4" s="205"/>
      <c r="AF4" s="205"/>
      <c r="AG4" s="205"/>
      <c r="AH4" s="205"/>
    </row>
    <row r="5" spans="2:34"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c r="AC5" s="205"/>
      <c r="AD5" s="205"/>
      <c r="AE5" s="205"/>
      <c r="AF5" s="205"/>
      <c r="AG5" s="205"/>
      <c r="AH5" s="205"/>
    </row>
    <row r="6" spans="2:34"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c r="AC6" s="205"/>
      <c r="AD6" s="205"/>
      <c r="AE6" s="205"/>
      <c r="AF6" s="205"/>
      <c r="AG6" s="205"/>
      <c r="AH6" s="205"/>
    </row>
    <row r="7" spans="2:34"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c r="AC7" s="205"/>
      <c r="AD7" s="205"/>
      <c r="AE7" s="205"/>
      <c r="AF7" s="205"/>
      <c r="AG7" s="205"/>
      <c r="AH7" s="205"/>
    </row>
    <row r="8" spans="2:34"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c r="AC8" s="205"/>
      <c r="AD8" s="205"/>
      <c r="AE8" s="205"/>
      <c r="AF8" s="205"/>
      <c r="AG8" s="205"/>
      <c r="AH8" s="205"/>
    </row>
    <row r="9" spans="2:34"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c r="AC9" s="205"/>
      <c r="AD9" s="205"/>
      <c r="AE9" s="205"/>
      <c r="AF9" s="205"/>
      <c r="AG9" s="934" t="s">
        <v>691</v>
      </c>
      <c r="AH9" s="412"/>
    </row>
    <row r="10" spans="2:34" ht="30" customHeight="1" x14ac:dyDescent="0.25">
      <c r="B10" s="30"/>
      <c r="C10" s="413" t="s">
        <v>123</v>
      </c>
      <c r="D10" s="412"/>
      <c r="E10" s="414" t="s">
        <v>705</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c r="AC10" s="205"/>
      <c r="AD10" s="205"/>
      <c r="AE10" s="205"/>
      <c r="AF10" s="205"/>
      <c r="AG10" s="205"/>
      <c r="AH10" s="205"/>
    </row>
    <row r="11" spans="2:34"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c r="AC11" s="205"/>
      <c r="AD11" s="205"/>
      <c r="AE11" s="205"/>
      <c r="AF11" s="205"/>
      <c r="AG11" s="205"/>
      <c r="AH11" s="205"/>
    </row>
    <row r="12" spans="2:34" ht="29.25" customHeight="1" x14ac:dyDescent="0.25">
      <c r="B12" s="30"/>
      <c r="C12" s="427" t="s">
        <v>125</v>
      </c>
      <c r="D12" s="428"/>
      <c r="E12" s="425" t="s">
        <v>694</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c r="AC12" s="205"/>
      <c r="AD12" s="205"/>
      <c r="AE12" s="205"/>
      <c r="AF12" s="205"/>
      <c r="AG12" s="50" t="s">
        <v>692</v>
      </c>
      <c r="AH12" s="50" t="s">
        <v>693</v>
      </c>
    </row>
    <row r="13" spans="2:34"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c r="AC13" s="205"/>
      <c r="AD13" s="205"/>
      <c r="AE13" s="205"/>
      <c r="AF13" s="205"/>
      <c r="AG13" s="36" t="s">
        <v>695</v>
      </c>
      <c r="AH13" s="36">
        <v>28</v>
      </c>
    </row>
    <row r="14" spans="2:34" ht="15" customHeight="1" x14ac:dyDescent="0.25">
      <c r="B14" s="30"/>
      <c r="C14" s="413" t="s">
        <v>127</v>
      </c>
      <c r="D14" s="412"/>
      <c r="E14" s="216"/>
      <c r="F14" s="411"/>
      <c r="G14" s="412"/>
      <c r="H14" s="412"/>
      <c r="I14" s="412"/>
      <c r="J14" s="412"/>
      <c r="K14" s="412"/>
      <c r="L14" s="412"/>
      <c r="M14" s="412"/>
      <c r="N14" s="412"/>
      <c r="O14" s="412"/>
      <c r="P14" s="412"/>
      <c r="Q14" s="412"/>
      <c r="R14" s="412"/>
      <c r="S14" s="412"/>
      <c r="T14" s="412"/>
      <c r="U14" s="412"/>
      <c r="V14" s="412"/>
      <c r="W14" s="412"/>
      <c r="X14" s="412"/>
      <c r="Y14" s="412"/>
      <c r="Z14" s="412"/>
      <c r="AA14" s="412"/>
      <c r="AB14" s="424"/>
      <c r="AC14" s="205"/>
      <c r="AD14" s="205"/>
      <c r="AE14" s="205"/>
      <c r="AF14" s="205"/>
      <c r="AG14" s="36" t="s">
        <v>696</v>
      </c>
      <c r="AH14" s="36">
        <v>100</v>
      </c>
    </row>
    <row r="15" spans="2:34" ht="29.25" customHeight="1" x14ac:dyDescent="0.25">
      <c r="B15" s="30"/>
      <c r="C15" s="414" t="s">
        <v>706</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04"/>
      <c r="AB15" s="217"/>
      <c r="AC15" s="205"/>
      <c r="AD15" s="205"/>
      <c r="AE15" s="205"/>
      <c r="AF15" s="205"/>
      <c r="AG15" s="36" t="s">
        <v>697</v>
      </c>
      <c r="AH15" s="36">
        <v>34</v>
      </c>
    </row>
    <row r="16" spans="2:34" ht="15" customHeight="1" x14ac:dyDescent="0.25">
      <c r="B16" s="30"/>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7"/>
      <c r="AC16" s="205"/>
      <c r="AD16" s="205"/>
      <c r="AE16" s="205"/>
      <c r="AF16" s="205"/>
      <c r="AG16" s="36" t="s">
        <v>699</v>
      </c>
      <c r="AH16" s="36">
        <v>100</v>
      </c>
    </row>
    <row r="17" spans="3:34" ht="15" customHeight="1" x14ac:dyDescent="0.25">
      <c r="C17" s="219" t="s">
        <v>128</v>
      </c>
      <c r="D17" s="219"/>
      <c r="E17" s="205"/>
      <c r="F17" s="205"/>
      <c r="G17" s="205"/>
      <c r="H17" s="205"/>
      <c r="I17" s="205"/>
      <c r="J17" s="218"/>
      <c r="K17" s="218"/>
      <c r="L17" s="218"/>
      <c r="M17" s="218"/>
      <c r="N17" s="218"/>
      <c r="O17" s="218"/>
      <c r="P17" s="218"/>
      <c r="Q17" s="218"/>
      <c r="R17" s="218" t="s">
        <v>129</v>
      </c>
      <c r="S17" s="218"/>
      <c r="T17" s="218"/>
      <c r="U17" s="218"/>
      <c r="V17" s="218"/>
      <c r="W17" s="218"/>
      <c r="X17" s="218"/>
      <c r="Y17" s="218"/>
      <c r="Z17" s="218"/>
      <c r="AA17" s="218"/>
      <c r="AB17" s="217"/>
      <c r="AC17" s="205"/>
      <c r="AD17" s="205"/>
      <c r="AE17" s="205"/>
      <c r="AF17" s="205"/>
      <c r="AG17" s="36" t="s">
        <v>700</v>
      </c>
      <c r="AH17" s="36">
        <v>38</v>
      </c>
    </row>
    <row r="18" spans="3:34" ht="15" customHeight="1" x14ac:dyDescent="0.25">
      <c r="C18" s="429"/>
      <c r="D18" s="430"/>
      <c r="E18" s="430"/>
      <c r="F18" s="430"/>
      <c r="G18" s="430"/>
      <c r="H18" s="430"/>
      <c r="I18" s="430"/>
      <c r="J18" s="430"/>
      <c r="K18" s="430"/>
      <c r="L18" s="430"/>
      <c r="M18" s="430"/>
      <c r="N18" s="430"/>
      <c r="O18" s="430"/>
      <c r="P18" s="431"/>
      <c r="Q18" s="205"/>
      <c r="R18" s="415"/>
      <c r="S18" s="416"/>
      <c r="T18" s="416"/>
      <c r="U18" s="416"/>
      <c r="V18" s="416"/>
      <c r="W18" s="416"/>
      <c r="X18" s="416"/>
      <c r="Y18" s="416"/>
      <c r="Z18" s="416"/>
      <c r="AA18" s="404"/>
      <c r="AB18" s="213"/>
      <c r="AC18" s="205"/>
      <c r="AD18" s="205"/>
      <c r="AE18" s="205"/>
      <c r="AF18" s="205"/>
      <c r="AG18" s="36" t="s">
        <v>701</v>
      </c>
      <c r="AH18" s="36">
        <v>100</v>
      </c>
    </row>
    <row r="19" spans="3:34" ht="15" customHeight="1" x14ac:dyDescent="0.25">
      <c r="C19" s="432"/>
      <c r="D19" s="386"/>
      <c r="E19" s="386"/>
      <c r="F19" s="386"/>
      <c r="G19" s="386"/>
      <c r="H19" s="386"/>
      <c r="I19" s="386"/>
      <c r="J19" s="386"/>
      <c r="K19" s="386"/>
      <c r="L19" s="386"/>
      <c r="M19" s="386"/>
      <c r="N19" s="386"/>
      <c r="O19" s="386"/>
      <c r="P19" s="424"/>
      <c r="Q19" s="205"/>
      <c r="R19" s="205"/>
      <c r="S19" s="205"/>
      <c r="T19" s="205"/>
      <c r="U19" s="205"/>
      <c r="V19" s="205"/>
      <c r="W19" s="205"/>
      <c r="X19" s="205"/>
      <c r="Y19" s="205"/>
      <c r="Z19" s="205"/>
      <c r="AA19" s="205"/>
      <c r="AB19" s="213"/>
      <c r="AC19" s="205"/>
      <c r="AD19" s="205"/>
      <c r="AE19" s="205"/>
      <c r="AF19" s="205"/>
      <c r="AG19" s="36" t="s">
        <v>702</v>
      </c>
      <c r="AH19" s="36">
        <v>25</v>
      </c>
    </row>
    <row r="20" spans="3:34" ht="15" customHeight="1" x14ac:dyDescent="0.25">
      <c r="C20" s="432"/>
      <c r="D20" s="386"/>
      <c r="E20" s="386"/>
      <c r="F20" s="386"/>
      <c r="G20" s="386"/>
      <c r="H20" s="386"/>
      <c r="I20" s="386"/>
      <c r="J20" s="386"/>
      <c r="K20" s="386"/>
      <c r="L20" s="386"/>
      <c r="M20" s="386"/>
      <c r="N20" s="386"/>
      <c r="O20" s="386"/>
      <c r="P20" s="424"/>
      <c r="Q20" s="215"/>
      <c r="R20" s="218" t="s">
        <v>130</v>
      </c>
      <c r="S20" s="218"/>
      <c r="T20" s="218"/>
      <c r="U20" s="218"/>
      <c r="V20" s="218"/>
      <c r="W20" s="215"/>
      <c r="X20" s="215"/>
      <c r="Y20" s="215"/>
      <c r="Z20" s="205"/>
      <c r="AA20" s="215"/>
      <c r="AB20" s="213"/>
      <c r="AC20" s="205"/>
      <c r="AD20" s="205"/>
      <c r="AE20" s="205"/>
      <c r="AF20" s="205"/>
      <c r="AG20" s="205"/>
      <c r="AH20" s="205"/>
    </row>
    <row r="21" spans="3:34" ht="15" customHeight="1" x14ac:dyDescent="0.25">
      <c r="C21" s="432"/>
      <c r="D21" s="386"/>
      <c r="E21" s="386"/>
      <c r="F21" s="386"/>
      <c r="G21" s="386"/>
      <c r="H21" s="386"/>
      <c r="I21" s="386"/>
      <c r="J21" s="386"/>
      <c r="K21" s="386"/>
      <c r="L21" s="386"/>
      <c r="M21" s="386"/>
      <c r="N21" s="386"/>
      <c r="O21" s="386"/>
      <c r="P21" s="424"/>
      <c r="Q21" s="205"/>
      <c r="R21" s="36"/>
      <c r="S21" s="205" t="s">
        <v>15</v>
      </c>
      <c r="T21" s="205"/>
      <c r="U21" s="36"/>
      <c r="V21" s="205" t="s">
        <v>27</v>
      </c>
      <c r="W21" s="205"/>
      <c r="X21" s="36"/>
      <c r="Y21" s="220" t="s">
        <v>46</v>
      </c>
      <c r="Z21" s="205"/>
      <c r="AA21" s="205"/>
      <c r="AB21" s="213"/>
      <c r="AC21" s="205"/>
      <c r="AD21" s="205"/>
      <c r="AE21" s="205"/>
      <c r="AF21" s="205"/>
      <c r="AG21" s="205"/>
      <c r="AH21" s="205"/>
    </row>
    <row r="22" spans="3:34" ht="15" customHeight="1" x14ac:dyDescent="0.25">
      <c r="C22" s="432"/>
      <c r="D22" s="386"/>
      <c r="E22" s="386"/>
      <c r="F22" s="386"/>
      <c r="G22" s="386"/>
      <c r="H22" s="386"/>
      <c r="I22" s="386"/>
      <c r="J22" s="386"/>
      <c r="K22" s="386"/>
      <c r="L22" s="386"/>
      <c r="M22" s="386"/>
      <c r="N22" s="386"/>
      <c r="O22" s="386"/>
      <c r="P22" s="424"/>
      <c r="Q22" s="205"/>
      <c r="R22" s="205"/>
      <c r="S22" s="205"/>
      <c r="T22" s="205"/>
      <c r="U22" s="205"/>
      <c r="V22" s="205"/>
      <c r="W22" s="205"/>
      <c r="X22" s="205"/>
      <c r="Y22" s="205"/>
      <c r="Z22" s="205"/>
      <c r="AA22" s="205"/>
      <c r="AB22" s="213"/>
      <c r="AC22" s="205"/>
      <c r="AD22" s="205"/>
      <c r="AE22" s="205"/>
      <c r="AF22" s="205"/>
      <c r="AG22" s="205"/>
      <c r="AH22" s="205"/>
    </row>
    <row r="23" spans="3:34" ht="15" customHeight="1" x14ac:dyDescent="0.25">
      <c r="C23" s="433"/>
      <c r="D23" s="434"/>
      <c r="E23" s="434"/>
      <c r="F23" s="434"/>
      <c r="G23" s="434"/>
      <c r="H23" s="434"/>
      <c r="I23" s="434"/>
      <c r="J23" s="434"/>
      <c r="K23" s="434"/>
      <c r="L23" s="434"/>
      <c r="M23" s="434"/>
      <c r="N23" s="434"/>
      <c r="O23" s="434"/>
      <c r="P23" s="435"/>
      <c r="Q23" s="205"/>
      <c r="R23" s="218" t="s">
        <v>131</v>
      </c>
      <c r="S23" s="205"/>
      <c r="T23" s="205"/>
      <c r="U23" s="205"/>
      <c r="V23" s="205"/>
      <c r="W23" s="422" t="s">
        <v>33</v>
      </c>
      <c r="X23" s="416"/>
      <c r="Y23" s="416"/>
      <c r="Z23" s="416"/>
      <c r="AA23" s="404"/>
      <c r="AB23" s="213"/>
      <c r="AC23" s="205"/>
      <c r="AD23" s="205"/>
      <c r="AE23" s="205"/>
      <c r="AF23" s="205"/>
      <c r="AG23" s="237">
        <f>+(((((AH13/100)*AH14)+((AH15/100)*AH16)+((AH17/100)*AH18))*AH19)/100)</f>
        <v>25</v>
      </c>
      <c r="AH23" s="205"/>
    </row>
    <row r="24" spans="3:34" ht="15" customHeight="1" x14ac:dyDescent="0.25">
      <c r="C24" s="215"/>
      <c r="D24" s="215"/>
      <c r="E24" s="215"/>
      <c r="F24" s="215"/>
      <c r="G24" s="215"/>
      <c r="H24" s="205"/>
      <c r="I24" s="205"/>
      <c r="J24" s="205"/>
      <c r="K24" s="205"/>
      <c r="L24" s="205"/>
      <c r="M24" s="205"/>
      <c r="N24" s="205"/>
      <c r="O24" s="205"/>
      <c r="P24" s="205"/>
      <c r="Q24" s="205"/>
      <c r="R24" s="218"/>
      <c r="S24" s="205"/>
      <c r="T24" s="205"/>
      <c r="U24" s="205"/>
      <c r="V24" s="205"/>
      <c r="W24" s="205"/>
      <c r="X24" s="205"/>
      <c r="Y24" s="205"/>
      <c r="Z24" s="205"/>
      <c r="AA24" s="205"/>
      <c r="AB24" s="213"/>
      <c r="AC24" s="205"/>
      <c r="AD24" s="205"/>
      <c r="AE24" s="205"/>
      <c r="AF24" s="205"/>
      <c r="AG24" s="205"/>
      <c r="AH24" s="205"/>
    </row>
    <row r="25" spans="3:34" ht="15" customHeight="1" x14ac:dyDescent="0.25">
      <c r="C25" s="218" t="s">
        <v>132</v>
      </c>
      <c r="D25" s="215"/>
      <c r="E25" s="215"/>
      <c r="F25" s="215"/>
      <c r="G25" s="215"/>
      <c r="H25" s="215"/>
      <c r="I25" s="205"/>
      <c r="J25" s="205"/>
      <c r="K25" s="205"/>
      <c r="L25" s="205"/>
      <c r="M25" s="205"/>
      <c r="N25" s="205"/>
      <c r="O25" s="205"/>
      <c r="P25" s="205"/>
      <c r="Q25" s="205"/>
      <c r="R25" s="205"/>
      <c r="S25" s="205"/>
      <c r="T25" s="205"/>
      <c r="U25" s="205"/>
      <c r="V25" s="205"/>
      <c r="W25" s="205"/>
      <c r="X25" s="205"/>
      <c r="Y25" s="205"/>
      <c r="Z25" s="205"/>
      <c r="AA25" s="205"/>
      <c r="AB25" s="213"/>
      <c r="AC25" s="205"/>
      <c r="AD25" s="205"/>
      <c r="AE25" s="205"/>
      <c r="AF25" s="205"/>
      <c r="AG25" s="205"/>
      <c r="AH25" s="205"/>
    </row>
    <row r="26" spans="3:34" ht="39.75" customHeight="1" x14ac:dyDescent="0.25">
      <c r="C26" s="933" t="s">
        <v>686</v>
      </c>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04"/>
      <c r="AB26" s="213"/>
      <c r="AC26" s="205"/>
      <c r="AD26" s="205"/>
      <c r="AE26" s="205"/>
      <c r="AF26" s="205"/>
      <c r="AG26" s="205"/>
      <c r="AH26" s="205"/>
    </row>
    <row r="27" spans="3:34" ht="15" customHeight="1" x14ac:dyDescent="0.2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21"/>
      <c r="AC27" s="205"/>
      <c r="AD27" s="205"/>
      <c r="AE27" s="205"/>
      <c r="AF27" s="205"/>
      <c r="AG27" s="205"/>
      <c r="AH27" s="205"/>
    </row>
    <row r="28" spans="3:34" ht="15" customHeight="1" x14ac:dyDescent="0.25">
      <c r="C28" s="209" t="s">
        <v>134</v>
      </c>
      <c r="D28" s="215"/>
      <c r="E28" s="215"/>
      <c r="F28" s="215"/>
      <c r="G28" s="215"/>
      <c r="H28" s="215"/>
      <c r="I28" s="215"/>
      <c r="J28" s="215"/>
      <c r="K28" s="215"/>
      <c r="L28" s="215"/>
      <c r="M28" s="209" t="s">
        <v>134</v>
      </c>
      <c r="N28" s="215"/>
      <c r="O28" s="215"/>
      <c r="P28" s="215"/>
      <c r="Q28" s="215"/>
      <c r="R28" s="215"/>
      <c r="S28" s="215"/>
      <c r="T28" s="215"/>
      <c r="U28" s="215"/>
      <c r="V28" s="215"/>
      <c r="W28" s="215"/>
      <c r="X28" s="215"/>
      <c r="Y28" s="215"/>
      <c r="Z28" s="215"/>
      <c r="AA28" s="215"/>
      <c r="AB28" s="221"/>
      <c r="AC28" s="205"/>
      <c r="AD28" s="205"/>
      <c r="AE28" s="205"/>
      <c r="AF28" s="205"/>
      <c r="AG28" s="205"/>
      <c r="AH28" s="205"/>
    </row>
    <row r="29" spans="3:34" ht="29.25" customHeight="1" x14ac:dyDescent="0.25">
      <c r="C29" s="422" t="s">
        <v>687</v>
      </c>
      <c r="D29" s="416"/>
      <c r="E29" s="416"/>
      <c r="F29" s="416"/>
      <c r="G29" s="416"/>
      <c r="H29" s="416"/>
      <c r="I29" s="416"/>
      <c r="J29" s="416"/>
      <c r="K29" s="404"/>
      <c r="L29" s="215"/>
      <c r="M29" s="422"/>
      <c r="N29" s="416"/>
      <c r="O29" s="416"/>
      <c r="P29" s="416"/>
      <c r="Q29" s="416"/>
      <c r="R29" s="416"/>
      <c r="S29" s="416"/>
      <c r="T29" s="416"/>
      <c r="U29" s="416"/>
      <c r="V29" s="416"/>
      <c r="W29" s="416"/>
      <c r="X29" s="416"/>
      <c r="Y29" s="416"/>
      <c r="Z29" s="416"/>
      <c r="AA29" s="404"/>
      <c r="AB29" s="221"/>
      <c r="AC29" s="205"/>
      <c r="AD29" s="205"/>
      <c r="AE29" s="205"/>
      <c r="AF29" s="205"/>
      <c r="AG29" s="205"/>
      <c r="AH29" s="205"/>
    </row>
    <row r="30" spans="3:34" ht="15" customHeight="1" x14ac:dyDescent="0.2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13"/>
      <c r="AC30" s="205"/>
      <c r="AD30" s="205"/>
      <c r="AE30" s="205"/>
      <c r="AF30" s="205"/>
      <c r="AG30" s="205"/>
      <c r="AH30" s="205"/>
    </row>
    <row r="31" spans="3:34" ht="15" customHeight="1" x14ac:dyDescent="0.25">
      <c r="C31" s="222" t="s">
        <v>137</v>
      </c>
      <c r="D31" s="222"/>
      <c r="E31" s="222"/>
      <c r="F31" s="222"/>
      <c r="G31" s="223"/>
      <c r="H31" s="224"/>
      <c r="I31" s="224"/>
      <c r="J31" s="224"/>
      <c r="K31" s="224"/>
      <c r="L31" s="224"/>
      <c r="M31" s="224"/>
      <c r="N31" s="224"/>
      <c r="O31" s="224"/>
      <c r="P31" s="224"/>
      <c r="Q31" s="224"/>
      <c r="R31" s="224"/>
      <c r="S31" s="224"/>
      <c r="T31" s="224"/>
      <c r="U31" s="224"/>
      <c r="V31" s="224"/>
      <c r="W31" s="224"/>
      <c r="X31" s="224"/>
      <c r="Y31" s="224"/>
      <c r="Z31" s="224"/>
      <c r="AA31" s="224"/>
      <c r="AB31" s="213"/>
      <c r="AC31" s="205"/>
      <c r="AD31" s="205"/>
      <c r="AE31" s="205"/>
      <c r="AF31" s="205"/>
      <c r="AG31" s="205"/>
      <c r="AH31" s="205"/>
    </row>
    <row r="32" spans="3:34" ht="90" customHeight="1" x14ac:dyDescent="0.25">
      <c r="C32" s="421" t="s">
        <v>688</v>
      </c>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04"/>
      <c r="AB32" s="213"/>
      <c r="AC32" s="205"/>
      <c r="AD32" s="205"/>
      <c r="AE32" s="205"/>
      <c r="AF32" s="205"/>
      <c r="AG32" s="205"/>
      <c r="AH32" s="205"/>
    </row>
    <row r="34" spans="3:27" ht="15.75" customHeight="1" x14ac:dyDescent="0.25">
      <c r="C34" s="420" t="s">
        <v>139</v>
      </c>
      <c r="D34" s="412"/>
      <c r="E34" s="218"/>
      <c r="F34" s="414" t="s">
        <v>34</v>
      </c>
      <c r="G34" s="404"/>
      <c r="H34" s="218"/>
      <c r="I34" s="205"/>
      <c r="J34" s="225" t="s">
        <v>140</v>
      </c>
      <c r="K34" s="414">
        <v>25</v>
      </c>
      <c r="L34" s="416"/>
      <c r="M34" s="416"/>
      <c r="N34" s="404"/>
      <c r="O34" s="218"/>
      <c r="P34" s="218"/>
      <c r="Q34" s="209" t="s">
        <v>141</v>
      </c>
      <c r="R34" s="205"/>
      <c r="S34" s="218"/>
      <c r="T34" s="218"/>
      <c r="U34" s="218"/>
      <c r="V34" s="218"/>
      <c r="W34" s="414" t="s">
        <v>20</v>
      </c>
      <c r="X34" s="416"/>
      <c r="Y34" s="416"/>
      <c r="Z34" s="416"/>
      <c r="AA34" s="404"/>
    </row>
    <row r="35" spans="3:27" ht="15.75" customHeight="1" x14ac:dyDescent="0.25">
      <c r="C35" s="205"/>
      <c r="D35" s="205"/>
      <c r="E35" s="205"/>
      <c r="F35" s="220"/>
      <c r="G35" s="220"/>
      <c r="H35" s="220"/>
      <c r="I35" s="220"/>
      <c r="J35" s="220"/>
      <c r="K35" s="220"/>
      <c r="L35" s="220"/>
      <c r="M35" s="205"/>
      <c r="N35" s="205"/>
      <c r="O35" s="205"/>
      <c r="P35" s="205"/>
      <c r="Q35" s="205"/>
      <c r="R35" s="205"/>
      <c r="S35" s="205"/>
      <c r="T35" s="205"/>
      <c r="U35" s="205"/>
      <c r="V35" s="205"/>
      <c r="W35" s="205"/>
      <c r="X35" s="205"/>
      <c r="Y35" s="205"/>
      <c r="Z35" s="205"/>
      <c r="AA35" s="205"/>
    </row>
    <row r="36" spans="3:27" ht="32.25" customHeight="1" x14ac:dyDescent="0.25">
      <c r="C36" s="205"/>
      <c r="D36" s="225" t="s">
        <v>142</v>
      </c>
      <c r="E36" s="218"/>
      <c r="F36" s="421" t="s">
        <v>707</v>
      </c>
      <c r="G36" s="416"/>
      <c r="H36" s="416"/>
      <c r="I36" s="416"/>
      <c r="J36" s="416"/>
      <c r="K36" s="416"/>
      <c r="L36" s="416"/>
      <c r="M36" s="404"/>
      <c r="N36" s="205"/>
      <c r="O36" s="225" t="s">
        <v>144</v>
      </c>
      <c r="P36" s="422">
        <v>0</v>
      </c>
      <c r="Q36" s="416"/>
      <c r="R36" s="416"/>
      <c r="S36" s="416"/>
      <c r="T36" s="416"/>
      <c r="U36" s="416"/>
      <c r="V36" s="416"/>
      <c r="W36" s="416"/>
      <c r="X36" s="416"/>
      <c r="Y36" s="416"/>
      <c r="Z36" s="416"/>
      <c r="AA36" s="404"/>
    </row>
    <row r="37" spans="3:27" ht="15.75" customHeight="1" x14ac:dyDescent="0.25">
      <c r="C37" s="218"/>
      <c r="D37" s="218"/>
      <c r="E37" s="218"/>
      <c r="F37" s="220"/>
      <c r="G37" s="220"/>
      <c r="H37" s="220"/>
      <c r="I37" s="220"/>
      <c r="J37" s="220"/>
      <c r="K37" s="220"/>
      <c r="L37" s="220"/>
      <c r="M37" s="218"/>
      <c r="N37" s="218"/>
      <c r="O37" s="218"/>
      <c r="P37" s="218"/>
      <c r="Q37" s="218"/>
      <c r="R37" s="218"/>
      <c r="S37" s="218"/>
      <c r="T37" s="218"/>
      <c r="U37" s="218"/>
      <c r="V37" s="218"/>
      <c r="W37" s="218"/>
      <c r="X37" s="218"/>
      <c r="Y37" s="218"/>
      <c r="Z37" s="218"/>
      <c r="AA37" s="218"/>
    </row>
    <row r="38" spans="3:27" ht="15.75" customHeight="1" x14ac:dyDescent="0.25">
      <c r="C38" s="205"/>
      <c r="D38" s="225" t="s">
        <v>145</v>
      </c>
      <c r="E38" s="205"/>
      <c r="F38" s="415" t="s">
        <v>146</v>
      </c>
      <c r="G38" s="404"/>
      <c r="H38" s="205"/>
      <c r="I38" s="205"/>
      <c r="J38" s="218" t="s">
        <v>147</v>
      </c>
      <c r="K38" s="205"/>
      <c r="L38" s="415" t="s">
        <v>148</v>
      </c>
      <c r="M38" s="416"/>
      <c r="N38" s="404"/>
      <c r="O38" s="218"/>
      <c r="P38" s="218"/>
      <c r="Q38" s="205"/>
      <c r="R38" s="218" t="s">
        <v>149</v>
      </c>
      <c r="S38" s="218"/>
      <c r="T38" s="218"/>
      <c r="U38" s="218"/>
      <c r="V38" s="218"/>
      <c r="W38" s="423"/>
      <c r="X38" s="416"/>
      <c r="Y38" s="416"/>
      <c r="Z38" s="416"/>
      <c r="AA38" s="404"/>
    </row>
    <row r="39" spans="3:27" ht="15.75" customHeight="1" x14ac:dyDescent="0.25">
      <c r="C39" s="205"/>
      <c r="D39" s="205"/>
      <c r="E39" s="205"/>
      <c r="F39" s="28"/>
      <c r="G39" s="205"/>
      <c r="H39" s="205"/>
      <c r="I39" s="209"/>
      <c r="J39" s="209"/>
      <c r="K39" s="209"/>
      <c r="L39" s="209"/>
      <c r="M39" s="209"/>
      <c r="N39" s="209"/>
      <c r="O39" s="209"/>
      <c r="P39" s="209"/>
      <c r="Q39" s="209"/>
      <c r="R39" s="209"/>
      <c r="S39" s="209"/>
      <c r="T39" s="209"/>
      <c r="U39" s="209"/>
      <c r="V39" s="209"/>
      <c r="W39" s="209"/>
      <c r="X39" s="209"/>
      <c r="Y39" s="209"/>
      <c r="Z39" s="209"/>
      <c r="AA39" s="209"/>
    </row>
    <row r="40" spans="3:27" ht="15.75" customHeight="1" x14ac:dyDescent="0.25">
      <c r="C40" s="226" t="s">
        <v>150</v>
      </c>
      <c r="D40" s="417">
        <v>2024</v>
      </c>
      <c r="E40" s="418"/>
      <c r="F40" s="419"/>
      <c r="G40" s="34"/>
      <c r="H40" s="209"/>
      <c r="I40" s="209"/>
      <c r="J40" s="209"/>
      <c r="K40" s="209"/>
      <c r="L40" s="209"/>
      <c r="M40" s="209"/>
      <c r="N40" s="209"/>
      <c r="O40" s="209"/>
      <c r="P40" s="209"/>
      <c r="Q40" s="411"/>
      <c r="R40" s="412"/>
      <c r="S40" s="412"/>
      <c r="T40" s="412"/>
      <c r="U40" s="412"/>
      <c r="V40" s="209"/>
      <c r="W40" s="209"/>
      <c r="X40" s="413"/>
      <c r="Y40" s="412"/>
      <c r="Z40" s="412"/>
      <c r="AA40" s="412"/>
    </row>
    <row r="41" spans="3:27" ht="5.25" customHeight="1" x14ac:dyDescent="0.25">
      <c r="C41" s="218"/>
      <c r="D41" s="37"/>
      <c r="E41" s="37"/>
      <c r="F41" s="37"/>
      <c r="G41" s="205"/>
      <c r="H41" s="209"/>
      <c r="I41" s="209"/>
      <c r="J41" s="209"/>
      <c r="K41" s="209"/>
      <c r="L41" s="209"/>
      <c r="M41" s="209"/>
      <c r="N41" s="209"/>
      <c r="O41" s="209"/>
      <c r="P41" s="209"/>
      <c r="Q41" s="215"/>
      <c r="R41" s="215"/>
      <c r="S41" s="215"/>
      <c r="T41" s="215"/>
      <c r="U41" s="215"/>
      <c r="V41" s="209"/>
      <c r="W41" s="209"/>
      <c r="X41" s="211"/>
      <c r="Y41" s="211"/>
      <c r="Z41" s="211"/>
      <c r="AA41" s="211"/>
    </row>
    <row r="42" spans="3:27" ht="15.75" customHeight="1" x14ac:dyDescent="0.25">
      <c r="C42" s="218" t="s">
        <v>140</v>
      </c>
      <c r="D42" s="422">
        <v>1</v>
      </c>
      <c r="E42" s="416"/>
      <c r="F42" s="404"/>
      <c r="G42" s="205"/>
      <c r="H42" s="209"/>
      <c r="I42" s="209"/>
      <c r="J42" s="209"/>
      <c r="K42" s="209"/>
      <c r="L42" s="209"/>
      <c r="M42" s="209"/>
      <c r="N42" s="209"/>
      <c r="O42" s="209"/>
      <c r="P42" s="209"/>
      <c r="Q42" s="411"/>
      <c r="R42" s="412"/>
      <c r="S42" s="412"/>
      <c r="T42" s="412"/>
      <c r="U42" s="412"/>
      <c r="V42" s="209"/>
      <c r="W42" s="209"/>
      <c r="X42" s="413"/>
      <c r="Y42" s="412"/>
      <c r="Z42" s="412"/>
      <c r="AA42" s="412"/>
    </row>
    <row r="43" spans="3:27" ht="15.75" customHeight="1" x14ac:dyDescent="0.25">
      <c r="C43" s="205"/>
      <c r="D43" s="205"/>
      <c r="E43" s="205"/>
      <c r="F43" s="205"/>
      <c r="G43" s="205"/>
      <c r="H43" s="205"/>
      <c r="I43" s="209"/>
      <c r="J43" s="209"/>
      <c r="K43" s="218"/>
      <c r="L43" s="218"/>
      <c r="M43" s="218"/>
      <c r="N43" s="218"/>
      <c r="O43" s="218"/>
      <c r="P43" s="218"/>
      <c r="Q43" s="218"/>
      <c r="R43" s="218"/>
      <c r="S43" s="218"/>
      <c r="T43" s="218"/>
      <c r="U43" s="218"/>
      <c r="V43" s="218"/>
      <c r="W43" s="218"/>
      <c r="X43" s="218"/>
      <c r="Y43" s="218"/>
      <c r="Z43" s="218"/>
      <c r="AA43" s="218"/>
    </row>
    <row r="44" spans="3:27" ht="15.75" customHeight="1" x14ac:dyDescent="0.25">
      <c r="C44" s="218"/>
      <c r="D44" s="414" t="s">
        <v>151</v>
      </c>
      <c r="E44" s="416"/>
      <c r="F44" s="416"/>
      <c r="G44" s="416"/>
      <c r="H44" s="416"/>
      <c r="I44" s="416"/>
      <c r="J44" s="416"/>
      <c r="K44" s="416"/>
      <c r="L44" s="416"/>
      <c r="M44" s="416"/>
      <c r="N44" s="416"/>
      <c r="O44" s="416"/>
      <c r="P44" s="416"/>
      <c r="Q44" s="416"/>
      <c r="R44" s="416"/>
      <c r="S44" s="416"/>
      <c r="T44" s="416"/>
      <c r="U44" s="416"/>
      <c r="V44" s="416"/>
      <c r="W44" s="416"/>
      <c r="X44" s="416"/>
      <c r="Y44" s="404"/>
      <c r="Z44" s="219"/>
      <c r="AA44" s="219"/>
    </row>
    <row r="45" spans="3:27" ht="15.75" customHeight="1" x14ac:dyDescent="0.25">
      <c r="C45" s="205"/>
      <c r="D45" s="453" t="s">
        <v>152</v>
      </c>
      <c r="E45" s="416"/>
      <c r="F45" s="416"/>
      <c r="G45" s="416"/>
      <c r="H45" s="404"/>
      <c r="I45" s="449" t="s">
        <v>153</v>
      </c>
      <c r="J45" s="416"/>
      <c r="K45" s="416"/>
      <c r="L45" s="416"/>
      <c r="M45" s="416"/>
      <c r="N45" s="416"/>
      <c r="O45" s="416"/>
      <c r="P45" s="404"/>
      <c r="Q45" s="450" t="s">
        <v>154</v>
      </c>
      <c r="R45" s="416"/>
      <c r="S45" s="416"/>
      <c r="T45" s="416"/>
      <c r="U45" s="416"/>
      <c r="V45" s="416"/>
      <c r="W45" s="416"/>
      <c r="X45" s="416"/>
      <c r="Y45" s="404"/>
      <c r="Z45" s="219"/>
      <c r="AA45" s="219"/>
    </row>
    <row r="46" spans="3:27" ht="15.75" customHeight="1" x14ac:dyDescent="0.25">
      <c r="C46" s="38"/>
      <c r="D46" s="454" t="s">
        <v>155</v>
      </c>
      <c r="E46" s="416"/>
      <c r="F46" s="416"/>
      <c r="G46" s="416"/>
      <c r="H46" s="404"/>
      <c r="I46" s="451" t="s">
        <v>156</v>
      </c>
      <c r="J46" s="416"/>
      <c r="K46" s="416"/>
      <c r="L46" s="416"/>
      <c r="M46" s="416"/>
      <c r="N46" s="416"/>
      <c r="O46" s="416"/>
      <c r="P46" s="404"/>
      <c r="Q46" s="452" t="s">
        <v>157</v>
      </c>
      <c r="R46" s="416"/>
      <c r="S46" s="416"/>
      <c r="T46" s="416"/>
      <c r="U46" s="416"/>
      <c r="V46" s="416"/>
      <c r="W46" s="416"/>
      <c r="X46" s="416"/>
      <c r="Y46" s="404"/>
      <c r="Z46" s="228"/>
      <c r="AA46" s="228"/>
    </row>
    <row r="47" spans="3:27" ht="15.75" customHeight="1" x14ac:dyDescent="0.25">
      <c r="C47" s="229"/>
      <c r="D47" s="229"/>
      <c r="E47" s="229"/>
      <c r="F47" s="229"/>
      <c r="G47" s="230"/>
      <c r="H47" s="230"/>
      <c r="I47" s="230"/>
      <c r="J47" s="230"/>
      <c r="K47" s="230"/>
      <c r="L47" s="230"/>
      <c r="M47" s="230"/>
      <c r="N47" s="230"/>
      <c r="O47" s="230"/>
      <c r="P47" s="230"/>
      <c r="Q47" s="230"/>
      <c r="R47" s="230"/>
      <c r="S47" s="230"/>
      <c r="T47" s="230"/>
      <c r="U47" s="230"/>
      <c r="V47" s="230"/>
      <c r="W47" s="230"/>
      <c r="X47" s="230"/>
      <c r="Y47" s="230"/>
      <c r="Z47" s="229"/>
      <c r="AA47" s="229"/>
    </row>
    <row r="48" spans="3:27" ht="15.75" customHeight="1" x14ac:dyDescent="0.25">
      <c r="C48" s="442" t="s">
        <v>158</v>
      </c>
      <c r="D48" s="416"/>
      <c r="E48" s="416"/>
      <c r="F48" s="404"/>
      <c r="G48" s="447" t="s">
        <v>159</v>
      </c>
      <c r="H48" s="448" t="s">
        <v>160</v>
      </c>
      <c r="I48" s="430"/>
      <c r="J48" s="430"/>
      <c r="K48" s="430"/>
      <c r="L48" s="430"/>
      <c r="M48" s="430"/>
      <c r="N48" s="430"/>
      <c r="O48" s="430"/>
      <c r="P48" s="430"/>
      <c r="Q48" s="430"/>
      <c r="R48" s="430"/>
      <c r="S48" s="430"/>
      <c r="T48" s="430"/>
      <c r="U48" s="430"/>
      <c r="V48" s="430"/>
      <c r="W48" s="430"/>
      <c r="X48" s="430"/>
      <c r="Y48" s="430"/>
      <c r="Z48" s="430"/>
      <c r="AA48" s="431"/>
    </row>
    <row r="49" spans="2:28" ht="15.75" customHeight="1" x14ac:dyDescent="0.25">
      <c r="B49" s="39"/>
      <c r="C49" s="40" t="s">
        <v>161</v>
      </c>
      <c r="D49" s="41">
        <v>1.2</v>
      </c>
      <c r="E49" s="442" t="s">
        <v>162</v>
      </c>
      <c r="F49" s="404"/>
      <c r="G49" s="388"/>
      <c r="H49" s="433"/>
      <c r="I49" s="434"/>
      <c r="J49" s="434"/>
      <c r="K49" s="434"/>
      <c r="L49" s="434"/>
      <c r="M49" s="434"/>
      <c r="N49" s="434"/>
      <c r="O49" s="434"/>
      <c r="P49" s="434"/>
      <c r="Q49" s="434"/>
      <c r="R49" s="434"/>
      <c r="S49" s="434"/>
      <c r="T49" s="434"/>
      <c r="U49" s="434"/>
      <c r="V49" s="434"/>
      <c r="W49" s="434"/>
      <c r="X49" s="434"/>
      <c r="Y49" s="434"/>
      <c r="Z49" s="434"/>
      <c r="AA49" s="435"/>
      <c r="AB49" s="227"/>
    </row>
    <row r="50" spans="2:28" ht="15.75" customHeight="1" x14ac:dyDescent="0.25">
      <c r="B50" s="39"/>
      <c r="C50" s="42">
        <v>2024</v>
      </c>
      <c r="D50" s="43">
        <v>45474</v>
      </c>
      <c r="E50" s="441">
        <v>45656</v>
      </c>
      <c r="F50" s="404"/>
      <c r="G50" s="44">
        <v>25</v>
      </c>
      <c r="H50" s="446" t="s">
        <v>708</v>
      </c>
      <c r="I50" s="416"/>
      <c r="J50" s="416"/>
      <c r="K50" s="416"/>
      <c r="L50" s="416"/>
      <c r="M50" s="416"/>
      <c r="N50" s="416"/>
      <c r="O50" s="416"/>
      <c r="P50" s="416"/>
      <c r="Q50" s="416"/>
      <c r="R50" s="416"/>
      <c r="S50" s="416"/>
      <c r="T50" s="416"/>
      <c r="U50" s="416"/>
      <c r="V50" s="416"/>
      <c r="W50" s="416"/>
      <c r="X50" s="416"/>
      <c r="Y50" s="416"/>
      <c r="Z50" s="416"/>
      <c r="AA50" s="404"/>
      <c r="AB50" s="227"/>
    </row>
    <row r="51" spans="2:28" ht="15.75" customHeight="1" x14ac:dyDescent="0.25">
      <c r="B51" s="39"/>
      <c r="C51" s="42">
        <v>2025</v>
      </c>
      <c r="D51" s="43">
        <v>45658</v>
      </c>
      <c r="E51" s="441">
        <v>46021</v>
      </c>
      <c r="F51" s="404"/>
      <c r="G51" s="44">
        <v>65</v>
      </c>
      <c r="H51" s="446" t="s">
        <v>708</v>
      </c>
      <c r="I51" s="416"/>
      <c r="J51" s="416"/>
      <c r="K51" s="416"/>
      <c r="L51" s="416"/>
      <c r="M51" s="416"/>
      <c r="N51" s="416"/>
      <c r="O51" s="416"/>
      <c r="P51" s="416"/>
      <c r="Q51" s="416"/>
      <c r="R51" s="416"/>
      <c r="S51" s="416"/>
      <c r="T51" s="416"/>
      <c r="U51" s="416"/>
      <c r="V51" s="416"/>
      <c r="W51" s="416"/>
      <c r="X51" s="416"/>
      <c r="Y51" s="416"/>
      <c r="Z51" s="416"/>
      <c r="AA51" s="404"/>
      <c r="AB51" s="227"/>
    </row>
    <row r="52" spans="2:28" ht="15.75" customHeight="1" x14ac:dyDescent="0.25">
      <c r="B52" s="39"/>
      <c r="C52" s="42">
        <v>2026</v>
      </c>
      <c r="D52" s="43">
        <v>46023</v>
      </c>
      <c r="E52" s="441">
        <v>46386</v>
      </c>
      <c r="F52" s="404"/>
      <c r="G52" s="44">
        <v>85</v>
      </c>
      <c r="H52" s="446" t="s">
        <v>708</v>
      </c>
      <c r="I52" s="416"/>
      <c r="J52" s="416"/>
      <c r="K52" s="416"/>
      <c r="L52" s="416"/>
      <c r="M52" s="416"/>
      <c r="N52" s="416"/>
      <c r="O52" s="416"/>
      <c r="P52" s="416"/>
      <c r="Q52" s="416"/>
      <c r="R52" s="416"/>
      <c r="S52" s="416"/>
      <c r="T52" s="416"/>
      <c r="U52" s="416"/>
      <c r="V52" s="416"/>
      <c r="W52" s="416"/>
      <c r="X52" s="416"/>
      <c r="Y52" s="416"/>
      <c r="Z52" s="416"/>
      <c r="AA52" s="404"/>
      <c r="AB52" s="227"/>
    </row>
    <row r="53" spans="2:28" ht="15.75" customHeight="1" x14ac:dyDescent="0.25">
      <c r="B53" s="39"/>
      <c r="C53" s="42">
        <v>2027</v>
      </c>
      <c r="D53" s="43">
        <v>46388</v>
      </c>
      <c r="E53" s="441">
        <v>46751</v>
      </c>
      <c r="F53" s="404"/>
      <c r="G53" s="44">
        <v>100</v>
      </c>
      <c r="H53" s="446" t="s">
        <v>708</v>
      </c>
      <c r="I53" s="416"/>
      <c r="J53" s="416"/>
      <c r="K53" s="416"/>
      <c r="L53" s="416"/>
      <c r="M53" s="416"/>
      <c r="N53" s="416"/>
      <c r="O53" s="416"/>
      <c r="P53" s="416"/>
      <c r="Q53" s="416"/>
      <c r="R53" s="416"/>
      <c r="S53" s="416"/>
      <c r="T53" s="416"/>
      <c r="U53" s="416"/>
      <c r="V53" s="416"/>
      <c r="W53" s="416"/>
      <c r="X53" s="416"/>
      <c r="Y53" s="416"/>
      <c r="Z53" s="416"/>
      <c r="AA53" s="404"/>
      <c r="AB53" s="227"/>
    </row>
    <row r="54" spans="2:28" ht="15.75" customHeight="1" x14ac:dyDescent="0.25">
      <c r="B54" s="39"/>
      <c r="C54" s="42"/>
      <c r="D54" s="42"/>
      <c r="E54" s="442"/>
      <c r="F54" s="404"/>
      <c r="G54" s="41"/>
      <c r="H54" s="442"/>
      <c r="I54" s="416"/>
      <c r="J54" s="416"/>
      <c r="K54" s="416"/>
      <c r="L54" s="416"/>
      <c r="M54" s="416"/>
      <c r="N54" s="416"/>
      <c r="O54" s="416"/>
      <c r="P54" s="416"/>
      <c r="Q54" s="416"/>
      <c r="R54" s="416"/>
      <c r="S54" s="416"/>
      <c r="T54" s="416"/>
      <c r="U54" s="416"/>
      <c r="V54" s="416"/>
      <c r="W54" s="416"/>
      <c r="X54" s="416"/>
      <c r="Y54" s="416"/>
      <c r="Z54" s="416"/>
      <c r="AA54" s="404"/>
      <c r="AB54" s="227"/>
    </row>
    <row r="55" spans="2:28" ht="15.75" customHeight="1" x14ac:dyDescent="0.25">
      <c r="B55" s="30"/>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13"/>
    </row>
    <row r="56" spans="2:28" ht="15.75" customHeight="1" x14ac:dyDescent="0.25">
      <c r="B56" s="30"/>
      <c r="C56" s="420" t="s">
        <v>163</v>
      </c>
      <c r="D56" s="412"/>
      <c r="E56" s="218"/>
      <c r="F56" s="209" t="s">
        <v>164</v>
      </c>
      <c r="G56" s="45"/>
      <c r="H56" s="220"/>
      <c r="I56" s="209" t="s">
        <v>165</v>
      </c>
      <c r="J56" s="205"/>
      <c r="K56" s="415"/>
      <c r="L56" s="404"/>
      <c r="M56" s="218"/>
      <c r="N56" s="205"/>
      <c r="O56" s="205"/>
      <c r="P56" s="205"/>
      <c r="Q56" s="205"/>
      <c r="R56" s="205"/>
      <c r="S56" s="205"/>
      <c r="T56" s="205"/>
      <c r="U56" s="205"/>
      <c r="V56" s="205"/>
      <c r="W56" s="205"/>
      <c r="X56" s="205"/>
      <c r="Y56" s="205"/>
      <c r="Z56" s="205"/>
      <c r="AA56" s="205"/>
      <c r="AB56" s="213"/>
    </row>
    <row r="57" spans="2:28" ht="15.75" customHeight="1" x14ac:dyDescent="0.25">
      <c r="B57" s="231"/>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32"/>
    </row>
    <row r="58" spans="2:28" ht="15.75" customHeight="1" x14ac:dyDescent="0.25">
      <c r="B58" s="440" t="s">
        <v>166</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04"/>
    </row>
    <row r="59" spans="2:28" ht="15.75" customHeight="1" x14ac:dyDescent="0.25">
      <c r="B59" s="46"/>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47"/>
    </row>
    <row r="60" spans="2:28" ht="29.25" customHeight="1" x14ac:dyDescent="0.25">
      <c r="B60" s="442" t="s">
        <v>161</v>
      </c>
      <c r="C60" s="404"/>
      <c r="D60" s="41"/>
      <c r="E60" s="442" t="s">
        <v>167</v>
      </c>
      <c r="F60" s="404"/>
      <c r="G60" s="41"/>
      <c r="H60" s="414" t="s">
        <v>168</v>
      </c>
      <c r="I60" s="404"/>
      <c r="J60" s="442"/>
      <c r="K60" s="404"/>
      <c r="L60" s="445"/>
      <c r="M60" s="412"/>
      <c r="N60" s="41" t="s">
        <v>169</v>
      </c>
      <c r="O60" s="442"/>
      <c r="P60" s="416"/>
      <c r="Q60" s="404"/>
      <c r="R60" s="442" t="s">
        <v>170</v>
      </c>
      <c r="S60" s="416"/>
      <c r="T60" s="404"/>
      <c r="U60" s="442"/>
      <c r="V60" s="416"/>
      <c r="W60" s="404"/>
      <c r="X60" s="442" t="s">
        <v>171</v>
      </c>
      <c r="Y60" s="404"/>
      <c r="Z60" s="442"/>
      <c r="AA60" s="416"/>
      <c r="AB60" s="404"/>
    </row>
    <row r="61" spans="2:28" ht="15.75" customHeight="1" x14ac:dyDescent="0.25">
      <c r="B61" s="46"/>
      <c r="C61" s="233"/>
      <c r="D61" s="233"/>
      <c r="E61" s="233"/>
      <c r="F61" s="228"/>
      <c r="G61" s="234"/>
      <c r="H61" s="235"/>
      <c r="I61" s="235"/>
      <c r="J61" s="228"/>
      <c r="K61" s="228"/>
      <c r="L61" s="228"/>
      <c r="M61" s="228"/>
      <c r="N61" s="235"/>
      <c r="O61" s="228"/>
      <c r="P61" s="228"/>
      <c r="Q61" s="228"/>
      <c r="R61" s="228"/>
      <c r="S61" s="235"/>
      <c r="T61" s="215"/>
      <c r="U61" s="215"/>
      <c r="V61" s="205"/>
      <c r="W61" s="235"/>
      <c r="X61" s="225"/>
      <c r="Y61" s="225"/>
      <c r="Z61" s="48"/>
      <c r="AA61" s="27"/>
      <c r="AB61" s="49"/>
    </row>
    <row r="62" spans="2:28" ht="15.75" customHeight="1" x14ac:dyDescent="0.25">
      <c r="B62" s="440" t="s">
        <v>172</v>
      </c>
      <c r="C62" s="404"/>
      <c r="D62" s="443"/>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5"/>
    </row>
    <row r="63" spans="2:28" ht="15.75" customHeight="1" x14ac:dyDescent="0.25">
      <c r="B63" s="46"/>
      <c r="C63" s="233"/>
      <c r="D63" s="233"/>
      <c r="E63" s="233"/>
      <c r="F63" s="228"/>
      <c r="G63" s="234"/>
      <c r="H63" s="235"/>
      <c r="I63" s="235"/>
      <c r="J63" s="228"/>
      <c r="K63" s="228"/>
      <c r="L63" s="228"/>
      <c r="M63" s="228"/>
      <c r="N63" s="235"/>
      <c r="O63" s="228"/>
      <c r="P63" s="228"/>
      <c r="Q63" s="228"/>
      <c r="R63" s="228"/>
      <c r="S63" s="235"/>
      <c r="T63" s="215"/>
      <c r="U63" s="215"/>
      <c r="V63" s="205"/>
      <c r="W63" s="235"/>
      <c r="X63" s="225"/>
      <c r="Y63" s="225"/>
      <c r="Z63" s="48"/>
      <c r="AA63" s="27"/>
      <c r="AB63" s="49"/>
    </row>
    <row r="64" spans="2:28" ht="15.75" customHeight="1" x14ac:dyDescent="0.25">
      <c r="B64" s="440" t="s">
        <v>173</v>
      </c>
      <c r="C64" s="404"/>
      <c r="D64" s="44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5"/>
    </row>
    <row r="66" spans="2:28" ht="15.75" customHeight="1" x14ac:dyDescent="0.25">
      <c r="B66" s="440" t="s">
        <v>174</v>
      </c>
      <c r="C66" s="404"/>
      <c r="D66" s="44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5"/>
    </row>
    <row r="67" spans="2:28" ht="15.75" customHeight="1" x14ac:dyDescent="0.25">
      <c r="B67" s="46"/>
      <c r="C67" s="233"/>
      <c r="D67" s="233"/>
      <c r="E67" s="233"/>
      <c r="F67" s="228"/>
      <c r="G67" s="234"/>
      <c r="H67" s="235"/>
      <c r="I67" s="235"/>
      <c r="J67" s="228"/>
      <c r="K67" s="228"/>
      <c r="L67" s="228"/>
      <c r="M67" s="228"/>
      <c r="N67" s="235"/>
      <c r="O67" s="228"/>
      <c r="P67" s="228"/>
      <c r="Q67" s="228"/>
      <c r="R67" s="228"/>
      <c r="S67" s="235"/>
      <c r="T67" s="215"/>
      <c r="U67" s="215"/>
      <c r="V67" s="205"/>
      <c r="W67" s="235"/>
      <c r="X67" s="225"/>
      <c r="Y67" s="225"/>
      <c r="Z67" s="48"/>
      <c r="AA67" s="27"/>
      <c r="AB67" s="49"/>
    </row>
    <row r="68" spans="2:28" ht="15.75" customHeight="1" x14ac:dyDescent="0.25">
      <c r="B68" s="440" t="s">
        <v>175</v>
      </c>
      <c r="C68" s="404"/>
      <c r="D68" s="44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5"/>
    </row>
    <row r="69" spans="2:28" ht="15.75" customHeight="1" x14ac:dyDescent="0.25">
      <c r="B69" s="46"/>
      <c r="C69" s="233"/>
      <c r="D69" s="233"/>
      <c r="E69" s="233"/>
      <c r="F69" s="228"/>
      <c r="G69" s="234"/>
      <c r="H69" s="235"/>
      <c r="I69" s="235"/>
      <c r="J69" s="228"/>
      <c r="K69" s="228"/>
      <c r="L69" s="228"/>
      <c r="M69" s="228"/>
      <c r="N69" s="235"/>
      <c r="O69" s="228"/>
      <c r="P69" s="228"/>
      <c r="Q69" s="228"/>
      <c r="R69" s="228"/>
      <c r="S69" s="235"/>
      <c r="T69" s="215"/>
      <c r="U69" s="215"/>
      <c r="V69" s="205"/>
      <c r="W69" s="235"/>
      <c r="X69" s="225"/>
      <c r="Y69" s="225"/>
      <c r="Z69" s="48"/>
      <c r="AA69" s="27"/>
      <c r="AB69" s="49"/>
    </row>
    <row r="70" spans="2:28" ht="15.75" customHeight="1" x14ac:dyDescent="0.25">
      <c r="B70" s="440" t="s">
        <v>176</v>
      </c>
      <c r="C70" s="404"/>
      <c r="D70" s="44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5"/>
    </row>
    <row r="71" spans="2:28" ht="15.75" customHeight="1" x14ac:dyDescent="0.25">
      <c r="B71" s="46"/>
      <c r="C71" s="233"/>
      <c r="D71" s="233"/>
      <c r="E71" s="233"/>
      <c r="F71" s="228"/>
      <c r="G71" s="234"/>
      <c r="H71" s="235"/>
      <c r="I71" s="235"/>
      <c r="J71" s="228"/>
      <c r="K71" s="228"/>
      <c r="L71" s="228"/>
      <c r="M71" s="228"/>
      <c r="N71" s="235"/>
      <c r="O71" s="228"/>
      <c r="P71" s="228"/>
      <c r="Q71" s="228"/>
      <c r="R71" s="228"/>
      <c r="S71" s="235"/>
      <c r="T71" s="215"/>
      <c r="U71" s="215"/>
      <c r="V71" s="205"/>
      <c r="W71" s="235"/>
      <c r="X71" s="225"/>
      <c r="Y71" s="225"/>
      <c r="Z71" s="48"/>
      <c r="AA71" s="27"/>
      <c r="AB71" s="49"/>
    </row>
    <row r="72" spans="2:28" ht="15.75" customHeight="1" x14ac:dyDescent="0.25">
      <c r="B72" s="440" t="s">
        <v>177</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04"/>
    </row>
    <row r="73" spans="2:28" ht="15.75" customHeight="1" x14ac:dyDescent="0.25">
      <c r="B73" s="414" t="s">
        <v>122</v>
      </c>
      <c r="C73" s="404"/>
      <c r="D73" s="50" t="s">
        <v>178</v>
      </c>
      <c r="E73" s="414" t="s">
        <v>179</v>
      </c>
      <c r="F73" s="404"/>
      <c r="G73" s="414" t="s">
        <v>177</v>
      </c>
      <c r="H73" s="416"/>
      <c r="I73" s="416"/>
      <c r="J73" s="416"/>
      <c r="K73" s="416"/>
      <c r="L73" s="416"/>
      <c r="M73" s="416"/>
      <c r="N73" s="416"/>
      <c r="O73" s="404"/>
      <c r="P73" s="414" t="s">
        <v>180</v>
      </c>
      <c r="Q73" s="416"/>
      <c r="R73" s="416"/>
      <c r="S73" s="416"/>
      <c r="T73" s="416"/>
      <c r="U73" s="416"/>
      <c r="V73" s="416"/>
      <c r="W73" s="416"/>
      <c r="X73" s="416"/>
      <c r="Y73" s="416"/>
      <c r="Z73" s="416"/>
      <c r="AA73" s="416"/>
      <c r="AB73" s="404"/>
    </row>
    <row r="74" spans="2:28" ht="15.75" customHeight="1" x14ac:dyDescent="0.25">
      <c r="B74" s="414"/>
      <c r="C74" s="404"/>
      <c r="D74" s="36"/>
      <c r="E74" s="414"/>
      <c r="F74" s="404"/>
      <c r="G74" s="439"/>
      <c r="H74" s="416"/>
      <c r="I74" s="416"/>
      <c r="J74" s="416"/>
      <c r="K74" s="416"/>
      <c r="L74" s="416"/>
      <c r="M74" s="416"/>
      <c r="N74" s="416"/>
      <c r="O74" s="404"/>
      <c r="P74" s="439"/>
      <c r="Q74" s="416"/>
      <c r="R74" s="416"/>
      <c r="S74" s="416"/>
      <c r="T74" s="416"/>
      <c r="U74" s="416"/>
      <c r="V74" s="416"/>
      <c r="W74" s="416"/>
      <c r="X74" s="416"/>
      <c r="Y74" s="416"/>
      <c r="Z74" s="416"/>
      <c r="AA74" s="416"/>
      <c r="AB74" s="404"/>
    </row>
    <row r="75" spans="2:28" ht="15.75" customHeight="1" x14ac:dyDescent="0.25">
      <c r="B75" s="414"/>
      <c r="C75" s="404"/>
      <c r="D75" s="36"/>
      <c r="E75" s="414"/>
      <c r="F75" s="404"/>
      <c r="G75" s="439"/>
      <c r="H75" s="416"/>
      <c r="I75" s="416"/>
      <c r="J75" s="416"/>
      <c r="K75" s="416"/>
      <c r="L75" s="416"/>
      <c r="M75" s="416"/>
      <c r="N75" s="416"/>
      <c r="O75" s="404"/>
      <c r="P75" s="439"/>
      <c r="Q75" s="416"/>
      <c r="R75" s="416"/>
      <c r="S75" s="416"/>
      <c r="T75" s="416"/>
      <c r="U75" s="416"/>
      <c r="V75" s="416"/>
      <c r="W75" s="416"/>
      <c r="X75" s="416"/>
      <c r="Y75" s="416"/>
      <c r="Z75" s="416"/>
      <c r="AA75" s="416"/>
      <c r="AB75" s="404"/>
    </row>
    <row r="76" spans="2:28" ht="26.25" customHeight="1" x14ac:dyDescent="0.25">
      <c r="B76" s="438" t="s">
        <v>181</v>
      </c>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04"/>
    </row>
  </sheetData>
  <mergeCells count="95">
    <mergeCell ref="B2:D6"/>
    <mergeCell ref="F2:AB6"/>
    <mergeCell ref="C7:D7"/>
    <mergeCell ref="C9:F9"/>
    <mergeCell ref="AG9:AH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c r="AC2" s="205"/>
      <c r="AD2" s="205"/>
      <c r="AE2" s="205"/>
      <c r="AF2" s="205"/>
      <c r="AG2" s="205"/>
      <c r="AH2" s="205"/>
    </row>
    <row r="3" spans="2:34"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c r="AC3" s="205"/>
      <c r="AD3" s="205"/>
      <c r="AE3" s="205"/>
      <c r="AF3" s="205"/>
      <c r="AG3" s="205"/>
      <c r="AH3" s="205"/>
    </row>
    <row r="4" spans="2:34"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c r="AC4" s="205"/>
      <c r="AD4" s="205"/>
      <c r="AE4" s="205"/>
      <c r="AF4" s="205"/>
      <c r="AG4" s="205"/>
      <c r="AH4" s="205"/>
    </row>
    <row r="5" spans="2:34"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c r="AC5" s="205"/>
      <c r="AD5" s="205"/>
      <c r="AE5" s="205"/>
      <c r="AF5" s="205"/>
      <c r="AG5" s="205"/>
      <c r="AH5" s="205"/>
    </row>
    <row r="6" spans="2:34"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c r="AC6" s="205"/>
      <c r="AD6" s="205"/>
      <c r="AE6" s="205"/>
      <c r="AF6" s="205"/>
      <c r="AG6" s="934" t="s">
        <v>691</v>
      </c>
      <c r="AH6" s="412"/>
    </row>
    <row r="7" spans="2:34"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c r="AC7" s="205"/>
      <c r="AD7" s="205"/>
      <c r="AE7" s="205"/>
      <c r="AF7" s="205"/>
      <c r="AG7" s="205"/>
      <c r="AH7" s="205"/>
    </row>
    <row r="8" spans="2:34"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c r="AC8" s="205"/>
      <c r="AD8" s="205"/>
      <c r="AE8" s="205"/>
      <c r="AF8" s="205"/>
      <c r="AG8" s="205"/>
      <c r="AH8" s="205"/>
    </row>
    <row r="9" spans="2:34"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c r="AC9" s="205"/>
      <c r="AD9" s="205"/>
      <c r="AE9" s="205"/>
      <c r="AF9" s="205"/>
      <c r="AG9" s="50" t="s">
        <v>692</v>
      </c>
      <c r="AH9" s="50" t="s">
        <v>693</v>
      </c>
    </row>
    <row r="10" spans="2:34" ht="30" customHeight="1" x14ac:dyDescent="0.25">
      <c r="B10" s="30"/>
      <c r="C10" s="413" t="s">
        <v>123</v>
      </c>
      <c r="D10" s="412"/>
      <c r="E10" s="414" t="s">
        <v>118</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c r="AC10" s="205"/>
      <c r="AD10" s="205"/>
      <c r="AE10" s="205"/>
      <c r="AF10" s="205"/>
      <c r="AG10" s="36" t="s">
        <v>695</v>
      </c>
      <c r="AH10" s="36">
        <v>28</v>
      </c>
    </row>
    <row r="11" spans="2:34"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c r="AC11" s="205"/>
      <c r="AD11" s="205"/>
      <c r="AE11" s="205"/>
      <c r="AF11" s="205"/>
      <c r="AG11" s="36" t="s">
        <v>696</v>
      </c>
      <c r="AH11" s="36">
        <v>100</v>
      </c>
    </row>
    <row r="12" spans="2:34" ht="29.25" customHeight="1" x14ac:dyDescent="0.25">
      <c r="B12" s="30"/>
      <c r="C12" s="427" t="s">
        <v>125</v>
      </c>
      <c r="D12" s="428"/>
      <c r="E12" s="425" t="s">
        <v>709</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c r="AC12" s="205"/>
      <c r="AD12" s="205"/>
      <c r="AE12" s="205"/>
      <c r="AF12" s="205"/>
      <c r="AG12" s="36" t="s">
        <v>697</v>
      </c>
      <c r="AH12" s="36">
        <v>34</v>
      </c>
    </row>
    <row r="13" spans="2:34"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c r="AC13" s="205"/>
      <c r="AD13" s="205"/>
      <c r="AE13" s="205"/>
      <c r="AF13" s="205"/>
      <c r="AG13" s="36" t="s">
        <v>699</v>
      </c>
      <c r="AH13" s="36">
        <v>100</v>
      </c>
    </row>
    <row r="14" spans="2:34" ht="15" customHeight="1" x14ac:dyDescent="0.25">
      <c r="B14" s="30"/>
      <c r="C14" s="413" t="s">
        <v>127</v>
      </c>
      <c r="D14" s="412"/>
      <c r="E14" s="216"/>
      <c r="F14" s="411"/>
      <c r="G14" s="412"/>
      <c r="H14" s="412"/>
      <c r="I14" s="412"/>
      <c r="J14" s="412"/>
      <c r="K14" s="412"/>
      <c r="L14" s="412"/>
      <c r="M14" s="412"/>
      <c r="N14" s="412"/>
      <c r="O14" s="412"/>
      <c r="P14" s="412"/>
      <c r="Q14" s="412"/>
      <c r="R14" s="412"/>
      <c r="S14" s="412"/>
      <c r="T14" s="412"/>
      <c r="U14" s="412"/>
      <c r="V14" s="412"/>
      <c r="W14" s="412"/>
      <c r="X14" s="412"/>
      <c r="Y14" s="412"/>
      <c r="Z14" s="412"/>
      <c r="AA14" s="412"/>
      <c r="AB14" s="424"/>
      <c r="AC14" s="205"/>
      <c r="AD14" s="205"/>
      <c r="AE14" s="205"/>
      <c r="AF14" s="205"/>
      <c r="AG14" s="36" t="s">
        <v>700</v>
      </c>
      <c r="AH14" s="36">
        <v>38</v>
      </c>
    </row>
    <row r="15" spans="2:34" ht="29.25" customHeight="1" x14ac:dyDescent="0.25">
      <c r="B15" s="30"/>
      <c r="C15" s="414" t="s">
        <v>710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04"/>
      <c r="AB15" s="217"/>
      <c r="AC15" s="205"/>
      <c r="AD15" s="205"/>
      <c r="AE15" s="205"/>
      <c r="AF15" s="205"/>
      <c r="AG15" s="36" t="s">
        <v>701</v>
      </c>
      <c r="AH15" s="36">
        <v>100</v>
      </c>
    </row>
    <row r="16" spans="2:34" ht="15" customHeight="1" x14ac:dyDescent="0.25">
      <c r="B16" s="30"/>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7"/>
      <c r="AC16" s="205"/>
      <c r="AD16" s="205"/>
      <c r="AE16" s="205"/>
      <c r="AF16" s="205"/>
      <c r="AG16" s="36" t="s">
        <v>702</v>
      </c>
      <c r="AH16" s="36">
        <v>15</v>
      </c>
    </row>
    <row r="17" spans="3:33" ht="15" customHeight="1" x14ac:dyDescent="0.25">
      <c r="C17" s="219" t="s">
        <v>128</v>
      </c>
      <c r="D17" s="219"/>
      <c r="E17" s="205"/>
      <c r="F17" s="205"/>
      <c r="G17" s="205"/>
      <c r="H17" s="205"/>
      <c r="I17" s="205"/>
      <c r="J17" s="218"/>
      <c r="K17" s="218"/>
      <c r="L17" s="218"/>
      <c r="M17" s="218"/>
      <c r="N17" s="218"/>
      <c r="O17" s="218"/>
      <c r="P17" s="218"/>
      <c r="Q17" s="218"/>
      <c r="R17" s="218" t="s">
        <v>129</v>
      </c>
      <c r="S17" s="218"/>
      <c r="T17" s="218"/>
      <c r="U17" s="218"/>
      <c r="V17" s="218"/>
      <c r="W17" s="218"/>
      <c r="X17" s="218"/>
      <c r="Y17" s="218"/>
      <c r="Z17" s="218"/>
      <c r="AA17" s="218"/>
      <c r="AB17" s="217"/>
      <c r="AC17" s="205"/>
      <c r="AD17" s="205"/>
      <c r="AE17" s="205"/>
      <c r="AF17" s="205"/>
      <c r="AG17" s="205"/>
    </row>
    <row r="18" spans="3:33" ht="15" customHeight="1" x14ac:dyDescent="0.25">
      <c r="C18" s="429"/>
      <c r="D18" s="430"/>
      <c r="E18" s="430"/>
      <c r="F18" s="430"/>
      <c r="G18" s="430"/>
      <c r="H18" s="430"/>
      <c r="I18" s="430"/>
      <c r="J18" s="430"/>
      <c r="K18" s="430"/>
      <c r="L18" s="430"/>
      <c r="M18" s="430"/>
      <c r="N18" s="430"/>
      <c r="O18" s="430"/>
      <c r="P18" s="431"/>
      <c r="Q18" s="205"/>
      <c r="R18" s="415"/>
      <c r="S18" s="416"/>
      <c r="T18" s="416"/>
      <c r="U18" s="416"/>
      <c r="V18" s="416"/>
      <c r="W18" s="416"/>
      <c r="X18" s="416"/>
      <c r="Y18" s="416"/>
      <c r="Z18" s="416"/>
      <c r="AA18" s="404"/>
      <c r="AB18" s="213"/>
      <c r="AC18" s="205"/>
      <c r="AD18" s="205"/>
      <c r="AE18" s="205"/>
      <c r="AF18" s="205"/>
      <c r="AG18" s="205"/>
    </row>
    <row r="19" spans="3:33" ht="15" customHeight="1" x14ac:dyDescent="0.25">
      <c r="C19" s="432"/>
      <c r="D19" s="386"/>
      <c r="E19" s="386"/>
      <c r="F19" s="386"/>
      <c r="G19" s="386"/>
      <c r="H19" s="386"/>
      <c r="I19" s="386"/>
      <c r="J19" s="386"/>
      <c r="K19" s="386"/>
      <c r="L19" s="386"/>
      <c r="M19" s="386"/>
      <c r="N19" s="386"/>
      <c r="O19" s="386"/>
      <c r="P19" s="424"/>
      <c r="Q19" s="205"/>
      <c r="R19" s="205"/>
      <c r="S19" s="205"/>
      <c r="T19" s="205"/>
      <c r="U19" s="205"/>
      <c r="V19" s="205"/>
      <c r="W19" s="205"/>
      <c r="X19" s="205"/>
      <c r="Y19" s="205"/>
      <c r="Z19" s="205"/>
      <c r="AA19" s="205"/>
      <c r="AB19" s="213"/>
      <c r="AC19" s="205"/>
      <c r="AD19" s="205"/>
      <c r="AE19" s="205"/>
      <c r="AF19" s="205"/>
      <c r="AG19" s="205"/>
    </row>
    <row r="20" spans="3:33" ht="15" customHeight="1" x14ac:dyDescent="0.25">
      <c r="C20" s="432"/>
      <c r="D20" s="386"/>
      <c r="E20" s="386"/>
      <c r="F20" s="386"/>
      <c r="G20" s="386"/>
      <c r="H20" s="386"/>
      <c r="I20" s="386"/>
      <c r="J20" s="386"/>
      <c r="K20" s="386"/>
      <c r="L20" s="386"/>
      <c r="M20" s="386"/>
      <c r="N20" s="386"/>
      <c r="O20" s="386"/>
      <c r="P20" s="424"/>
      <c r="Q20" s="215"/>
      <c r="R20" s="218" t="s">
        <v>130</v>
      </c>
      <c r="S20" s="218"/>
      <c r="T20" s="218"/>
      <c r="U20" s="218"/>
      <c r="V20" s="218"/>
      <c r="W20" s="215"/>
      <c r="X20" s="215"/>
      <c r="Y20" s="215"/>
      <c r="Z20" s="205"/>
      <c r="AA20" s="215"/>
      <c r="AB20" s="213"/>
      <c r="AC20" s="205"/>
      <c r="AD20" s="205"/>
      <c r="AE20" s="205"/>
      <c r="AF20" s="205"/>
      <c r="AG20" s="237">
        <f>+(((((AH10/100)*AH11)+((AH12/100)*AH13)+((AH14/100)*AH15))*AH16)/100)</f>
        <v>15</v>
      </c>
    </row>
    <row r="21" spans="3:33" ht="15" customHeight="1" x14ac:dyDescent="0.25">
      <c r="C21" s="432"/>
      <c r="D21" s="386"/>
      <c r="E21" s="386"/>
      <c r="F21" s="386"/>
      <c r="G21" s="386"/>
      <c r="H21" s="386"/>
      <c r="I21" s="386"/>
      <c r="J21" s="386"/>
      <c r="K21" s="386"/>
      <c r="L21" s="386"/>
      <c r="M21" s="386"/>
      <c r="N21" s="386"/>
      <c r="O21" s="386"/>
      <c r="P21" s="424"/>
      <c r="Q21" s="205"/>
      <c r="R21" s="36"/>
      <c r="S21" s="205" t="s">
        <v>15</v>
      </c>
      <c r="T21" s="205"/>
      <c r="U21" s="36"/>
      <c r="V21" s="205" t="s">
        <v>27</v>
      </c>
      <c r="W21" s="205"/>
      <c r="X21" s="36"/>
      <c r="Y21" s="220" t="s">
        <v>46</v>
      </c>
      <c r="Z21" s="205"/>
      <c r="AA21" s="205"/>
      <c r="AB21" s="213"/>
      <c r="AC21" s="205"/>
      <c r="AD21" s="205"/>
      <c r="AE21" s="205"/>
      <c r="AF21" s="205"/>
      <c r="AG21" s="205"/>
    </row>
    <row r="22" spans="3:33" ht="15" customHeight="1" x14ac:dyDescent="0.25">
      <c r="C22" s="432"/>
      <c r="D22" s="386"/>
      <c r="E22" s="386"/>
      <c r="F22" s="386"/>
      <c r="G22" s="386"/>
      <c r="H22" s="386"/>
      <c r="I22" s="386"/>
      <c r="J22" s="386"/>
      <c r="K22" s="386"/>
      <c r="L22" s="386"/>
      <c r="M22" s="386"/>
      <c r="N22" s="386"/>
      <c r="O22" s="386"/>
      <c r="P22" s="424"/>
      <c r="Q22" s="205"/>
      <c r="R22" s="205"/>
      <c r="S22" s="205"/>
      <c r="T22" s="205"/>
      <c r="U22" s="205"/>
      <c r="V22" s="205"/>
      <c r="W22" s="205"/>
      <c r="X22" s="205"/>
      <c r="Y22" s="205"/>
      <c r="Z22" s="205"/>
      <c r="AA22" s="205"/>
      <c r="AB22" s="213"/>
      <c r="AC22" s="205"/>
      <c r="AD22" s="205"/>
      <c r="AE22" s="205"/>
      <c r="AF22" s="205"/>
      <c r="AG22" s="205"/>
    </row>
    <row r="23" spans="3:33" ht="15" customHeight="1" x14ac:dyDescent="0.25">
      <c r="C23" s="433"/>
      <c r="D23" s="434"/>
      <c r="E23" s="434"/>
      <c r="F23" s="434"/>
      <c r="G23" s="434"/>
      <c r="H23" s="434"/>
      <c r="I23" s="434"/>
      <c r="J23" s="434"/>
      <c r="K23" s="434"/>
      <c r="L23" s="434"/>
      <c r="M23" s="434"/>
      <c r="N23" s="434"/>
      <c r="O23" s="434"/>
      <c r="P23" s="435"/>
      <c r="Q23" s="205"/>
      <c r="R23" s="218" t="s">
        <v>131</v>
      </c>
      <c r="S23" s="205"/>
      <c r="T23" s="205"/>
      <c r="U23" s="205"/>
      <c r="V23" s="205"/>
      <c r="W23" s="422" t="s">
        <v>33</v>
      </c>
      <c r="X23" s="416"/>
      <c r="Y23" s="416"/>
      <c r="Z23" s="416"/>
      <c r="AA23" s="404"/>
      <c r="AB23" s="213"/>
      <c r="AC23" s="205"/>
      <c r="AD23" s="205"/>
      <c r="AE23" s="205"/>
      <c r="AF23" s="205"/>
      <c r="AG23" s="205"/>
    </row>
    <row r="24" spans="3:33" ht="15" customHeight="1" x14ac:dyDescent="0.25">
      <c r="C24" s="215"/>
      <c r="D24" s="215"/>
      <c r="E24" s="215"/>
      <c r="F24" s="215"/>
      <c r="G24" s="215"/>
      <c r="H24" s="205"/>
      <c r="I24" s="205"/>
      <c r="J24" s="205"/>
      <c r="K24" s="205"/>
      <c r="L24" s="205"/>
      <c r="M24" s="205"/>
      <c r="N24" s="205"/>
      <c r="O24" s="205"/>
      <c r="P24" s="205"/>
      <c r="Q24" s="205"/>
      <c r="R24" s="218"/>
      <c r="S24" s="205"/>
      <c r="T24" s="205"/>
      <c r="U24" s="205"/>
      <c r="V24" s="205"/>
      <c r="W24" s="205"/>
      <c r="X24" s="205"/>
      <c r="Y24" s="205"/>
      <c r="Z24" s="205"/>
      <c r="AA24" s="205"/>
      <c r="AB24" s="213"/>
      <c r="AC24" s="205"/>
      <c r="AD24" s="205"/>
      <c r="AE24" s="205"/>
      <c r="AF24" s="205"/>
      <c r="AG24" s="205"/>
    </row>
    <row r="25" spans="3:33" ht="15" customHeight="1" x14ac:dyDescent="0.25">
      <c r="C25" s="218" t="s">
        <v>132</v>
      </c>
      <c r="D25" s="215"/>
      <c r="E25" s="215"/>
      <c r="F25" s="215"/>
      <c r="G25" s="215"/>
      <c r="H25" s="215"/>
      <c r="I25" s="205"/>
      <c r="J25" s="205"/>
      <c r="K25" s="205"/>
      <c r="L25" s="205"/>
      <c r="M25" s="205"/>
      <c r="N25" s="205"/>
      <c r="O25" s="205"/>
      <c r="P25" s="205"/>
      <c r="Q25" s="205"/>
      <c r="R25" s="205"/>
      <c r="S25" s="205"/>
      <c r="T25" s="205"/>
      <c r="U25" s="205"/>
      <c r="V25" s="205"/>
      <c r="W25" s="205"/>
      <c r="X25" s="205"/>
      <c r="Y25" s="205"/>
      <c r="Z25" s="205"/>
      <c r="AA25" s="205"/>
      <c r="AB25" s="213"/>
      <c r="AC25" s="205"/>
      <c r="AD25" s="205"/>
      <c r="AE25" s="205"/>
      <c r="AF25" s="205"/>
      <c r="AG25" s="205"/>
    </row>
    <row r="26" spans="3:33" ht="39.75" customHeight="1" x14ac:dyDescent="0.25">
      <c r="C26" s="933" t="s">
        <v>711</v>
      </c>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04"/>
      <c r="AB26" s="213"/>
      <c r="AC26" s="205"/>
      <c r="AD26" s="205"/>
      <c r="AE26" s="205"/>
      <c r="AF26" s="205"/>
      <c r="AG26" s="205"/>
    </row>
    <row r="27" spans="3:33" ht="15" customHeight="1" x14ac:dyDescent="0.2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21"/>
      <c r="AC27" s="205"/>
      <c r="AD27" s="205"/>
      <c r="AE27" s="205"/>
      <c r="AF27" s="205"/>
      <c r="AG27" s="205"/>
    </row>
    <row r="28" spans="3:33" ht="15" customHeight="1" x14ac:dyDescent="0.25">
      <c r="C28" s="209" t="s">
        <v>134</v>
      </c>
      <c r="D28" s="215"/>
      <c r="E28" s="215"/>
      <c r="F28" s="215"/>
      <c r="G28" s="215"/>
      <c r="H28" s="215"/>
      <c r="I28" s="215"/>
      <c r="J28" s="215"/>
      <c r="K28" s="215"/>
      <c r="L28" s="215"/>
      <c r="M28" s="209" t="s">
        <v>134</v>
      </c>
      <c r="N28" s="215"/>
      <c r="O28" s="215"/>
      <c r="P28" s="215"/>
      <c r="Q28" s="215"/>
      <c r="R28" s="215"/>
      <c r="S28" s="215"/>
      <c r="T28" s="215"/>
      <c r="U28" s="215"/>
      <c r="V28" s="215"/>
      <c r="W28" s="215"/>
      <c r="X28" s="215"/>
      <c r="Y28" s="215"/>
      <c r="Z28" s="215"/>
      <c r="AA28" s="215"/>
      <c r="AB28" s="221"/>
      <c r="AC28" s="205"/>
      <c r="AD28" s="205"/>
      <c r="AE28" s="205"/>
      <c r="AF28" s="205"/>
      <c r="AG28" s="205"/>
    </row>
    <row r="29" spans="3:33" ht="29.25" customHeight="1" x14ac:dyDescent="0.25">
      <c r="C29" s="422" t="s">
        <v>687</v>
      </c>
      <c r="D29" s="416"/>
      <c r="E29" s="416"/>
      <c r="F29" s="416"/>
      <c r="G29" s="416"/>
      <c r="H29" s="416"/>
      <c r="I29" s="416"/>
      <c r="J29" s="416"/>
      <c r="K29" s="404"/>
      <c r="L29" s="215"/>
      <c r="M29" s="422"/>
      <c r="N29" s="416"/>
      <c r="O29" s="416"/>
      <c r="P29" s="416"/>
      <c r="Q29" s="416"/>
      <c r="R29" s="416"/>
      <c r="S29" s="416"/>
      <c r="T29" s="416"/>
      <c r="U29" s="416"/>
      <c r="V29" s="416"/>
      <c r="W29" s="416"/>
      <c r="X29" s="416"/>
      <c r="Y29" s="416"/>
      <c r="Z29" s="416"/>
      <c r="AA29" s="404"/>
      <c r="AB29" s="221"/>
      <c r="AC29" s="205"/>
      <c r="AD29" s="205"/>
      <c r="AE29" s="205"/>
      <c r="AF29" s="205"/>
      <c r="AG29" s="205"/>
    </row>
    <row r="30" spans="3:33" ht="15" customHeight="1" x14ac:dyDescent="0.2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13"/>
      <c r="AC30" s="205"/>
      <c r="AD30" s="205"/>
      <c r="AE30" s="205"/>
      <c r="AF30" s="205"/>
      <c r="AG30" s="205"/>
    </row>
    <row r="31" spans="3:33" ht="15" customHeight="1" x14ac:dyDescent="0.25">
      <c r="C31" s="222" t="s">
        <v>137</v>
      </c>
      <c r="D31" s="222"/>
      <c r="E31" s="222"/>
      <c r="F31" s="222"/>
      <c r="G31" s="223"/>
      <c r="H31" s="224"/>
      <c r="I31" s="224"/>
      <c r="J31" s="224"/>
      <c r="K31" s="224"/>
      <c r="L31" s="224"/>
      <c r="M31" s="224"/>
      <c r="N31" s="224"/>
      <c r="O31" s="224"/>
      <c r="P31" s="224"/>
      <c r="Q31" s="224"/>
      <c r="R31" s="224"/>
      <c r="S31" s="224"/>
      <c r="T31" s="224"/>
      <c r="U31" s="224"/>
      <c r="V31" s="224"/>
      <c r="W31" s="224"/>
      <c r="X31" s="224"/>
      <c r="Y31" s="224"/>
      <c r="Z31" s="224"/>
      <c r="AA31" s="224"/>
      <c r="AB31" s="213"/>
      <c r="AC31" s="205"/>
      <c r="AD31" s="205"/>
      <c r="AE31" s="205"/>
      <c r="AF31" s="205"/>
      <c r="AG31" s="205"/>
    </row>
    <row r="32" spans="3:33" ht="90" customHeight="1" x14ac:dyDescent="0.25">
      <c r="C32" s="421" t="s">
        <v>688</v>
      </c>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04"/>
      <c r="AB32" s="213"/>
      <c r="AC32" s="205"/>
      <c r="AD32" s="205"/>
      <c r="AE32" s="205"/>
      <c r="AF32" s="205"/>
      <c r="AG32" s="205"/>
    </row>
    <row r="34" spans="3:27" ht="15.75" customHeight="1" x14ac:dyDescent="0.25">
      <c r="C34" s="420" t="s">
        <v>139</v>
      </c>
      <c r="D34" s="412"/>
      <c r="E34" s="218"/>
      <c r="F34" s="414" t="s">
        <v>34</v>
      </c>
      <c r="G34" s="404"/>
      <c r="H34" s="218"/>
      <c r="I34" s="205"/>
      <c r="J34" s="225" t="s">
        <v>140</v>
      </c>
      <c r="K34" s="414">
        <v>15</v>
      </c>
      <c r="L34" s="416"/>
      <c r="M34" s="416"/>
      <c r="N34" s="404"/>
      <c r="O34" s="218"/>
      <c r="P34" s="218"/>
      <c r="Q34" s="209" t="s">
        <v>141</v>
      </c>
      <c r="R34" s="205"/>
      <c r="S34" s="218"/>
      <c r="T34" s="218"/>
      <c r="U34" s="218"/>
      <c r="V34" s="218"/>
      <c r="W34" s="414" t="s">
        <v>20</v>
      </c>
      <c r="X34" s="416"/>
      <c r="Y34" s="416"/>
      <c r="Z34" s="416"/>
      <c r="AA34" s="404"/>
    </row>
    <row r="35" spans="3:27" ht="15.75" customHeight="1" x14ac:dyDescent="0.25">
      <c r="C35" s="205"/>
      <c r="D35" s="205"/>
      <c r="E35" s="205"/>
      <c r="F35" s="220"/>
      <c r="G35" s="220"/>
      <c r="H35" s="220"/>
      <c r="I35" s="220"/>
      <c r="J35" s="220"/>
      <c r="K35" s="220"/>
      <c r="L35" s="220"/>
      <c r="M35" s="205"/>
      <c r="N35" s="205"/>
      <c r="O35" s="205"/>
      <c r="P35" s="205"/>
      <c r="Q35" s="205"/>
      <c r="R35" s="205"/>
      <c r="S35" s="205"/>
      <c r="T35" s="205"/>
      <c r="U35" s="205"/>
      <c r="V35" s="205"/>
      <c r="W35" s="205"/>
      <c r="X35" s="205"/>
      <c r="Y35" s="205"/>
      <c r="Z35" s="205"/>
      <c r="AA35" s="205"/>
    </row>
    <row r="36" spans="3:27" ht="32.25" customHeight="1" x14ac:dyDescent="0.25">
      <c r="C36" s="205"/>
      <c r="D36" s="225" t="s">
        <v>142</v>
      </c>
      <c r="E36" s="218"/>
      <c r="F36" s="421" t="s">
        <v>712</v>
      </c>
      <c r="G36" s="416"/>
      <c r="H36" s="416"/>
      <c r="I36" s="416"/>
      <c r="J36" s="416"/>
      <c r="K36" s="416"/>
      <c r="L36" s="416"/>
      <c r="M36" s="404"/>
      <c r="N36" s="205"/>
      <c r="O36" s="225" t="s">
        <v>144</v>
      </c>
      <c r="P36" s="422">
        <v>0</v>
      </c>
      <c r="Q36" s="416"/>
      <c r="R36" s="416"/>
      <c r="S36" s="416"/>
      <c r="T36" s="416"/>
      <c r="U36" s="416"/>
      <c r="V36" s="416"/>
      <c r="W36" s="416"/>
      <c r="X36" s="416"/>
      <c r="Y36" s="416"/>
      <c r="Z36" s="416"/>
      <c r="AA36" s="404"/>
    </row>
    <row r="37" spans="3:27" ht="15.75" customHeight="1" x14ac:dyDescent="0.25">
      <c r="C37" s="218"/>
      <c r="D37" s="218"/>
      <c r="E37" s="218"/>
      <c r="F37" s="220"/>
      <c r="G37" s="220"/>
      <c r="H37" s="220"/>
      <c r="I37" s="220"/>
      <c r="J37" s="220"/>
      <c r="K37" s="220"/>
      <c r="L37" s="220"/>
      <c r="M37" s="218"/>
      <c r="N37" s="218"/>
      <c r="O37" s="218"/>
      <c r="P37" s="218"/>
      <c r="Q37" s="218"/>
      <c r="R37" s="218"/>
      <c r="S37" s="218"/>
      <c r="T37" s="218"/>
      <c r="U37" s="218"/>
      <c r="V37" s="218"/>
      <c r="W37" s="218"/>
      <c r="X37" s="218"/>
      <c r="Y37" s="218"/>
      <c r="Z37" s="218"/>
      <c r="AA37" s="218"/>
    </row>
    <row r="38" spans="3:27" ht="15.75" customHeight="1" x14ac:dyDescent="0.25">
      <c r="C38" s="205"/>
      <c r="D38" s="225" t="s">
        <v>145</v>
      </c>
      <c r="E38" s="205"/>
      <c r="F38" s="415" t="s">
        <v>146</v>
      </c>
      <c r="G38" s="404"/>
      <c r="H38" s="205"/>
      <c r="I38" s="205"/>
      <c r="J38" s="218" t="s">
        <v>147</v>
      </c>
      <c r="K38" s="205"/>
      <c r="L38" s="415" t="s">
        <v>148</v>
      </c>
      <c r="M38" s="416"/>
      <c r="N38" s="404"/>
      <c r="O38" s="218"/>
      <c r="P38" s="218"/>
      <c r="Q38" s="205"/>
      <c r="R38" s="218" t="s">
        <v>149</v>
      </c>
      <c r="S38" s="218"/>
      <c r="T38" s="218"/>
      <c r="U38" s="218"/>
      <c r="V38" s="218"/>
      <c r="W38" s="423"/>
      <c r="X38" s="416"/>
      <c r="Y38" s="416"/>
      <c r="Z38" s="416"/>
      <c r="AA38" s="404"/>
    </row>
    <row r="39" spans="3:27" ht="15.75" customHeight="1" x14ac:dyDescent="0.25">
      <c r="C39" s="205"/>
      <c r="D39" s="205"/>
      <c r="E39" s="205"/>
      <c r="F39" s="28"/>
      <c r="G39" s="205"/>
      <c r="H39" s="205"/>
      <c r="I39" s="209"/>
      <c r="J39" s="209"/>
      <c r="K39" s="209"/>
      <c r="L39" s="209"/>
      <c r="M39" s="209"/>
      <c r="N39" s="209"/>
      <c r="O39" s="209"/>
      <c r="P39" s="209"/>
      <c r="Q39" s="209"/>
      <c r="R39" s="209"/>
      <c r="S39" s="209"/>
      <c r="T39" s="209"/>
      <c r="U39" s="209"/>
      <c r="V39" s="209"/>
      <c r="W39" s="209"/>
      <c r="X39" s="209"/>
      <c r="Y39" s="209"/>
      <c r="Z39" s="209"/>
      <c r="AA39" s="209"/>
    </row>
    <row r="40" spans="3:27" ht="15.75" customHeight="1" x14ac:dyDescent="0.25">
      <c r="C40" s="226" t="s">
        <v>150</v>
      </c>
      <c r="D40" s="417">
        <v>2024</v>
      </c>
      <c r="E40" s="418"/>
      <c r="F40" s="419"/>
      <c r="G40" s="34"/>
      <c r="H40" s="209"/>
      <c r="I40" s="209"/>
      <c r="J40" s="209"/>
      <c r="K40" s="209"/>
      <c r="L40" s="209"/>
      <c r="M40" s="209"/>
      <c r="N40" s="209"/>
      <c r="O40" s="209"/>
      <c r="P40" s="209"/>
      <c r="Q40" s="411"/>
      <c r="R40" s="412"/>
      <c r="S40" s="412"/>
      <c r="T40" s="412"/>
      <c r="U40" s="412"/>
      <c r="V40" s="209"/>
      <c r="W40" s="209"/>
      <c r="X40" s="413"/>
      <c r="Y40" s="412"/>
      <c r="Z40" s="412"/>
      <c r="AA40" s="412"/>
    </row>
    <row r="41" spans="3:27" ht="5.25" customHeight="1" x14ac:dyDescent="0.25">
      <c r="C41" s="218"/>
      <c r="D41" s="37"/>
      <c r="E41" s="37"/>
      <c r="F41" s="37"/>
      <c r="G41" s="205"/>
      <c r="H41" s="209"/>
      <c r="I41" s="209"/>
      <c r="J41" s="209"/>
      <c r="K41" s="209"/>
      <c r="L41" s="209"/>
      <c r="M41" s="209"/>
      <c r="N41" s="209"/>
      <c r="O41" s="209"/>
      <c r="P41" s="209"/>
      <c r="Q41" s="215"/>
      <c r="R41" s="215"/>
      <c r="S41" s="215"/>
      <c r="T41" s="215"/>
      <c r="U41" s="215"/>
      <c r="V41" s="209"/>
      <c r="W41" s="209"/>
      <c r="X41" s="211"/>
      <c r="Y41" s="211"/>
      <c r="Z41" s="211"/>
      <c r="AA41" s="211"/>
    </row>
    <row r="42" spans="3:27" ht="15.75" customHeight="1" x14ac:dyDescent="0.25">
      <c r="C42" s="218" t="s">
        <v>140</v>
      </c>
      <c r="D42" s="422">
        <v>15</v>
      </c>
      <c r="E42" s="416"/>
      <c r="F42" s="404"/>
      <c r="G42" s="205"/>
      <c r="H42" s="209"/>
      <c r="I42" s="209"/>
      <c r="J42" s="209"/>
      <c r="K42" s="209"/>
      <c r="L42" s="209"/>
      <c r="M42" s="209"/>
      <c r="N42" s="209"/>
      <c r="O42" s="209"/>
      <c r="P42" s="209"/>
      <c r="Q42" s="411"/>
      <c r="R42" s="412"/>
      <c r="S42" s="412"/>
      <c r="T42" s="412"/>
      <c r="U42" s="412"/>
      <c r="V42" s="209"/>
      <c r="W42" s="209"/>
      <c r="X42" s="413"/>
      <c r="Y42" s="412"/>
      <c r="Z42" s="412"/>
      <c r="AA42" s="412"/>
    </row>
    <row r="43" spans="3:27" ht="15.75" customHeight="1" x14ac:dyDescent="0.25">
      <c r="C43" s="205"/>
      <c r="D43" s="205"/>
      <c r="E43" s="205"/>
      <c r="F43" s="205"/>
      <c r="G43" s="205"/>
      <c r="H43" s="205"/>
      <c r="I43" s="209"/>
      <c r="J43" s="209"/>
      <c r="K43" s="218"/>
      <c r="L43" s="218"/>
      <c r="M43" s="218"/>
      <c r="N43" s="218"/>
      <c r="O43" s="218"/>
      <c r="P43" s="218"/>
      <c r="Q43" s="218"/>
      <c r="R43" s="218"/>
      <c r="S43" s="218"/>
      <c r="T43" s="218"/>
      <c r="U43" s="218"/>
      <c r="V43" s="218"/>
      <c r="W43" s="218"/>
      <c r="X43" s="218"/>
      <c r="Y43" s="218"/>
      <c r="Z43" s="218"/>
      <c r="AA43" s="218"/>
    </row>
    <row r="44" spans="3:27" ht="15.75" customHeight="1" x14ac:dyDescent="0.25">
      <c r="C44" s="218"/>
      <c r="D44" s="414" t="s">
        <v>151</v>
      </c>
      <c r="E44" s="416"/>
      <c r="F44" s="416"/>
      <c r="G44" s="416"/>
      <c r="H44" s="416"/>
      <c r="I44" s="416"/>
      <c r="J44" s="416"/>
      <c r="K44" s="416"/>
      <c r="L44" s="416"/>
      <c r="M44" s="416"/>
      <c r="N44" s="416"/>
      <c r="O44" s="416"/>
      <c r="P44" s="416"/>
      <c r="Q44" s="416"/>
      <c r="R44" s="416"/>
      <c r="S44" s="416"/>
      <c r="T44" s="416"/>
      <c r="U44" s="416"/>
      <c r="V44" s="416"/>
      <c r="W44" s="416"/>
      <c r="X44" s="416"/>
      <c r="Y44" s="404"/>
      <c r="Z44" s="219"/>
      <c r="AA44" s="219"/>
    </row>
    <row r="45" spans="3:27" ht="15.75" customHeight="1" x14ac:dyDescent="0.25">
      <c r="C45" s="205"/>
      <c r="D45" s="453" t="s">
        <v>152</v>
      </c>
      <c r="E45" s="416"/>
      <c r="F45" s="416"/>
      <c r="G45" s="416"/>
      <c r="H45" s="404"/>
      <c r="I45" s="449" t="s">
        <v>153</v>
      </c>
      <c r="J45" s="416"/>
      <c r="K45" s="416"/>
      <c r="L45" s="416"/>
      <c r="M45" s="416"/>
      <c r="N45" s="416"/>
      <c r="O45" s="416"/>
      <c r="P45" s="404"/>
      <c r="Q45" s="450" t="s">
        <v>154</v>
      </c>
      <c r="R45" s="416"/>
      <c r="S45" s="416"/>
      <c r="T45" s="416"/>
      <c r="U45" s="416"/>
      <c r="V45" s="416"/>
      <c r="W45" s="416"/>
      <c r="X45" s="416"/>
      <c r="Y45" s="404"/>
      <c r="Z45" s="219"/>
      <c r="AA45" s="219"/>
    </row>
    <row r="46" spans="3:27" ht="15.75" customHeight="1" x14ac:dyDescent="0.25">
      <c r="C46" s="38"/>
      <c r="D46" s="454" t="s">
        <v>155</v>
      </c>
      <c r="E46" s="416"/>
      <c r="F46" s="416"/>
      <c r="G46" s="416"/>
      <c r="H46" s="404"/>
      <c r="I46" s="451" t="s">
        <v>156</v>
      </c>
      <c r="J46" s="416"/>
      <c r="K46" s="416"/>
      <c r="L46" s="416"/>
      <c r="M46" s="416"/>
      <c r="N46" s="416"/>
      <c r="O46" s="416"/>
      <c r="P46" s="404"/>
      <c r="Q46" s="452" t="s">
        <v>157</v>
      </c>
      <c r="R46" s="416"/>
      <c r="S46" s="416"/>
      <c r="T46" s="416"/>
      <c r="U46" s="416"/>
      <c r="V46" s="416"/>
      <c r="W46" s="416"/>
      <c r="X46" s="416"/>
      <c r="Y46" s="404"/>
      <c r="Z46" s="228"/>
      <c r="AA46" s="228"/>
    </row>
    <row r="47" spans="3:27" ht="15.75" customHeight="1" x14ac:dyDescent="0.25">
      <c r="C47" s="229"/>
      <c r="D47" s="229"/>
      <c r="E47" s="229"/>
      <c r="F47" s="229"/>
      <c r="G47" s="230"/>
      <c r="H47" s="230"/>
      <c r="I47" s="230"/>
      <c r="J47" s="230"/>
      <c r="K47" s="230"/>
      <c r="L47" s="230"/>
      <c r="M47" s="230"/>
      <c r="N47" s="230"/>
      <c r="O47" s="230"/>
      <c r="P47" s="230"/>
      <c r="Q47" s="230"/>
      <c r="R47" s="230"/>
      <c r="S47" s="230"/>
      <c r="T47" s="230"/>
      <c r="U47" s="230"/>
      <c r="V47" s="230"/>
      <c r="W47" s="230"/>
      <c r="X47" s="230"/>
      <c r="Y47" s="230"/>
      <c r="Z47" s="229"/>
      <c r="AA47" s="229"/>
    </row>
    <row r="48" spans="3:27" ht="15.75" customHeight="1" x14ac:dyDescent="0.25">
      <c r="C48" s="442" t="s">
        <v>158</v>
      </c>
      <c r="D48" s="416"/>
      <c r="E48" s="416"/>
      <c r="F48" s="404"/>
      <c r="G48" s="447" t="s">
        <v>159</v>
      </c>
      <c r="H48" s="448" t="s">
        <v>160</v>
      </c>
      <c r="I48" s="430"/>
      <c r="J48" s="430"/>
      <c r="K48" s="430"/>
      <c r="L48" s="430"/>
      <c r="M48" s="430"/>
      <c r="N48" s="430"/>
      <c r="O48" s="430"/>
      <c r="P48" s="430"/>
      <c r="Q48" s="430"/>
      <c r="R48" s="430"/>
      <c r="S48" s="430"/>
      <c r="T48" s="430"/>
      <c r="U48" s="430"/>
      <c r="V48" s="430"/>
      <c r="W48" s="430"/>
      <c r="X48" s="430"/>
      <c r="Y48" s="430"/>
      <c r="Z48" s="430"/>
      <c r="AA48" s="431"/>
    </row>
    <row r="49" spans="2:28" ht="15.75" customHeight="1" x14ac:dyDescent="0.25">
      <c r="B49" s="39"/>
      <c r="C49" s="40" t="s">
        <v>161</v>
      </c>
      <c r="D49" s="41">
        <v>1.2</v>
      </c>
      <c r="E49" s="442" t="s">
        <v>162</v>
      </c>
      <c r="F49" s="404"/>
      <c r="G49" s="388"/>
      <c r="H49" s="433"/>
      <c r="I49" s="434"/>
      <c r="J49" s="434"/>
      <c r="K49" s="434"/>
      <c r="L49" s="434"/>
      <c r="M49" s="434"/>
      <c r="N49" s="434"/>
      <c r="O49" s="434"/>
      <c r="P49" s="434"/>
      <c r="Q49" s="434"/>
      <c r="R49" s="434"/>
      <c r="S49" s="434"/>
      <c r="T49" s="434"/>
      <c r="U49" s="434"/>
      <c r="V49" s="434"/>
      <c r="W49" s="434"/>
      <c r="X49" s="434"/>
      <c r="Y49" s="434"/>
      <c r="Z49" s="434"/>
      <c r="AA49" s="435"/>
      <c r="AB49" s="227"/>
    </row>
    <row r="50" spans="2:28" ht="15.75" customHeight="1" x14ac:dyDescent="0.25">
      <c r="B50" s="39"/>
      <c r="C50" s="42">
        <v>2024</v>
      </c>
      <c r="D50" s="43">
        <v>45474</v>
      </c>
      <c r="E50" s="441">
        <v>45656</v>
      </c>
      <c r="F50" s="404"/>
      <c r="G50" s="44">
        <v>15</v>
      </c>
      <c r="H50" s="446" t="s">
        <v>704</v>
      </c>
      <c r="I50" s="416"/>
      <c r="J50" s="416"/>
      <c r="K50" s="416"/>
      <c r="L50" s="416"/>
      <c r="M50" s="416"/>
      <c r="N50" s="416"/>
      <c r="O50" s="416"/>
      <c r="P50" s="416"/>
      <c r="Q50" s="416"/>
      <c r="R50" s="416"/>
      <c r="S50" s="416"/>
      <c r="T50" s="416"/>
      <c r="U50" s="416"/>
      <c r="V50" s="416"/>
      <c r="W50" s="416"/>
      <c r="X50" s="416"/>
      <c r="Y50" s="416"/>
      <c r="Z50" s="416"/>
      <c r="AA50" s="404"/>
      <c r="AB50" s="227"/>
    </row>
    <row r="51" spans="2:28" ht="15.75" customHeight="1" x14ac:dyDescent="0.25">
      <c r="B51" s="39"/>
      <c r="C51" s="42">
        <v>2025</v>
      </c>
      <c r="D51" s="43">
        <v>45658</v>
      </c>
      <c r="E51" s="441">
        <v>46021</v>
      </c>
      <c r="F51" s="404"/>
      <c r="G51" s="44">
        <v>30</v>
      </c>
      <c r="H51" s="446" t="s">
        <v>704</v>
      </c>
      <c r="I51" s="416"/>
      <c r="J51" s="416"/>
      <c r="K51" s="416"/>
      <c r="L51" s="416"/>
      <c r="M51" s="416"/>
      <c r="N51" s="416"/>
      <c r="O51" s="416"/>
      <c r="P51" s="416"/>
      <c r="Q51" s="416"/>
      <c r="R51" s="416"/>
      <c r="S51" s="416"/>
      <c r="T51" s="416"/>
      <c r="U51" s="416"/>
      <c r="V51" s="416"/>
      <c r="W51" s="416"/>
      <c r="X51" s="416"/>
      <c r="Y51" s="416"/>
      <c r="Z51" s="416"/>
      <c r="AA51" s="404"/>
      <c r="AB51" s="227"/>
    </row>
    <row r="52" spans="2:28" ht="15.75" customHeight="1" x14ac:dyDescent="0.25">
      <c r="B52" s="39"/>
      <c r="C52" s="42">
        <v>2026</v>
      </c>
      <c r="D52" s="43">
        <v>46023</v>
      </c>
      <c r="E52" s="441">
        <v>46386</v>
      </c>
      <c r="F52" s="404"/>
      <c r="G52" s="44">
        <v>45</v>
      </c>
      <c r="H52" s="446" t="s">
        <v>704</v>
      </c>
      <c r="I52" s="416"/>
      <c r="J52" s="416"/>
      <c r="K52" s="416"/>
      <c r="L52" s="416"/>
      <c r="M52" s="416"/>
      <c r="N52" s="416"/>
      <c r="O52" s="416"/>
      <c r="P52" s="416"/>
      <c r="Q52" s="416"/>
      <c r="R52" s="416"/>
      <c r="S52" s="416"/>
      <c r="T52" s="416"/>
      <c r="U52" s="416"/>
      <c r="V52" s="416"/>
      <c r="W52" s="416"/>
      <c r="X52" s="416"/>
      <c r="Y52" s="416"/>
      <c r="Z52" s="416"/>
      <c r="AA52" s="404"/>
      <c r="AB52" s="227"/>
    </row>
    <row r="53" spans="2:28" ht="15.75" customHeight="1" x14ac:dyDescent="0.25">
      <c r="B53" s="39"/>
      <c r="C53" s="42">
        <v>2027</v>
      </c>
      <c r="D53" s="43">
        <v>46388</v>
      </c>
      <c r="E53" s="441">
        <v>46751</v>
      </c>
      <c r="F53" s="404"/>
      <c r="G53" s="44">
        <v>60</v>
      </c>
      <c r="H53" s="446" t="s">
        <v>704</v>
      </c>
      <c r="I53" s="416"/>
      <c r="J53" s="416"/>
      <c r="K53" s="416"/>
      <c r="L53" s="416"/>
      <c r="M53" s="416"/>
      <c r="N53" s="416"/>
      <c r="O53" s="416"/>
      <c r="P53" s="416"/>
      <c r="Q53" s="416"/>
      <c r="R53" s="416"/>
      <c r="S53" s="416"/>
      <c r="T53" s="416"/>
      <c r="U53" s="416"/>
      <c r="V53" s="416"/>
      <c r="W53" s="416"/>
      <c r="X53" s="416"/>
      <c r="Y53" s="416"/>
      <c r="Z53" s="416"/>
      <c r="AA53" s="404"/>
      <c r="AB53" s="227"/>
    </row>
    <row r="54" spans="2:28" ht="15.75" customHeight="1" x14ac:dyDescent="0.25">
      <c r="B54" s="39"/>
      <c r="C54" s="42"/>
      <c r="D54" s="42"/>
      <c r="E54" s="442"/>
      <c r="F54" s="404"/>
      <c r="G54" s="41"/>
      <c r="H54" s="442"/>
      <c r="I54" s="416"/>
      <c r="J54" s="416"/>
      <c r="K54" s="416"/>
      <c r="L54" s="416"/>
      <c r="M54" s="416"/>
      <c r="N54" s="416"/>
      <c r="O54" s="416"/>
      <c r="P54" s="416"/>
      <c r="Q54" s="416"/>
      <c r="R54" s="416"/>
      <c r="S54" s="416"/>
      <c r="T54" s="416"/>
      <c r="U54" s="416"/>
      <c r="V54" s="416"/>
      <c r="W54" s="416"/>
      <c r="X54" s="416"/>
      <c r="Y54" s="416"/>
      <c r="Z54" s="416"/>
      <c r="AA54" s="404"/>
      <c r="AB54" s="227"/>
    </row>
    <row r="55" spans="2:28" ht="15.75" customHeight="1" x14ac:dyDescent="0.25">
      <c r="B55" s="30"/>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13"/>
    </row>
    <row r="56" spans="2:28" ht="15.75" customHeight="1" x14ac:dyDescent="0.25">
      <c r="B56" s="30"/>
      <c r="C56" s="420" t="s">
        <v>163</v>
      </c>
      <c r="D56" s="412"/>
      <c r="E56" s="218"/>
      <c r="F56" s="209" t="s">
        <v>164</v>
      </c>
      <c r="G56" s="45"/>
      <c r="H56" s="220"/>
      <c r="I56" s="209" t="s">
        <v>165</v>
      </c>
      <c r="J56" s="205"/>
      <c r="K56" s="415"/>
      <c r="L56" s="404"/>
      <c r="M56" s="218"/>
      <c r="N56" s="205"/>
      <c r="O56" s="205"/>
      <c r="P56" s="205"/>
      <c r="Q56" s="205"/>
      <c r="R56" s="205"/>
      <c r="S56" s="205"/>
      <c r="T56" s="205"/>
      <c r="U56" s="205"/>
      <c r="V56" s="205"/>
      <c r="W56" s="205"/>
      <c r="X56" s="205"/>
      <c r="Y56" s="205"/>
      <c r="Z56" s="205"/>
      <c r="AA56" s="205"/>
      <c r="AB56" s="213"/>
    </row>
    <row r="57" spans="2:28" ht="15.75" customHeight="1" x14ac:dyDescent="0.25">
      <c r="B57" s="231"/>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32"/>
    </row>
    <row r="58" spans="2:28" ht="15.75" customHeight="1" x14ac:dyDescent="0.25">
      <c r="B58" s="440" t="s">
        <v>166</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04"/>
    </row>
    <row r="59" spans="2:28" ht="15.75" customHeight="1" x14ac:dyDescent="0.25">
      <c r="B59" s="46"/>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47"/>
    </row>
    <row r="60" spans="2:28" ht="29.25" customHeight="1" x14ac:dyDescent="0.25">
      <c r="B60" s="442" t="s">
        <v>161</v>
      </c>
      <c r="C60" s="404"/>
      <c r="D60" s="41"/>
      <c r="E60" s="442" t="s">
        <v>167</v>
      </c>
      <c r="F60" s="404"/>
      <c r="G60" s="41"/>
      <c r="H60" s="414" t="s">
        <v>168</v>
      </c>
      <c r="I60" s="404"/>
      <c r="J60" s="442"/>
      <c r="K60" s="404"/>
      <c r="L60" s="445"/>
      <c r="M60" s="412"/>
      <c r="N60" s="41" t="s">
        <v>169</v>
      </c>
      <c r="O60" s="442"/>
      <c r="P60" s="416"/>
      <c r="Q60" s="404"/>
      <c r="R60" s="442" t="s">
        <v>170</v>
      </c>
      <c r="S60" s="416"/>
      <c r="T60" s="404"/>
      <c r="U60" s="442"/>
      <c r="V60" s="416"/>
      <c r="W60" s="404"/>
      <c r="X60" s="442" t="s">
        <v>171</v>
      </c>
      <c r="Y60" s="404"/>
      <c r="Z60" s="442"/>
      <c r="AA60" s="416"/>
      <c r="AB60" s="404"/>
    </row>
    <row r="61" spans="2:28" ht="15.75" customHeight="1" x14ac:dyDescent="0.25">
      <c r="B61" s="46"/>
      <c r="C61" s="233"/>
      <c r="D61" s="233"/>
      <c r="E61" s="233"/>
      <c r="F61" s="228"/>
      <c r="G61" s="234"/>
      <c r="H61" s="235"/>
      <c r="I61" s="235"/>
      <c r="J61" s="228"/>
      <c r="K61" s="228"/>
      <c r="L61" s="228"/>
      <c r="M61" s="228"/>
      <c r="N61" s="235"/>
      <c r="O61" s="228"/>
      <c r="P61" s="228"/>
      <c r="Q61" s="228"/>
      <c r="R61" s="228"/>
      <c r="S61" s="235"/>
      <c r="T61" s="215"/>
      <c r="U61" s="215"/>
      <c r="V61" s="205"/>
      <c r="W61" s="235"/>
      <c r="X61" s="225"/>
      <c r="Y61" s="225"/>
      <c r="Z61" s="48"/>
      <c r="AA61" s="27"/>
      <c r="AB61" s="49"/>
    </row>
    <row r="62" spans="2:28" ht="15.75" customHeight="1" x14ac:dyDescent="0.25">
      <c r="B62" s="440" t="s">
        <v>172</v>
      </c>
      <c r="C62" s="404"/>
      <c r="D62" s="443"/>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5"/>
    </row>
    <row r="63" spans="2:28" ht="15.75" customHeight="1" x14ac:dyDescent="0.25">
      <c r="B63" s="46"/>
      <c r="C63" s="233"/>
      <c r="D63" s="233"/>
      <c r="E63" s="233"/>
      <c r="F63" s="228"/>
      <c r="G63" s="234"/>
      <c r="H63" s="235"/>
      <c r="I63" s="235"/>
      <c r="J63" s="228"/>
      <c r="K63" s="228"/>
      <c r="L63" s="228"/>
      <c r="M63" s="228"/>
      <c r="N63" s="235"/>
      <c r="O63" s="228"/>
      <c r="P63" s="228"/>
      <c r="Q63" s="228"/>
      <c r="R63" s="228"/>
      <c r="S63" s="235"/>
      <c r="T63" s="215"/>
      <c r="U63" s="215"/>
      <c r="V63" s="205"/>
      <c r="W63" s="235"/>
      <c r="X63" s="225"/>
      <c r="Y63" s="225"/>
      <c r="Z63" s="48"/>
      <c r="AA63" s="27"/>
      <c r="AB63" s="49"/>
    </row>
    <row r="64" spans="2:28" ht="15.75" customHeight="1" x14ac:dyDescent="0.25">
      <c r="B64" s="440" t="s">
        <v>173</v>
      </c>
      <c r="C64" s="404"/>
      <c r="D64" s="44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5"/>
    </row>
    <row r="66" spans="2:28" ht="15.75" customHeight="1" x14ac:dyDescent="0.25">
      <c r="B66" s="440" t="s">
        <v>174</v>
      </c>
      <c r="C66" s="404"/>
      <c r="D66" s="44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5"/>
    </row>
    <row r="67" spans="2:28" ht="15.75" customHeight="1" x14ac:dyDescent="0.25">
      <c r="B67" s="46"/>
      <c r="C67" s="233"/>
      <c r="D67" s="233"/>
      <c r="E67" s="233"/>
      <c r="F67" s="228"/>
      <c r="G67" s="234"/>
      <c r="H67" s="235"/>
      <c r="I67" s="235"/>
      <c r="J67" s="228"/>
      <c r="K67" s="228"/>
      <c r="L67" s="228"/>
      <c r="M67" s="228"/>
      <c r="N67" s="235"/>
      <c r="O67" s="228"/>
      <c r="P67" s="228"/>
      <c r="Q67" s="228"/>
      <c r="R67" s="228"/>
      <c r="S67" s="235"/>
      <c r="T67" s="215"/>
      <c r="U67" s="215"/>
      <c r="V67" s="205"/>
      <c r="W67" s="235"/>
      <c r="X67" s="225"/>
      <c r="Y67" s="225"/>
      <c r="Z67" s="48"/>
      <c r="AA67" s="27"/>
      <c r="AB67" s="49"/>
    </row>
    <row r="68" spans="2:28" ht="15.75" customHeight="1" x14ac:dyDescent="0.25">
      <c r="B68" s="440" t="s">
        <v>175</v>
      </c>
      <c r="C68" s="404"/>
      <c r="D68" s="44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5"/>
    </row>
    <row r="69" spans="2:28" ht="15.75" customHeight="1" x14ac:dyDescent="0.25">
      <c r="B69" s="46"/>
      <c r="C69" s="233"/>
      <c r="D69" s="233"/>
      <c r="E69" s="233"/>
      <c r="F69" s="228"/>
      <c r="G69" s="234"/>
      <c r="H69" s="235"/>
      <c r="I69" s="235"/>
      <c r="J69" s="228"/>
      <c r="K69" s="228"/>
      <c r="L69" s="228"/>
      <c r="M69" s="228"/>
      <c r="N69" s="235"/>
      <c r="O69" s="228"/>
      <c r="P69" s="228"/>
      <c r="Q69" s="228"/>
      <c r="R69" s="228"/>
      <c r="S69" s="235"/>
      <c r="T69" s="215"/>
      <c r="U69" s="215"/>
      <c r="V69" s="205"/>
      <c r="W69" s="235"/>
      <c r="X69" s="225"/>
      <c r="Y69" s="225"/>
      <c r="Z69" s="48"/>
      <c r="AA69" s="27"/>
      <c r="AB69" s="49"/>
    </row>
    <row r="70" spans="2:28" ht="15.75" customHeight="1" x14ac:dyDescent="0.25">
      <c r="B70" s="440" t="s">
        <v>176</v>
      </c>
      <c r="C70" s="404"/>
      <c r="D70" s="44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5"/>
    </row>
    <row r="71" spans="2:28" ht="15.75" customHeight="1" x14ac:dyDescent="0.25">
      <c r="B71" s="46"/>
      <c r="C71" s="233"/>
      <c r="D71" s="233"/>
      <c r="E71" s="233"/>
      <c r="F71" s="228"/>
      <c r="G71" s="234"/>
      <c r="H71" s="235"/>
      <c r="I71" s="235"/>
      <c r="J71" s="228"/>
      <c r="K71" s="228"/>
      <c r="L71" s="228"/>
      <c r="M71" s="228"/>
      <c r="N71" s="235"/>
      <c r="O71" s="228"/>
      <c r="P71" s="228"/>
      <c r="Q71" s="228"/>
      <c r="R71" s="228"/>
      <c r="S71" s="235"/>
      <c r="T71" s="215"/>
      <c r="U71" s="215"/>
      <c r="V71" s="205"/>
      <c r="W71" s="235"/>
      <c r="X71" s="225"/>
      <c r="Y71" s="225"/>
      <c r="Z71" s="48"/>
      <c r="AA71" s="27"/>
      <c r="AB71" s="49"/>
    </row>
    <row r="72" spans="2:28" ht="15.75" customHeight="1" x14ac:dyDescent="0.25">
      <c r="B72" s="440" t="s">
        <v>177</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04"/>
    </row>
    <row r="73" spans="2:28" ht="15.75" customHeight="1" x14ac:dyDescent="0.25">
      <c r="B73" s="414" t="s">
        <v>122</v>
      </c>
      <c r="C73" s="404"/>
      <c r="D73" s="50" t="s">
        <v>178</v>
      </c>
      <c r="E73" s="414" t="s">
        <v>179</v>
      </c>
      <c r="F73" s="404"/>
      <c r="G73" s="414" t="s">
        <v>177</v>
      </c>
      <c r="H73" s="416"/>
      <c r="I73" s="416"/>
      <c r="J73" s="416"/>
      <c r="K73" s="416"/>
      <c r="L73" s="416"/>
      <c r="M73" s="416"/>
      <c r="N73" s="416"/>
      <c r="O73" s="404"/>
      <c r="P73" s="414" t="s">
        <v>180</v>
      </c>
      <c r="Q73" s="416"/>
      <c r="R73" s="416"/>
      <c r="S73" s="416"/>
      <c r="T73" s="416"/>
      <c r="U73" s="416"/>
      <c r="V73" s="416"/>
      <c r="W73" s="416"/>
      <c r="X73" s="416"/>
      <c r="Y73" s="416"/>
      <c r="Z73" s="416"/>
      <c r="AA73" s="416"/>
      <c r="AB73" s="404"/>
    </row>
    <row r="74" spans="2:28" ht="15.75" customHeight="1" x14ac:dyDescent="0.25">
      <c r="B74" s="414"/>
      <c r="C74" s="404"/>
      <c r="D74" s="36"/>
      <c r="E74" s="414"/>
      <c r="F74" s="404"/>
      <c r="G74" s="439"/>
      <c r="H74" s="416"/>
      <c r="I74" s="416"/>
      <c r="J74" s="416"/>
      <c r="K74" s="416"/>
      <c r="L74" s="416"/>
      <c r="M74" s="416"/>
      <c r="N74" s="416"/>
      <c r="O74" s="404"/>
      <c r="P74" s="439"/>
      <c r="Q74" s="416"/>
      <c r="R74" s="416"/>
      <c r="S74" s="416"/>
      <c r="T74" s="416"/>
      <c r="U74" s="416"/>
      <c r="V74" s="416"/>
      <c r="W74" s="416"/>
      <c r="X74" s="416"/>
      <c r="Y74" s="416"/>
      <c r="Z74" s="416"/>
      <c r="AA74" s="416"/>
      <c r="AB74" s="404"/>
    </row>
    <row r="75" spans="2:28" ht="15.75" customHeight="1" x14ac:dyDescent="0.25">
      <c r="B75" s="414"/>
      <c r="C75" s="404"/>
      <c r="D75" s="36"/>
      <c r="E75" s="414"/>
      <c r="F75" s="404"/>
      <c r="G75" s="439"/>
      <c r="H75" s="416"/>
      <c r="I75" s="416"/>
      <c r="J75" s="416"/>
      <c r="K75" s="416"/>
      <c r="L75" s="416"/>
      <c r="M75" s="416"/>
      <c r="N75" s="416"/>
      <c r="O75" s="404"/>
      <c r="P75" s="439"/>
      <c r="Q75" s="416"/>
      <c r="R75" s="416"/>
      <c r="S75" s="416"/>
      <c r="T75" s="416"/>
      <c r="U75" s="416"/>
      <c r="V75" s="416"/>
      <c r="W75" s="416"/>
      <c r="X75" s="416"/>
      <c r="Y75" s="416"/>
      <c r="Z75" s="416"/>
      <c r="AA75" s="416"/>
      <c r="AB75" s="404"/>
    </row>
    <row r="76" spans="2:28" ht="26.25" customHeight="1" x14ac:dyDescent="0.25">
      <c r="B76" s="438" t="s">
        <v>181</v>
      </c>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04"/>
    </row>
  </sheetData>
  <mergeCells count="95">
    <mergeCell ref="B2:D6"/>
    <mergeCell ref="F2:AB6"/>
    <mergeCell ref="AG6:AH6"/>
    <mergeCell ref="C7:D7"/>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713</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27" t="s">
        <v>125</v>
      </c>
      <c r="D12" s="428"/>
      <c r="E12" s="425" t="s">
        <v>694</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714</v>
      </c>
      <c r="D14" s="412"/>
      <c r="E14" s="429" t="s">
        <v>715</v>
      </c>
      <c r="F14" s="430"/>
      <c r="G14" s="430"/>
      <c r="H14" s="430"/>
      <c r="I14" s="430"/>
      <c r="J14" s="430"/>
      <c r="K14" s="430"/>
      <c r="L14" s="430"/>
      <c r="M14" s="430"/>
      <c r="N14" s="430"/>
      <c r="O14" s="430"/>
      <c r="P14" s="430"/>
      <c r="Q14" s="430"/>
      <c r="R14" s="430"/>
      <c r="S14" s="430"/>
      <c r="T14" s="430"/>
      <c r="U14" s="430"/>
      <c r="V14" s="430"/>
      <c r="W14" s="430"/>
      <c r="X14" s="430"/>
      <c r="Y14" s="430"/>
      <c r="Z14" s="430"/>
      <c r="AA14" s="431"/>
      <c r="AB14" s="213"/>
    </row>
    <row r="15" spans="2:28" ht="15.75" customHeight="1" x14ac:dyDescent="0.25">
      <c r="B15" s="30"/>
      <c r="C15" s="215"/>
      <c r="D15" s="215"/>
      <c r="E15" s="433"/>
      <c r="F15" s="434"/>
      <c r="G15" s="434"/>
      <c r="H15" s="434"/>
      <c r="I15" s="434"/>
      <c r="J15" s="434"/>
      <c r="K15" s="434"/>
      <c r="L15" s="434"/>
      <c r="M15" s="434"/>
      <c r="N15" s="434"/>
      <c r="O15" s="434"/>
      <c r="P15" s="434"/>
      <c r="Q15" s="434"/>
      <c r="R15" s="434"/>
      <c r="S15" s="434"/>
      <c r="T15" s="434"/>
      <c r="U15" s="434"/>
      <c r="V15" s="434"/>
      <c r="W15" s="434"/>
      <c r="X15" s="434"/>
      <c r="Y15" s="434"/>
      <c r="Z15" s="434"/>
      <c r="AA15" s="435"/>
      <c r="AB15" s="213"/>
    </row>
    <row r="17" spans="3:28" ht="15" customHeight="1" x14ac:dyDescent="0.25">
      <c r="C17" s="413" t="s">
        <v>716</v>
      </c>
      <c r="D17" s="412"/>
      <c r="E17" s="429" t="s">
        <v>717</v>
      </c>
      <c r="F17" s="430"/>
      <c r="G17" s="430"/>
      <c r="H17" s="430"/>
      <c r="I17" s="430"/>
      <c r="J17" s="430"/>
      <c r="K17" s="430"/>
      <c r="L17" s="430"/>
      <c r="M17" s="430"/>
      <c r="N17" s="430"/>
      <c r="O17" s="430"/>
      <c r="P17" s="430"/>
      <c r="Q17" s="430"/>
      <c r="R17" s="430"/>
      <c r="S17" s="430"/>
      <c r="T17" s="430"/>
      <c r="U17" s="430"/>
      <c r="V17" s="430"/>
      <c r="W17" s="430"/>
      <c r="X17" s="430"/>
      <c r="Y17" s="430"/>
      <c r="Z17" s="430"/>
      <c r="AA17" s="431"/>
      <c r="AB17" s="213"/>
    </row>
    <row r="18" spans="3:28" ht="15" customHeight="1" x14ac:dyDescent="0.25">
      <c r="C18" s="215"/>
      <c r="D18" s="215"/>
      <c r="E18" s="433"/>
      <c r="F18" s="434"/>
      <c r="G18" s="434"/>
      <c r="H18" s="434"/>
      <c r="I18" s="434"/>
      <c r="J18" s="434"/>
      <c r="K18" s="434"/>
      <c r="L18" s="434"/>
      <c r="M18" s="434"/>
      <c r="N18" s="434"/>
      <c r="O18" s="434"/>
      <c r="P18" s="434"/>
      <c r="Q18" s="434"/>
      <c r="R18" s="434"/>
      <c r="S18" s="434"/>
      <c r="T18" s="434"/>
      <c r="U18" s="434"/>
      <c r="V18" s="434"/>
      <c r="W18" s="434"/>
      <c r="X18" s="434"/>
      <c r="Y18" s="434"/>
      <c r="Z18" s="434"/>
      <c r="AA18" s="435"/>
      <c r="AB18" s="213"/>
    </row>
    <row r="19" spans="3:28" ht="15" customHeight="1" x14ac:dyDescent="0.25">
      <c r="C19" s="215"/>
      <c r="D19" s="215"/>
      <c r="E19" s="215"/>
      <c r="F19" s="205"/>
      <c r="G19" s="205"/>
      <c r="H19" s="205"/>
      <c r="I19" s="205"/>
      <c r="J19" s="205"/>
      <c r="K19" s="205"/>
      <c r="L19" s="205"/>
      <c r="M19" s="205"/>
      <c r="N19" s="205"/>
      <c r="O19" s="205"/>
      <c r="P19" s="205"/>
      <c r="Q19" s="205"/>
      <c r="R19" s="205"/>
      <c r="S19" s="205"/>
      <c r="T19" s="205"/>
      <c r="U19" s="205"/>
      <c r="V19" s="205"/>
      <c r="W19" s="205"/>
      <c r="X19" s="205"/>
      <c r="Y19" s="205"/>
      <c r="Z19" s="205"/>
      <c r="AA19" s="205"/>
      <c r="AB19" s="213"/>
    </row>
    <row r="20" spans="3:28" ht="15" customHeight="1" x14ac:dyDescent="0.25">
      <c r="C20" s="215"/>
      <c r="D20" s="215"/>
      <c r="E20" s="215"/>
      <c r="F20" s="205"/>
      <c r="G20" s="205"/>
      <c r="H20" s="205"/>
      <c r="I20" s="205"/>
      <c r="J20" s="205"/>
      <c r="K20" s="205"/>
      <c r="L20" s="205"/>
      <c r="M20" s="205"/>
      <c r="N20" s="205"/>
      <c r="O20" s="205"/>
      <c r="P20" s="205"/>
      <c r="Q20" s="205"/>
      <c r="R20" s="205"/>
      <c r="S20" s="205"/>
      <c r="T20" s="205"/>
      <c r="U20" s="205"/>
      <c r="V20" s="205"/>
      <c r="W20" s="205"/>
      <c r="X20" s="205"/>
      <c r="Y20" s="205"/>
      <c r="Z20" s="205"/>
      <c r="AA20" s="205"/>
      <c r="AB20" s="213"/>
    </row>
    <row r="21" spans="3:28" ht="15" customHeight="1" x14ac:dyDescent="0.25">
      <c r="C21" s="413" t="s">
        <v>127</v>
      </c>
      <c r="D21" s="412"/>
      <c r="E21" s="216"/>
      <c r="F21" s="411"/>
      <c r="G21" s="412"/>
      <c r="H21" s="412"/>
      <c r="I21" s="412"/>
      <c r="J21" s="412"/>
      <c r="K21" s="412"/>
      <c r="L21" s="412"/>
      <c r="M21" s="412"/>
      <c r="N21" s="412"/>
      <c r="O21" s="412"/>
      <c r="P21" s="412"/>
      <c r="Q21" s="412"/>
      <c r="R21" s="412"/>
      <c r="S21" s="412"/>
      <c r="T21" s="412"/>
      <c r="U21" s="412"/>
      <c r="V21" s="412"/>
      <c r="W21" s="412"/>
      <c r="X21" s="412"/>
      <c r="Y21" s="412"/>
      <c r="Z21" s="412"/>
      <c r="AA21" s="412"/>
      <c r="AB21" s="424"/>
    </row>
    <row r="22" spans="3:28" ht="29.25" customHeight="1" x14ac:dyDescent="0.25">
      <c r="C22" s="414" t="s">
        <v>718</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04"/>
      <c r="AB22" s="217"/>
    </row>
    <row r="23" spans="3:28" ht="15" customHeight="1" x14ac:dyDescent="0.2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7"/>
    </row>
    <row r="24" spans="3:28" ht="15" customHeight="1" x14ac:dyDescent="0.25">
      <c r="C24" s="219" t="s">
        <v>128</v>
      </c>
      <c r="D24" s="219"/>
      <c r="E24" s="205"/>
      <c r="F24" s="205"/>
      <c r="G24" s="205"/>
      <c r="H24" s="205"/>
      <c r="I24" s="205"/>
      <c r="J24" s="218"/>
      <c r="K24" s="218"/>
      <c r="L24" s="218"/>
      <c r="M24" s="218"/>
      <c r="N24" s="218"/>
      <c r="O24" s="218"/>
      <c r="P24" s="218"/>
      <c r="Q24" s="218"/>
      <c r="R24" s="218" t="s">
        <v>129</v>
      </c>
      <c r="S24" s="218"/>
      <c r="T24" s="218"/>
      <c r="U24" s="218"/>
      <c r="V24" s="218"/>
      <c r="W24" s="218"/>
      <c r="X24" s="218"/>
      <c r="Y24" s="218"/>
      <c r="Z24" s="218"/>
      <c r="AA24" s="218"/>
      <c r="AB24" s="217"/>
    </row>
    <row r="25" spans="3:28" ht="15" customHeight="1" x14ac:dyDescent="0.25">
      <c r="C25" s="429" t="s">
        <v>719</v>
      </c>
      <c r="D25" s="430"/>
      <c r="E25" s="430"/>
      <c r="F25" s="430"/>
      <c r="G25" s="430"/>
      <c r="H25" s="430"/>
      <c r="I25" s="430"/>
      <c r="J25" s="430"/>
      <c r="K25" s="430"/>
      <c r="L25" s="430"/>
      <c r="M25" s="430"/>
      <c r="N25" s="430"/>
      <c r="O25" s="430"/>
      <c r="P25" s="431"/>
      <c r="Q25" s="205"/>
      <c r="R25" s="415"/>
      <c r="S25" s="416"/>
      <c r="T25" s="416"/>
      <c r="U25" s="416"/>
      <c r="V25" s="416"/>
      <c r="W25" s="416"/>
      <c r="X25" s="416"/>
      <c r="Y25" s="416"/>
      <c r="Z25" s="416"/>
      <c r="AA25" s="404"/>
      <c r="AB25" s="213"/>
    </row>
    <row r="26" spans="3:28" ht="15" customHeight="1" x14ac:dyDescent="0.25">
      <c r="C26" s="432"/>
      <c r="D26" s="386"/>
      <c r="E26" s="386"/>
      <c r="F26" s="386"/>
      <c r="G26" s="386"/>
      <c r="H26" s="386"/>
      <c r="I26" s="386"/>
      <c r="J26" s="386"/>
      <c r="K26" s="386"/>
      <c r="L26" s="386"/>
      <c r="M26" s="386"/>
      <c r="N26" s="386"/>
      <c r="O26" s="386"/>
      <c r="P26" s="424"/>
      <c r="Q26" s="205"/>
      <c r="R26" s="205"/>
      <c r="S26" s="205"/>
      <c r="T26" s="205"/>
      <c r="U26" s="205"/>
      <c r="V26" s="205"/>
      <c r="W26" s="205"/>
      <c r="X26" s="205"/>
      <c r="Y26" s="205"/>
      <c r="Z26" s="205"/>
      <c r="AA26" s="205"/>
      <c r="AB26" s="213"/>
    </row>
    <row r="27" spans="3:28" ht="15" customHeight="1" x14ac:dyDescent="0.25">
      <c r="C27" s="432"/>
      <c r="D27" s="386"/>
      <c r="E27" s="386"/>
      <c r="F27" s="386"/>
      <c r="G27" s="386"/>
      <c r="H27" s="386"/>
      <c r="I27" s="386"/>
      <c r="J27" s="386"/>
      <c r="K27" s="386"/>
      <c r="L27" s="386"/>
      <c r="M27" s="386"/>
      <c r="N27" s="386"/>
      <c r="O27" s="386"/>
      <c r="P27" s="424"/>
      <c r="Q27" s="215"/>
      <c r="R27" s="218" t="s">
        <v>130</v>
      </c>
      <c r="S27" s="218"/>
      <c r="T27" s="218"/>
      <c r="U27" s="218"/>
      <c r="V27" s="218"/>
      <c r="W27" s="215"/>
      <c r="X27" s="215"/>
      <c r="Y27" s="215"/>
      <c r="Z27" s="205"/>
      <c r="AA27" s="215"/>
      <c r="AB27" s="213"/>
    </row>
    <row r="28" spans="3:28" ht="15" customHeight="1" x14ac:dyDescent="0.25">
      <c r="C28" s="432"/>
      <c r="D28" s="386"/>
      <c r="E28" s="386"/>
      <c r="F28" s="386"/>
      <c r="G28" s="386"/>
      <c r="H28" s="386"/>
      <c r="I28" s="386"/>
      <c r="J28" s="386"/>
      <c r="K28" s="386"/>
      <c r="L28" s="386"/>
      <c r="M28" s="386"/>
      <c r="N28" s="386"/>
      <c r="O28" s="386"/>
      <c r="P28" s="424"/>
      <c r="Q28" s="205"/>
      <c r="R28" s="36"/>
      <c r="S28" s="205" t="s">
        <v>15</v>
      </c>
      <c r="T28" s="205"/>
      <c r="U28" s="36"/>
      <c r="V28" s="205" t="s">
        <v>27</v>
      </c>
      <c r="W28" s="205"/>
      <c r="X28" s="36"/>
      <c r="Y28" s="220" t="s">
        <v>46</v>
      </c>
      <c r="Z28" s="205"/>
      <c r="AA28" s="205"/>
      <c r="AB28" s="213"/>
    </row>
    <row r="29" spans="3:28" ht="15" customHeight="1" x14ac:dyDescent="0.25">
      <c r="C29" s="432"/>
      <c r="D29" s="386"/>
      <c r="E29" s="386"/>
      <c r="F29" s="386"/>
      <c r="G29" s="386"/>
      <c r="H29" s="386"/>
      <c r="I29" s="386"/>
      <c r="J29" s="386"/>
      <c r="K29" s="386"/>
      <c r="L29" s="386"/>
      <c r="M29" s="386"/>
      <c r="N29" s="386"/>
      <c r="O29" s="386"/>
      <c r="P29" s="424"/>
      <c r="Q29" s="205"/>
      <c r="R29" s="205"/>
      <c r="S29" s="205"/>
      <c r="T29" s="205"/>
      <c r="U29" s="205"/>
      <c r="V29" s="205"/>
      <c r="W29" s="205"/>
      <c r="X29" s="205"/>
      <c r="Y29" s="205"/>
      <c r="Z29" s="205"/>
      <c r="AA29" s="205"/>
      <c r="AB29" s="213"/>
    </row>
    <row r="30" spans="3:28" ht="15" customHeight="1" x14ac:dyDescent="0.25">
      <c r="C30" s="433"/>
      <c r="D30" s="434"/>
      <c r="E30" s="434"/>
      <c r="F30" s="434"/>
      <c r="G30" s="434"/>
      <c r="H30" s="434"/>
      <c r="I30" s="434"/>
      <c r="J30" s="434"/>
      <c r="K30" s="434"/>
      <c r="L30" s="434"/>
      <c r="M30" s="434"/>
      <c r="N30" s="434"/>
      <c r="O30" s="434"/>
      <c r="P30" s="435"/>
      <c r="Q30" s="205"/>
      <c r="R30" s="218" t="s">
        <v>131</v>
      </c>
      <c r="S30" s="205"/>
      <c r="T30" s="205"/>
      <c r="U30" s="205"/>
      <c r="V30" s="205"/>
      <c r="W30" s="422" t="s">
        <v>33</v>
      </c>
      <c r="X30" s="416"/>
      <c r="Y30" s="416"/>
      <c r="Z30" s="416"/>
      <c r="AA30" s="404"/>
      <c r="AB30" s="213"/>
    </row>
    <row r="31" spans="3:28" ht="15" customHeight="1" x14ac:dyDescent="0.25">
      <c r="C31" s="215"/>
      <c r="D31" s="215"/>
      <c r="E31" s="215"/>
      <c r="F31" s="215"/>
      <c r="G31" s="215"/>
      <c r="H31" s="205"/>
      <c r="I31" s="205"/>
      <c r="J31" s="205"/>
      <c r="K31" s="205"/>
      <c r="L31" s="205"/>
      <c r="M31" s="205"/>
      <c r="N31" s="205"/>
      <c r="O31" s="205"/>
      <c r="P31" s="205"/>
      <c r="Q31" s="205"/>
      <c r="R31" s="218"/>
      <c r="S31" s="205"/>
      <c r="T31" s="205"/>
      <c r="U31" s="205"/>
      <c r="V31" s="205"/>
      <c r="W31" s="205"/>
      <c r="X31" s="205"/>
      <c r="Y31" s="205"/>
      <c r="Z31" s="205"/>
      <c r="AA31" s="205"/>
      <c r="AB31" s="213"/>
    </row>
    <row r="32" spans="3:28" ht="15" customHeight="1" x14ac:dyDescent="0.25">
      <c r="C32" s="218" t="s">
        <v>132</v>
      </c>
      <c r="D32" s="215"/>
      <c r="E32" s="215"/>
      <c r="F32" s="215"/>
      <c r="G32" s="215"/>
      <c r="H32" s="215"/>
      <c r="I32" s="205"/>
      <c r="J32" s="205"/>
      <c r="K32" s="205"/>
      <c r="L32" s="205"/>
      <c r="M32" s="205"/>
      <c r="N32" s="205"/>
      <c r="O32" s="205"/>
      <c r="P32" s="205"/>
      <c r="Q32" s="205"/>
      <c r="R32" s="205"/>
      <c r="S32" s="205"/>
      <c r="T32" s="205"/>
      <c r="U32" s="205"/>
      <c r="V32" s="205"/>
      <c r="W32" s="205"/>
      <c r="X32" s="205"/>
      <c r="Y32" s="205"/>
      <c r="Z32" s="205"/>
      <c r="AA32" s="205"/>
      <c r="AB32" s="213"/>
    </row>
    <row r="33" spans="3:27" ht="39.75" customHeight="1" x14ac:dyDescent="0.25">
      <c r="C33" s="933" t="s">
        <v>686</v>
      </c>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04"/>
    </row>
    <row r="34" spans="3:27" ht="15"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row>
    <row r="35" spans="3:27" ht="15" customHeight="1" x14ac:dyDescent="0.25">
      <c r="C35" s="209" t="s">
        <v>134</v>
      </c>
      <c r="D35" s="215"/>
      <c r="E35" s="215"/>
      <c r="F35" s="215"/>
      <c r="G35" s="215"/>
      <c r="H35" s="215"/>
      <c r="I35" s="215"/>
      <c r="J35" s="215"/>
      <c r="K35" s="215"/>
      <c r="L35" s="215"/>
      <c r="M35" s="209" t="s">
        <v>134</v>
      </c>
      <c r="N35" s="215"/>
      <c r="O35" s="215"/>
      <c r="P35" s="215"/>
      <c r="Q35" s="215"/>
      <c r="R35" s="215"/>
      <c r="S35" s="215"/>
      <c r="T35" s="215"/>
      <c r="U35" s="215"/>
      <c r="V35" s="215"/>
      <c r="W35" s="215"/>
      <c r="X35" s="215"/>
      <c r="Y35" s="215"/>
      <c r="Z35" s="215"/>
      <c r="AA35" s="215"/>
    </row>
    <row r="36" spans="3:27" ht="29.25" customHeight="1" x14ac:dyDescent="0.25">
      <c r="C36" s="422" t="s">
        <v>687</v>
      </c>
      <c r="D36" s="416"/>
      <c r="E36" s="416"/>
      <c r="F36" s="416"/>
      <c r="G36" s="416"/>
      <c r="H36" s="416"/>
      <c r="I36" s="416"/>
      <c r="J36" s="416"/>
      <c r="K36" s="404"/>
      <c r="L36" s="215"/>
      <c r="M36" s="422"/>
      <c r="N36" s="416"/>
      <c r="O36" s="416"/>
      <c r="P36" s="416"/>
      <c r="Q36" s="416"/>
      <c r="R36" s="416"/>
      <c r="S36" s="416"/>
      <c r="T36" s="416"/>
      <c r="U36" s="416"/>
      <c r="V36" s="416"/>
      <c r="W36" s="416"/>
      <c r="X36" s="416"/>
      <c r="Y36" s="416"/>
      <c r="Z36" s="416"/>
      <c r="AA36" s="404"/>
    </row>
    <row r="37" spans="3:27" ht="15" customHeight="1" x14ac:dyDescent="0.2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3:27" ht="15" customHeight="1" x14ac:dyDescent="0.25">
      <c r="C38" s="222" t="s">
        <v>137</v>
      </c>
      <c r="D38" s="222"/>
      <c r="E38" s="222"/>
      <c r="F38" s="222"/>
      <c r="G38" s="223"/>
      <c r="H38" s="224"/>
      <c r="I38" s="224"/>
      <c r="J38" s="224"/>
      <c r="K38" s="224"/>
      <c r="L38" s="224"/>
      <c r="M38" s="224"/>
      <c r="N38" s="224"/>
      <c r="O38" s="224"/>
      <c r="P38" s="224"/>
      <c r="Q38" s="224"/>
      <c r="R38" s="224"/>
      <c r="S38" s="224"/>
      <c r="T38" s="224"/>
      <c r="U38" s="224"/>
      <c r="V38" s="224"/>
      <c r="W38" s="224"/>
      <c r="X38" s="224"/>
      <c r="Y38" s="224"/>
      <c r="Z38" s="224"/>
      <c r="AA38" s="224"/>
    </row>
    <row r="39" spans="3:27" ht="90" customHeight="1" x14ac:dyDescent="0.25">
      <c r="C39" s="421" t="s">
        <v>688</v>
      </c>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4"/>
    </row>
    <row r="40" spans="3:27" ht="15" customHeight="1" x14ac:dyDescent="0.2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3:27" ht="15.75" customHeight="1" x14ac:dyDescent="0.25">
      <c r="C41" s="420" t="s">
        <v>139</v>
      </c>
      <c r="D41" s="412"/>
      <c r="E41" s="218"/>
      <c r="F41" s="414" t="s">
        <v>34</v>
      </c>
      <c r="G41" s="404"/>
      <c r="H41" s="218"/>
      <c r="I41" s="205"/>
      <c r="J41" s="225" t="s">
        <v>140</v>
      </c>
      <c r="K41" s="414">
        <v>2</v>
      </c>
      <c r="L41" s="416"/>
      <c r="M41" s="416"/>
      <c r="N41" s="404"/>
      <c r="O41" s="218"/>
      <c r="P41" s="218"/>
      <c r="Q41" s="209" t="s">
        <v>141</v>
      </c>
      <c r="R41" s="205"/>
      <c r="S41" s="218"/>
      <c r="T41" s="218"/>
      <c r="U41" s="218"/>
      <c r="V41" s="218"/>
      <c r="W41" s="414" t="s">
        <v>20</v>
      </c>
      <c r="X41" s="416"/>
      <c r="Y41" s="416"/>
      <c r="Z41" s="416"/>
      <c r="AA41" s="404"/>
    </row>
    <row r="42" spans="3:27" ht="15.75" customHeight="1" x14ac:dyDescent="0.25">
      <c r="C42" s="205"/>
      <c r="D42" s="205"/>
      <c r="E42" s="205"/>
      <c r="F42" s="220"/>
      <c r="G42" s="220"/>
      <c r="H42" s="220"/>
      <c r="I42" s="220"/>
      <c r="J42" s="220"/>
      <c r="K42" s="220"/>
      <c r="L42" s="220"/>
      <c r="M42" s="205"/>
      <c r="N42" s="205"/>
      <c r="O42" s="205"/>
      <c r="P42" s="205"/>
      <c r="Q42" s="205"/>
      <c r="R42" s="205"/>
      <c r="S42" s="205"/>
      <c r="T42" s="205"/>
      <c r="U42" s="205"/>
      <c r="V42" s="205"/>
      <c r="W42" s="205"/>
      <c r="X42" s="205"/>
      <c r="Y42" s="205"/>
      <c r="Z42" s="205"/>
      <c r="AA42" s="205"/>
    </row>
    <row r="43" spans="3:27" ht="32.25" customHeight="1" x14ac:dyDescent="0.25">
      <c r="C43" s="205"/>
      <c r="D43" s="225" t="s">
        <v>142</v>
      </c>
      <c r="E43" s="218"/>
      <c r="F43" s="421" t="s">
        <v>720</v>
      </c>
      <c r="G43" s="416"/>
      <c r="H43" s="416"/>
      <c r="I43" s="416"/>
      <c r="J43" s="416"/>
      <c r="K43" s="416"/>
      <c r="L43" s="416"/>
      <c r="M43" s="404"/>
      <c r="N43" s="205"/>
      <c r="O43" s="225" t="s">
        <v>144</v>
      </c>
      <c r="P43" s="422">
        <v>0</v>
      </c>
      <c r="Q43" s="416"/>
      <c r="R43" s="416"/>
      <c r="S43" s="416"/>
      <c r="T43" s="416"/>
      <c r="U43" s="416"/>
      <c r="V43" s="416"/>
      <c r="W43" s="416"/>
      <c r="X43" s="416"/>
      <c r="Y43" s="416"/>
      <c r="Z43" s="416"/>
      <c r="AA43" s="404"/>
    </row>
    <row r="44" spans="3:27" ht="15.75" customHeight="1" x14ac:dyDescent="0.25">
      <c r="C44" s="218"/>
      <c r="D44" s="218"/>
      <c r="E44" s="218"/>
      <c r="F44" s="220"/>
      <c r="G44" s="220"/>
      <c r="H44" s="220"/>
      <c r="I44" s="220"/>
      <c r="J44" s="220"/>
      <c r="K44" s="220"/>
      <c r="L44" s="220"/>
      <c r="M44" s="218"/>
      <c r="N44" s="218"/>
      <c r="O44" s="218"/>
      <c r="P44" s="218"/>
      <c r="Q44" s="218"/>
      <c r="R44" s="218"/>
      <c r="S44" s="218"/>
      <c r="T44" s="218"/>
      <c r="U44" s="218"/>
      <c r="V44" s="218"/>
      <c r="W44" s="218"/>
      <c r="X44" s="218"/>
      <c r="Y44" s="218"/>
      <c r="Z44" s="218"/>
      <c r="AA44" s="218"/>
    </row>
    <row r="45" spans="3:27" ht="15.75" customHeight="1" x14ac:dyDescent="0.25">
      <c r="C45" s="205"/>
      <c r="D45" s="225" t="s">
        <v>145</v>
      </c>
      <c r="E45" s="205"/>
      <c r="F45" s="415" t="s">
        <v>146</v>
      </c>
      <c r="G45" s="404"/>
      <c r="H45" s="205"/>
      <c r="I45" s="205"/>
      <c r="J45" s="218" t="s">
        <v>147</v>
      </c>
      <c r="K45" s="205"/>
      <c r="L45" s="415" t="s">
        <v>148</v>
      </c>
      <c r="M45" s="416"/>
      <c r="N45" s="404"/>
      <c r="O45" s="218"/>
      <c r="P45" s="218"/>
      <c r="Q45" s="205"/>
      <c r="R45" s="218" t="s">
        <v>149</v>
      </c>
      <c r="S45" s="218"/>
      <c r="T45" s="218"/>
      <c r="U45" s="218"/>
      <c r="V45" s="218"/>
      <c r="W45" s="423"/>
      <c r="X45" s="416"/>
      <c r="Y45" s="416"/>
      <c r="Z45" s="416"/>
      <c r="AA45" s="404"/>
    </row>
    <row r="46" spans="3:27" ht="15.75" customHeight="1" x14ac:dyDescent="0.25">
      <c r="C46" s="205"/>
      <c r="D46" s="205"/>
      <c r="E46" s="205"/>
      <c r="F46" s="28"/>
      <c r="G46" s="205"/>
      <c r="H46" s="205"/>
      <c r="I46" s="209"/>
      <c r="J46" s="209"/>
      <c r="K46" s="209"/>
      <c r="L46" s="209"/>
      <c r="M46" s="209"/>
      <c r="N46" s="209"/>
      <c r="O46" s="209"/>
      <c r="P46" s="209"/>
      <c r="Q46" s="209"/>
      <c r="R46" s="209"/>
      <c r="S46" s="209"/>
      <c r="T46" s="209"/>
      <c r="U46" s="209"/>
      <c r="V46" s="209"/>
      <c r="W46" s="209"/>
      <c r="X46" s="209"/>
      <c r="Y46" s="209"/>
      <c r="Z46" s="209"/>
      <c r="AA46" s="209"/>
    </row>
    <row r="47" spans="3:27" ht="15.75" customHeight="1" x14ac:dyDescent="0.25">
      <c r="C47" s="226" t="s">
        <v>150</v>
      </c>
      <c r="D47" s="417">
        <v>2024</v>
      </c>
      <c r="E47" s="418"/>
      <c r="F47" s="419"/>
      <c r="G47" s="34"/>
      <c r="H47" s="209"/>
      <c r="I47" s="209"/>
      <c r="J47" s="209"/>
      <c r="K47" s="209"/>
      <c r="L47" s="209"/>
      <c r="M47" s="209"/>
      <c r="N47" s="209"/>
      <c r="O47" s="209"/>
      <c r="P47" s="209"/>
      <c r="Q47" s="411"/>
      <c r="R47" s="412"/>
      <c r="S47" s="412"/>
      <c r="T47" s="412"/>
      <c r="U47" s="412"/>
      <c r="V47" s="209"/>
      <c r="W47" s="209"/>
      <c r="X47" s="413"/>
      <c r="Y47" s="412"/>
      <c r="Z47" s="412"/>
      <c r="AA47" s="412"/>
    </row>
    <row r="49" spans="3:27" ht="15.75" customHeight="1" x14ac:dyDescent="0.25">
      <c r="C49" s="218" t="s">
        <v>140</v>
      </c>
      <c r="D49" s="422">
        <v>1.2</v>
      </c>
      <c r="E49" s="416"/>
      <c r="F49" s="404"/>
      <c r="G49" s="205"/>
      <c r="H49" s="209"/>
      <c r="I49" s="209"/>
      <c r="J49" s="209"/>
      <c r="K49" s="209"/>
      <c r="L49" s="209"/>
      <c r="M49" s="209"/>
      <c r="N49" s="209"/>
      <c r="O49" s="209"/>
      <c r="P49" s="209"/>
      <c r="Q49" s="411"/>
      <c r="R49" s="412"/>
      <c r="S49" s="412"/>
      <c r="T49" s="412"/>
      <c r="U49" s="412"/>
      <c r="V49" s="209"/>
      <c r="W49" s="209"/>
      <c r="X49" s="413"/>
      <c r="Y49" s="412"/>
      <c r="Z49" s="412"/>
      <c r="AA49" s="412"/>
    </row>
    <row r="50" spans="3:27" ht="15.75" customHeight="1" x14ac:dyDescent="0.25">
      <c r="C50" s="205"/>
      <c r="D50" s="205"/>
      <c r="E50" s="205"/>
      <c r="F50" s="205"/>
      <c r="G50" s="205"/>
      <c r="H50" s="205"/>
      <c r="I50" s="209"/>
      <c r="J50" s="209"/>
      <c r="K50" s="218"/>
      <c r="L50" s="218"/>
      <c r="M50" s="218"/>
      <c r="N50" s="218"/>
      <c r="O50" s="218"/>
      <c r="P50" s="218"/>
      <c r="Q50" s="218"/>
      <c r="R50" s="218"/>
      <c r="S50" s="218"/>
      <c r="T50" s="218"/>
      <c r="U50" s="218"/>
      <c r="V50" s="218"/>
      <c r="W50" s="218"/>
      <c r="X50" s="218"/>
      <c r="Y50" s="218"/>
      <c r="Z50" s="218"/>
      <c r="AA50" s="218"/>
    </row>
    <row r="51" spans="3:27" ht="15.75" customHeight="1" x14ac:dyDescent="0.25">
      <c r="C51" s="218"/>
      <c r="D51" s="414" t="s">
        <v>151</v>
      </c>
      <c r="E51" s="416"/>
      <c r="F51" s="416"/>
      <c r="G51" s="416"/>
      <c r="H51" s="416"/>
      <c r="I51" s="416"/>
      <c r="J51" s="416"/>
      <c r="K51" s="416"/>
      <c r="L51" s="416"/>
      <c r="M51" s="416"/>
      <c r="N51" s="416"/>
      <c r="O51" s="416"/>
      <c r="P51" s="416"/>
      <c r="Q51" s="416"/>
      <c r="R51" s="416"/>
      <c r="S51" s="416"/>
      <c r="T51" s="416"/>
      <c r="U51" s="416"/>
      <c r="V51" s="416"/>
      <c r="W51" s="416"/>
      <c r="X51" s="416"/>
      <c r="Y51" s="404"/>
      <c r="Z51" s="219"/>
      <c r="AA51" s="219"/>
    </row>
    <row r="52" spans="3:27" ht="15.75" customHeight="1" x14ac:dyDescent="0.25">
      <c r="C52" s="205"/>
      <c r="D52" s="453" t="s">
        <v>152</v>
      </c>
      <c r="E52" s="416"/>
      <c r="F52" s="416"/>
      <c r="G52" s="416"/>
      <c r="H52" s="404"/>
      <c r="I52" s="449" t="s">
        <v>153</v>
      </c>
      <c r="J52" s="416"/>
      <c r="K52" s="416"/>
      <c r="L52" s="416"/>
      <c r="M52" s="416"/>
      <c r="N52" s="416"/>
      <c r="O52" s="416"/>
      <c r="P52" s="404"/>
      <c r="Q52" s="450" t="s">
        <v>154</v>
      </c>
      <c r="R52" s="416"/>
      <c r="S52" s="416"/>
      <c r="T52" s="416"/>
      <c r="U52" s="416"/>
      <c r="V52" s="416"/>
      <c r="W52" s="416"/>
      <c r="X52" s="416"/>
      <c r="Y52" s="404"/>
      <c r="Z52" s="219"/>
      <c r="AA52" s="219"/>
    </row>
    <row r="53" spans="3:27" ht="15.75" customHeight="1" x14ac:dyDescent="0.25">
      <c r="C53" s="38"/>
      <c r="D53" s="454" t="s">
        <v>155</v>
      </c>
      <c r="E53" s="416"/>
      <c r="F53" s="416"/>
      <c r="G53" s="416"/>
      <c r="H53" s="404"/>
      <c r="I53" s="451" t="s">
        <v>156</v>
      </c>
      <c r="J53" s="416"/>
      <c r="K53" s="416"/>
      <c r="L53" s="416"/>
      <c r="M53" s="416"/>
      <c r="N53" s="416"/>
      <c r="O53" s="416"/>
      <c r="P53" s="404"/>
      <c r="Q53" s="452" t="s">
        <v>157</v>
      </c>
      <c r="R53" s="416"/>
      <c r="S53" s="416"/>
      <c r="T53" s="416"/>
      <c r="U53" s="416"/>
      <c r="V53" s="416"/>
      <c r="W53" s="416"/>
      <c r="X53" s="416"/>
      <c r="Y53" s="404"/>
      <c r="Z53" s="228"/>
      <c r="AA53" s="228"/>
    </row>
    <row r="54" spans="3:27" ht="15.75" customHeight="1" x14ac:dyDescent="0.25">
      <c r="C54" s="229"/>
      <c r="D54" s="229"/>
      <c r="E54" s="229"/>
      <c r="F54" s="229"/>
      <c r="G54" s="230"/>
      <c r="H54" s="230"/>
      <c r="I54" s="230"/>
      <c r="J54" s="230"/>
      <c r="K54" s="230"/>
      <c r="L54" s="230"/>
      <c r="M54" s="230"/>
      <c r="N54" s="230"/>
      <c r="O54" s="230"/>
      <c r="P54" s="230"/>
      <c r="Q54" s="230"/>
      <c r="R54" s="230"/>
      <c r="S54" s="230"/>
      <c r="T54" s="230"/>
      <c r="U54" s="230"/>
      <c r="V54" s="230"/>
      <c r="W54" s="230"/>
      <c r="X54" s="230"/>
      <c r="Y54" s="230"/>
      <c r="Z54" s="229"/>
      <c r="AA54" s="229"/>
    </row>
    <row r="55" spans="3:27" ht="15.75" customHeight="1" x14ac:dyDescent="0.25">
      <c r="C55" s="442" t="s">
        <v>158</v>
      </c>
      <c r="D55" s="416"/>
      <c r="E55" s="416"/>
      <c r="F55" s="404"/>
      <c r="G55" s="447" t="s">
        <v>159</v>
      </c>
      <c r="H55" s="448" t="s">
        <v>160</v>
      </c>
      <c r="I55" s="430"/>
      <c r="J55" s="430"/>
      <c r="K55" s="430"/>
      <c r="L55" s="430"/>
      <c r="M55" s="430"/>
      <c r="N55" s="430"/>
      <c r="O55" s="430"/>
      <c r="P55" s="430"/>
      <c r="Q55" s="430"/>
      <c r="R55" s="430"/>
      <c r="S55" s="430"/>
      <c r="T55" s="430"/>
      <c r="U55" s="430"/>
      <c r="V55" s="430"/>
      <c r="W55" s="430"/>
      <c r="X55" s="430"/>
      <c r="Y55" s="430"/>
      <c r="Z55" s="430"/>
      <c r="AA55" s="431"/>
    </row>
    <row r="56" spans="3:27" ht="15.75" customHeight="1" x14ac:dyDescent="0.25">
      <c r="C56" s="40" t="s">
        <v>161</v>
      </c>
      <c r="D56" s="41" t="s">
        <v>721</v>
      </c>
      <c r="E56" s="442" t="s">
        <v>162</v>
      </c>
      <c r="F56" s="404"/>
      <c r="G56" s="388"/>
      <c r="H56" s="433"/>
      <c r="I56" s="434"/>
      <c r="J56" s="434"/>
      <c r="K56" s="434"/>
      <c r="L56" s="434"/>
      <c r="M56" s="434"/>
      <c r="N56" s="434"/>
      <c r="O56" s="434"/>
      <c r="P56" s="434"/>
      <c r="Q56" s="434"/>
      <c r="R56" s="434"/>
      <c r="S56" s="434"/>
      <c r="T56" s="434"/>
      <c r="U56" s="434"/>
      <c r="V56" s="434"/>
      <c r="W56" s="434"/>
      <c r="X56" s="434"/>
      <c r="Y56" s="434"/>
      <c r="Z56" s="434"/>
      <c r="AA56" s="435"/>
    </row>
    <row r="57" spans="3:27" ht="15.75" customHeight="1" x14ac:dyDescent="0.25">
      <c r="C57" s="42">
        <v>2024</v>
      </c>
      <c r="D57" s="43">
        <v>45474</v>
      </c>
      <c r="E57" s="441">
        <v>45656</v>
      </c>
      <c r="F57" s="404"/>
      <c r="G57" s="44">
        <v>0.5</v>
      </c>
      <c r="H57" s="446"/>
      <c r="I57" s="416"/>
      <c r="J57" s="416"/>
      <c r="K57" s="416"/>
      <c r="L57" s="416"/>
      <c r="M57" s="416"/>
      <c r="N57" s="416"/>
      <c r="O57" s="416"/>
      <c r="P57" s="416"/>
      <c r="Q57" s="416"/>
      <c r="R57" s="416"/>
      <c r="S57" s="416"/>
      <c r="T57" s="416"/>
      <c r="U57" s="416"/>
      <c r="V57" s="416"/>
      <c r="W57" s="416"/>
      <c r="X57" s="416"/>
      <c r="Y57" s="416"/>
      <c r="Z57" s="416"/>
      <c r="AA57" s="404"/>
    </row>
    <row r="58" spans="3:27" ht="15.75" customHeight="1" x14ac:dyDescent="0.25">
      <c r="C58" s="42">
        <v>2025</v>
      </c>
      <c r="D58" s="43">
        <v>45658</v>
      </c>
      <c r="E58" s="441">
        <v>46021</v>
      </c>
      <c r="F58" s="404"/>
      <c r="G58" s="44">
        <v>0.8</v>
      </c>
      <c r="H58" s="446"/>
      <c r="I58" s="416"/>
      <c r="J58" s="416"/>
      <c r="K58" s="416"/>
      <c r="L58" s="416"/>
      <c r="M58" s="416"/>
      <c r="N58" s="416"/>
      <c r="O58" s="416"/>
      <c r="P58" s="416"/>
      <c r="Q58" s="416"/>
      <c r="R58" s="416"/>
      <c r="S58" s="416"/>
      <c r="T58" s="416"/>
      <c r="U58" s="416"/>
      <c r="V58" s="416"/>
      <c r="W58" s="416"/>
      <c r="X58" s="416"/>
      <c r="Y58" s="416"/>
      <c r="Z58" s="416"/>
      <c r="AA58" s="404"/>
    </row>
    <row r="59" spans="3:27" ht="15.75" customHeight="1" x14ac:dyDescent="0.25">
      <c r="C59" s="42">
        <v>2026</v>
      </c>
      <c r="D59" s="43">
        <v>46023</v>
      </c>
      <c r="E59" s="441">
        <v>46386</v>
      </c>
      <c r="F59" s="404"/>
      <c r="G59" s="44">
        <v>0.4</v>
      </c>
      <c r="H59" s="446"/>
      <c r="I59" s="416"/>
      <c r="J59" s="416"/>
      <c r="K59" s="416"/>
      <c r="L59" s="416"/>
      <c r="M59" s="416"/>
      <c r="N59" s="416"/>
      <c r="O59" s="416"/>
      <c r="P59" s="416"/>
      <c r="Q59" s="416"/>
      <c r="R59" s="416"/>
      <c r="S59" s="416"/>
      <c r="T59" s="416"/>
      <c r="U59" s="416"/>
      <c r="V59" s="416"/>
      <c r="W59" s="416"/>
      <c r="X59" s="416"/>
      <c r="Y59" s="416"/>
      <c r="Z59" s="416"/>
      <c r="AA59" s="404"/>
    </row>
    <row r="60" spans="3:27" ht="15.75" customHeight="1" x14ac:dyDescent="0.25">
      <c r="C60" s="42">
        <v>2027</v>
      </c>
      <c r="D60" s="43">
        <v>46388</v>
      </c>
      <c r="E60" s="441">
        <v>46751</v>
      </c>
      <c r="F60" s="404"/>
      <c r="G60" s="44">
        <v>0.3</v>
      </c>
      <c r="H60" s="446"/>
      <c r="I60" s="416"/>
      <c r="J60" s="416"/>
      <c r="K60" s="416"/>
      <c r="L60" s="416"/>
      <c r="M60" s="416"/>
      <c r="N60" s="416"/>
      <c r="O60" s="416"/>
      <c r="P60" s="416"/>
      <c r="Q60" s="416"/>
      <c r="R60" s="416"/>
      <c r="S60" s="416"/>
      <c r="T60" s="416"/>
      <c r="U60" s="416"/>
      <c r="V60" s="416"/>
      <c r="W60" s="416"/>
      <c r="X60" s="416"/>
      <c r="Y60" s="416"/>
      <c r="Z60" s="416"/>
      <c r="AA60" s="404"/>
    </row>
    <row r="61" spans="3:27" ht="15.75" customHeight="1" x14ac:dyDescent="0.25">
      <c r="C61" s="42"/>
      <c r="D61" s="42"/>
      <c r="E61" s="442"/>
      <c r="F61" s="404"/>
      <c r="G61" s="41"/>
      <c r="H61" s="442"/>
      <c r="I61" s="416"/>
      <c r="J61" s="416"/>
      <c r="K61" s="416"/>
      <c r="L61" s="416"/>
      <c r="M61" s="416"/>
      <c r="N61" s="416"/>
      <c r="O61" s="416"/>
      <c r="P61" s="416"/>
      <c r="Q61" s="416"/>
      <c r="R61" s="416"/>
      <c r="S61" s="416"/>
      <c r="T61" s="416"/>
      <c r="U61" s="416"/>
      <c r="V61" s="416"/>
      <c r="W61" s="416"/>
      <c r="X61" s="416"/>
      <c r="Y61" s="416"/>
      <c r="Z61" s="416"/>
      <c r="AA61" s="404"/>
    </row>
    <row r="62" spans="3:27" ht="15.75" customHeight="1" x14ac:dyDescent="0.2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3:27" ht="15.75" customHeight="1" x14ac:dyDescent="0.25">
      <c r="C63" s="420" t="s">
        <v>163</v>
      </c>
      <c r="D63" s="412"/>
      <c r="E63" s="218"/>
      <c r="F63" s="209" t="s">
        <v>164</v>
      </c>
      <c r="G63" s="45"/>
      <c r="H63" s="220"/>
      <c r="I63" s="209" t="s">
        <v>165</v>
      </c>
      <c r="J63" s="205"/>
      <c r="K63" s="415"/>
      <c r="L63" s="404"/>
      <c r="M63" s="218"/>
      <c r="N63" s="205"/>
      <c r="O63" s="205"/>
      <c r="P63" s="205"/>
      <c r="Q63" s="205"/>
      <c r="R63" s="205"/>
      <c r="S63" s="205"/>
      <c r="T63" s="205"/>
      <c r="U63" s="205"/>
      <c r="V63" s="205"/>
      <c r="W63" s="205"/>
      <c r="X63" s="205"/>
      <c r="Y63" s="205"/>
      <c r="Z63" s="205"/>
      <c r="AA63" s="205"/>
    </row>
    <row r="65" spans="2:28" ht="15.75" customHeight="1" x14ac:dyDescent="0.25">
      <c r="B65" s="440" t="s">
        <v>166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04"/>
    </row>
    <row r="66" spans="2:28" ht="15.75" customHeight="1" x14ac:dyDescent="0.25">
      <c r="B66" s="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47"/>
    </row>
    <row r="67" spans="2:28" ht="29.25" customHeight="1" x14ac:dyDescent="0.25">
      <c r="B67" s="442" t="s">
        <v>161</v>
      </c>
      <c r="C67" s="404"/>
      <c r="D67" s="41"/>
      <c r="E67" s="442" t="s">
        <v>167</v>
      </c>
      <c r="F67" s="404"/>
      <c r="G67" s="41"/>
      <c r="H67" s="414" t="s">
        <v>168</v>
      </c>
      <c r="I67" s="404"/>
      <c r="J67" s="442"/>
      <c r="K67" s="404"/>
      <c r="L67" s="445"/>
      <c r="M67" s="412"/>
      <c r="N67" s="41" t="s">
        <v>169</v>
      </c>
      <c r="O67" s="442"/>
      <c r="P67" s="416"/>
      <c r="Q67" s="404"/>
      <c r="R67" s="442" t="s">
        <v>170</v>
      </c>
      <c r="S67" s="416"/>
      <c r="T67" s="404"/>
      <c r="U67" s="442"/>
      <c r="V67" s="416"/>
      <c r="W67" s="404"/>
      <c r="X67" s="442" t="s">
        <v>171</v>
      </c>
      <c r="Y67" s="404"/>
      <c r="Z67" s="442"/>
      <c r="AA67" s="416"/>
      <c r="AB67" s="404"/>
    </row>
    <row r="68" spans="2:28" ht="15.75" customHeight="1" x14ac:dyDescent="0.25">
      <c r="B68" s="46"/>
      <c r="C68" s="233"/>
      <c r="D68" s="233"/>
      <c r="E68" s="233"/>
      <c r="F68" s="228"/>
      <c r="G68" s="234"/>
      <c r="H68" s="235"/>
      <c r="I68" s="235"/>
      <c r="J68" s="228"/>
      <c r="K68" s="228"/>
      <c r="L68" s="228"/>
      <c r="M68" s="228"/>
      <c r="N68" s="235"/>
      <c r="O68" s="228"/>
      <c r="P68" s="228"/>
      <c r="Q68" s="228"/>
      <c r="R68" s="228"/>
      <c r="S68" s="235"/>
      <c r="T68" s="215"/>
      <c r="U68" s="215"/>
      <c r="V68" s="205"/>
      <c r="W68" s="235"/>
      <c r="X68" s="225"/>
      <c r="Y68" s="225"/>
      <c r="Z68" s="48"/>
      <c r="AA68" s="27"/>
      <c r="AB68" s="49"/>
    </row>
    <row r="69" spans="2:28" ht="15.75" customHeight="1" x14ac:dyDescent="0.25">
      <c r="B69" s="440" t="s">
        <v>172</v>
      </c>
      <c r="C69" s="404"/>
      <c r="D69" s="443"/>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5"/>
    </row>
    <row r="70" spans="2:28" ht="15.75" customHeight="1" x14ac:dyDescent="0.25">
      <c r="B70" s="46"/>
      <c r="C70" s="233"/>
      <c r="D70" s="233"/>
      <c r="E70" s="233"/>
      <c r="F70" s="228"/>
      <c r="G70" s="234"/>
      <c r="H70" s="235"/>
      <c r="I70" s="235"/>
      <c r="J70" s="228"/>
      <c r="K70" s="228"/>
      <c r="L70" s="228"/>
      <c r="M70" s="228"/>
      <c r="N70" s="235"/>
      <c r="O70" s="228"/>
      <c r="P70" s="228"/>
      <c r="Q70" s="228"/>
      <c r="R70" s="228"/>
      <c r="S70" s="235"/>
      <c r="T70" s="215"/>
      <c r="U70" s="215"/>
      <c r="V70" s="205"/>
      <c r="W70" s="235"/>
      <c r="X70" s="225"/>
      <c r="Y70" s="225"/>
      <c r="Z70" s="48"/>
      <c r="AA70" s="27"/>
      <c r="AB70" s="49"/>
    </row>
    <row r="71" spans="2:28" ht="15.75" customHeight="1" x14ac:dyDescent="0.25">
      <c r="B71" s="440" t="s">
        <v>173</v>
      </c>
      <c r="C71" s="404"/>
      <c r="D71" s="44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5"/>
    </row>
    <row r="72" spans="2:28" ht="15.75" customHeight="1" x14ac:dyDescent="0.25">
      <c r="B72" s="46"/>
      <c r="C72" s="233"/>
      <c r="D72" s="233"/>
      <c r="E72" s="233"/>
      <c r="F72" s="228"/>
      <c r="G72" s="234"/>
      <c r="H72" s="235"/>
      <c r="I72" s="235"/>
      <c r="J72" s="228"/>
      <c r="K72" s="228"/>
      <c r="L72" s="228"/>
      <c r="M72" s="228"/>
      <c r="N72" s="235"/>
      <c r="O72" s="228"/>
      <c r="P72" s="228"/>
      <c r="Q72" s="228"/>
      <c r="R72" s="228"/>
      <c r="S72" s="235"/>
      <c r="T72" s="215"/>
      <c r="U72" s="215"/>
      <c r="V72" s="205"/>
      <c r="W72" s="235"/>
      <c r="X72" s="225"/>
      <c r="Y72" s="225"/>
      <c r="Z72" s="225"/>
      <c r="AA72" s="215"/>
      <c r="AB72" s="221"/>
    </row>
    <row r="73" spans="2:28" ht="15.75" customHeight="1" x14ac:dyDescent="0.25">
      <c r="B73" s="440" t="s">
        <v>174</v>
      </c>
      <c r="C73" s="404"/>
      <c r="D73" s="44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5"/>
    </row>
    <row r="74" spans="2:28" ht="15.75" customHeight="1" x14ac:dyDescent="0.25">
      <c r="B74" s="46"/>
      <c r="C74" s="233"/>
      <c r="D74" s="233"/>
      <c r="E74" s="233"/>
      <c r="F74" s="228"/>
      <c r="G74" s="234"/>
      <c r="H74" s="235"/>
      <c r="I74" s="235"/>
      <c r="J74" s="228"/>
      <c r="K74" s="228"/>
      <c r="L74" s="228"/>
      <c r="M74" s="228"/>
      <c r="N74" s="235"/>
      <c r="O74" s="228"/>
      <c r="P74" s="228"/>
      <c r="Q74" s="228"/>
      <c r="R74" s="228"/>
      <c r="S74" s="235"/>
      <c r="T74" s="215"/>
      <c r="U74" s="215"/>
      <c r="V74" s="205"/>
      <c r="W74" s="235"/>
      <c r="X74" s="225"/>
      <c r="Y74" s="225"/>
      <c r="Z74" s="48"/>
      <c r="AA74" s="27"/>
      <c r="AB74" s="49"/>
    </row>
    <row r="75" spans="2:28" ht="15.75" customHeight="1" x14ac:dyDescent="0.25">
      <c r="B75" s="440" t="s">
        <v>175</v>
      </c>
      <c r="C75" s="404"/>
      <c r="D75" s="44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5"/>
    </row>
    <row r="76" spans="2:28" ht="15.75" customHeight="1" x14ac:dyDescent="0.25">
      <c r="B76" s="46"/>
      <c r="C76" s="233"/>
      <c r="D76" s="233"/>
      <c r="E76" s="233"/>
      <c r="F76" s="228"/>
      <c r="G76" s="234"/>
      <c r="H76" s="235"/>
      <c r="I76" s="235"/>
      <c r="J76" s="228"/>
      <c r="K76" s="228"/>
      <c r="L76" s="228"/>
      <c r="M76" s="228"/>
      <c r="N76" s="235"/>
      <c r="O76" s="228"/>
      <c r="P76" s="228"/>
      <c r="Q76" s="228"/>
      <c r="R76" s="228"/>
      <c r="S76" s="235"/>
      <c r="T76" s="215"/>
      <c r="U76" s="215"/>
      <c r="V76" s="205"/>
      <c r="W76" s="235"/>
      <c r="X76" s="225"/>
      <c r="Y76" s="225"/>
      <c r="Z76" s="48"/>
      <c r="AA76" s="27"/>
      <c r="AB76" s="49"/>
    </row>
    <row r="77" spans="2:28" ht="15.75" customHeight="1" x14ac:dyDescent="0.25">
      <c r="B77" s="440" t="s">
        <v>176</v>
      </c>
      <c r="C77" s="404"/>
      <c r="D77" s="44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5"/>
    </row>
    <row r="78" spans="2:28" ht="15.75" customHeight="1" x14ac:dyDescent="0.25">
      <c r="B78" s="46"/>
      <c r="C78" s="233"/>
      <c r="D78" s="233"/>
      <c r="E78" s="233"/>
      <c r="F78" s="228"/>
      <c r="G78" s="234"/>
      <c r="H78" s="235"/>
      <c r="I78" s="235"/>
      <c r="J78" s="228"/>
      <c r="K78" s="228"/>
      <c r="L78" s="228"/>
      <c r="M78" s="228"/>
      <c r="N78" s="235"/>
      <c r="O78" s="228"/>
      <c r="P78" s="228"/>
      <c r="Q78" s="228"/>
      <c r="R78" s="228"/>
      <c r="S78" s="235"/>
      <c r="T78" s="215"/>
      <c r="U78" s="215"/>
      <c r="V78" s="205"/>
      <c r="W78" s="235"/>
      <c r="X78" s="225"/>
      <c r="Y78" s="225"/>
      <c r="Z78" s="48"/>
      <c r="AA78" s="27"/>
      <c r="AB78" s="49"/>
    </row>
    <row r="79" spans="2:28" ht="15.75" customHeight="1" x14ac:dyDescent="0.25">
      <c r="B79" s="440" t="s">
        <v>177</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04"/>
    </row>
    <row r="80" spans="2:28" ht="15.75" customHeight="1" x14ac:dyDescent="0.25">
      <c r="B80" s="414" t="s">
        <v>122</v>
      </c>
      <c r="C80" s="404"/>
      <c r="D80" s="50" t="s">
        <v>178</v>
      </c>
      <c r="E80" s="414" t="s">
        <v>179</v>
      </c>
      <c r="F80" s="404"/>
      <c r="G80" s="414" t="s">
        <v>177</v>
      </c>
      <c r="H80" s="416"/>
      <c r="I80" s="416"/>
      <c r="J80" s="416"/>
      <c r="K80" s="416"/>
      <c r="L80" s="416"/>
      <c r="M80" s="416"/>
      <c r="N80" s="416"/>
      <c r="O80" s="404"/>
      <c r="P80" s="414" t="s">
        <v>180</v>
      </c>
      <c r="Q80" s="416"/>
      <c r="R80" s="416"/>
      <c r="S80" s="416"/>
      <c r="T80" s="416"/>
      <c r="U80" s="416"/>
      <c r="V80" s="416"/>
      <c r="W80" s="416"/>
      <c r="X80" s="416"/>
      <c r="Y80" s="416"/>
      <c r="Z80" s="416"/>
      <c r="AA80" s="416"/>
      <c r="AB80" s="404"/>
    </row>
    <row r="81" spans="2:28" ht="15.75" customHeight="1" x14ac:dyDescent="0.25">
      <c r="B81" s="414"/>
      <c r="C81" s="404"/>
      <c r="D81" s="36"/>
      <c r="E81" s="414"/>
      <c r="F81" s="404"/>
      <c r="G81" s="439"/>
      <c r="H81" s="416"/>
      <c r="I81" s="416"/>
      <c r="J81" s="416"/>
      <c r="K81" s="416"/>
      <c r="L81" s="416"/>
      <c r="M81" s="416"/>
      <c r="N81" s="416"/>
      <c r="O81" s="404"/>
      <c r="P81" s="439"/>
      <c r="Q81" s="416"/>
      <c r="R81" s="416"/>
      <c r="S81" s="416"/>
      <c r="T81" s="416"/>
      <c r="U81" s="416"/>
      <c r="V81" s="416"/>
      <c r="W81" s="416"/>
      <c r="X81" s="416"/>
      <c r="Y81" s="416"/>
      <c r="Z81" s="416"/>
      <c r="AA81" s="416"/>
      <c r="AB81" s="404"/>
    </row>
    <row r="82" spans="2:28" ht="15.75" customHeight="1" x14ac:dyDescent="0.25">
      <c r="B82" s="414"/>
      <c r="C82" s="404"/>
      <c r="D82" s="36"/>
      <c r="E82" s="414"/>
      <c r="F82" s="404"/>
      <c r="G82" s="439"/>
      <c r="H82" s="416"/>
      <c r="I82" s="416"/>
      <c r="J82" s="416"/>
      <c r="K82" s="416"/>
      <c r="L82" s="416"/>
      <c r="M82" s="416"/>
      <c r="N82" s="416"/>
      <c r="O82" s="404"/>
      <c r="P82" s="439"/>
      <c r="Q82" s="416"/>
      <c r="R82" s="416"/>
      <c r="S82" s="416"/>
      <c r="T82" s="416"/>
      <c r="U82" s="416"/>
      <c r="V82" s="416"/>
      <c r="W82" s="416"/>
      <c r="X82" s="416"/>
      <c r="Y82" s="416"/>
      <c r="Z82" s="416"/>
      <c r="AA82" s="416"/>
      <c r="AB82" s="404"/>
    </row>
    <row r="83" spans="2:28" ht="26.25" customHeight="1" x14ac:dyDescent="0.25">
      <c r="B83" s="438" t="s">
        <v>181</v>
      </c>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04"/>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00"/>
      <c r="B3" s="386"/>
      <c r="C3" s="386"/>
      <c r="D3" s="386"/>
      <c r="E3" s="386"/>
      <c r="F3" s="386"/>
      <c r="G3" s="386"/>
      <c r="H3" s="386"/>
      <c r="I3" s="386"/>
      <c r="J3" s="386"/>
      <c r="K3" s="386"/>
      <c r="L3" s="386"/>
      <c r="M3" s="386"/>
      <c r="N3" s="386"/>
      <c r="O3" s="386"/>
    </row>
    <row r="4" spans="1:15" ht="39.75" customHeight="1" x14ac:dyDescent="0.25">
      <c r="A4" s="401" t="s">
        <v>91</v>
      </c>
      <c r="B4" s="386"/>
      <c r="C4" s="386"/>
      <c r="D4" s="386"/>
      <c r="E4" s="386"/>
      <c r="F4" s="386"/>
      <c r="G4" s="386"/>
      <c r="H4" s="386"/>
      <c r="I4" s="386"/>
      <c r="J4" s="386"/>
      <c r="K4" s="386"/>
      <c r="L4" s="386"/>
      <c r="M4" s="386"/>
      <c r="N4" s="386"/>
      <c r="O4" s="386"/>
    </row>
    <row r="5" spans="1:15" ht="21" hidden="1" customHeight="1" x14ac:dyDescent="0.35">
      <c r="A5" s="400"/>
      <c r="B5" s="386"/>
      <c r="C5" s="386"/>
      <c r="D5" s="386"/>
      <c r="E5" s="386"/>
      <c r="F5" s="386"/>
      <c r="G5" s="386"/>
      <c r="H5" s="386"/>
      <c r="I5" s="386"/>
      <c r="J5" s="386"/>
      <c r="K5" s="386"/>
      <c r="L5" s="386"/>
      <c r="M5" s="386"/>
      <c r="N5" s="386"/>
      <c r="O5" s="386"/>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02" t="s">
        <v>92</v>
      </c>
      <c r="C7" s="386"/>
      <c r="D7" s="386"/>
      <c r="E7" s="1"/>
      <c r="F7" s="403">
        <v>2024</v>
      </c>
      <c r="G7" s="404"/>
      <c r="H7" s="52"/>
      <c r="I7" s="52"/>
      <c r="J7" s="2">
        <v>2025</v>
      </c>
      <c r="K7" s="2">
        <v>2026</v>
      </c>
      <c r="L7" s="2">
        <v>2027</v>
      </c>
      <c r="M7" s="2">
        <v>2028</v>
      </c>
      <c r="N7" s="2" t="s">
        <v>93</v>
      </c>
      <c r="O7" s="1"/>
    </row>
    <row r="8" spans="1:15" ht="15" hidden="1" customHeight="1" x14ac:dyDescent="0.25">
      <c r="A8" s="1"/>
      <c r="B8" s="386"/>
      <c r="C8" s="386"/>
      <c r="D8" s="386"/>
      <c r="E8" s="1"/>
      <c r="F8" s="405">
        <v>16263770000</v>
      </c>
      <c r="G8" s="404"/>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389" t="s">
        <v>94</v>
      </c>
      <c r="B11" s="386"/>
      <c r="C11" s="386"/>
      <c r="D11" s="386"/>
      <c r="E11" s="386"/>
      <c r="F11" s="386"/>
      <c r="G11" s="386"/>
      <c r="H11" s="386"/>
      <c r="I11" s="386"/>
      <c r="J11" s="386"/>
      <c r="K11" s="386"/>
      <c r="L11" s="386"/>
      <c r="M11" s="386"/>
      <c r="N11" s="386"/>
      <c r="O11" s="386"/>
    </row>
    <row r="12" spans="1:15" ht="9" customHeight="1" x14ac:dyDescent="0.25">
      <c r="A12" s="5"/>
      <c r="B12" s="5"/>
      <c r="C12" s="5"/>
      <c r="D12" s="5"/>
      <c r="E12" s="5"/>
      <c r="F12" s="5"/>
      <c r="G12" s="5"/>
      <c r="H12" s="5"/>
      <c r="I12" s="5"/>
      <c r="J12" s="5"/>
      <c r="K12" s="5"/>
      <c r="L12" s="5"/>
      <c r="M12" s="5"/>
      <c r="N12" s="5"/>
      <c r="O12" s="5"/>
    </row>
    <row r="13" spans="1:15" ht="21.75" customHeight="1" x14ac:dyDescent="0.25">
      <c r="A13" s="390" t="s">
        <v>95</v>
      </c>
      <c r="B13" s="391"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386"/>
      <c r="B14" s="392"/>
      <c r="C14" s="4"/>
      <c r="D14" s="387">
        <v>1</v>
      </c>
      <c r="E14" s="4"/>
      <c r="F14" s="387" t="s">
        <v>21</v>
      </c>
      <c r="G14" s="4"/>
      <c r="H14" s="387"/>
      <c r="I14" s="4"/>
      <c r="J14" s="9" t="s">
        <v>100</v>
      </c>
      <c r="K14" s="10">
        <v>15</v>
      </c>
      <c r="L14" s="11">
        <v>50</v>
      </c>
      <c r="M14" s="11">
        <v>85</v>
      </c>
      <c r="N14" s="12">
        <v>100</v>
      </c>
      <c r="O14" s="10">
        <v>100</v>
      </c>
    </row>
    <row r="15" spans="1:15" ht="21.75" customHeight="1" x14ac:dyDescent="0.25">
      <c r="A15" s="386"/>
      <c r="B15" s="388"/>
      <c r="C15" s="4"/>
      <c r="D15" s="388"/>
      <c r="E15" s="4"/>
      <c r="F15" s="388"/>
      <c r="G15" s="4"/>
      <c r="H15" s="388"/>
      <c r="I15" s="4"/>
      <c r="J15" s="9" t="s">
        <v>101</v>
      </c>
      <c r="K15" s="3"/>
      <c r="L15" s="3"/>
      <c r="M15" s="3"/>
      <c r="N15" s="3"/>
      <c r="O15" s="3">
        <f t="shared" ref="O15" si="0">SUM(K15:N15)</f>
        <v>0</v>
      </c>
    </row>
    <row r="17" spans="1:15" ht="15" customHeight="1" x14ac:dyDescent="0.25">
      <c r="A17" s="385" t="s">
        <v>102</v>
      </c>
      <c r="B17" s="386"/>
      <c r="C17" s="386"/>
      <c r="D17" s="386"/>
      <c r="E17" s="386"/>
      <c r="F17" s="386"/>
      <c r="G17" s="386"/>
      <c r="H17" s="386"/>
      <c r="I17" s="386"/>
      <c r="J17" s="386"/>
      <c r="K17" s="386"/>
      <c r="L17" s="386"/>
      <c r="M17" s="386"/>
      <c r="N17" s="386"/>
      <c r="O17" s="386"/>
    </row>
    <row r="18" spans="1:15" ht="26.25" customHeight="1" x14ac:dyDescent="0.25">
      <c r="A18" s="390" t="s">
        <v>103</v>
      </c>
      <c r="B18" s="399"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386"/>
      <c r="B19" s="392"/>
      <c r="C19" s="4"/>
      <c r="D19" s="387">
        <v>1</v>
      </c>
      <c r="E19" s="4"/>
      <c r="F19" s="387" t="s">
        <v>23</v>
      </c>
      <c r="G19" s="4"/>
      <c r="H19" s="387">
        <v>10</v>
      </c>
      <c r="I19" s="4"/>
      <c r="J19" s="9" t="s">
        <v>100</v>
      </c>
      <c r="K19" s="10">
        <v>1</v>
      </c>
      <c r="L19" s="11">
        <v>1</v>
      </c>
      <c r="M19" s="11">
        <v>1</v>
      </c>
      <c r="N19" s="11">
        <v>1</v>
      </c>
      <c r="O19" s="14">
        <v>1</v>
      </c>
    </row>
    <row r="20" spans="1:15" ht="15" customHeight="1" x14ac:dyDescent="0.25">
      <c r="A20" s="386"/>
      <c r="B20" s="388"/>
      <c r="C20" s="4"/>
      <c r="D20" s="388"/>
      <c r="E20" s="4"/>
      <c r="F20" s="388"/>
      <c r="G20" s="4"/>
      <c r="H20" s="388"/>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390" t="s">
        <v>103</v>
      </c>
      <c r="B22" s="409"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386"/>
      <c r="B23" s="392"/>
      <c r="C23" s="4"/>
      <c r="D23" s="387">
        <v>1</v>
      </c>
      <c r="E23" s="4"/>
      <c r="F23" s="387" t="s">
        <v>23</v>
      </c>
      <c r="G23" s="4"/>
      <c r="H23" s="387">
        <v>10</v>
      </c>
      <c r="I23" s="4"/>
      <c r="J23" s="9" t="s">
        <v>100</v>
      </c>
      <c r="K23" s="10">
        <v>1</v>
      </c>
      <c r="L23" s="11">
        <v>1</v>
      </c>
      <c r="M23" s="11">
        <v>1</v>
      </c>
      <c r="N23" s="11">
        <v>1</v>
      </c>
      <c r="O23" s="14">
        <v>1</v>
      </c>
    </row>
    <row r="24" spans="1:15" ht="15" customHeight="1" x14ac:dyDescent="0.25">
      <c r="A24" s="386"/>
      <c r="B24" s="388"/>
      <c r="C24" s="4"/>
      <c r="D24" s="388"/>
      <c r="E24" s="4"/>
      <c r="F24" s="388"/>
      <c r="G24" s="4"/>
      <c r="H24" s="388"/>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390" t="s">
        <v>103</v>
      </c>
      <c r="B26" s="406"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386"/>
      <c r="B27" s="407"/>
      <c r="C27" s="4"/>
      <c r="D27" s="387">
        <v>1</v>
      </c>
      <c r="E27" s="4"/>
      <c r="F27" s="387" t="s">
        <v>23</v>
      </c>
      <c r="G27" s="4"/>
      <c r="H27" s="387">
        <v>10</v>
      </c>
      <c r="I27" s="4"/>
      <c r="J27" s="9" t="s">
        <v>100</v>
      </c>
      <c r="K27" s="10">
        <v>1</v>
      </c>
      <c r="L27" s="11">
        <v>1</v>
      </c>
      <c r="M27" s="11">
        <v>1</v>
      </c>
      <c r="N27" s="11">
        <v>1</v>
      </c>
      <c r="O27" s="14">
        <v>1</v>
      </c>
    </row>
    <row r="28" spans="1:15" ht="15" customHeight="1" x14ac:dyDescent="0.25">
      <c r="A28" s="386"/>
      <c r="B28" s="408"/>
      <c r="C28" s="4"/>
      <c r="D28" s="388"/>
      <c r="E28" s="4"/>
      <c r="F28" s="388"/>
      <c r="G28" s="4"/>
      <c r="H28" s="388"/>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390" t="s">
        <v>103</v>
      </c>
      <c r="B30" s="398"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386"/>
      <c r="B31" s="392"/>
      <c r="C31" s="4"/>
      <c r="D31" s="387">
        <v>100</v>
      </c>
      <c r="E31" s="4"/>
      <c r="F31" s="387" t="s">
        <v>33</v>
      </c>
      <c r="G31" s="4"/>
      <c r="H31" s="387">
        <v>15</v>
      </c>
      <c r="I31" s="4"/>
      <c r="J31" s="9" t="s">
        <v>100</v>
      </c>
      <c r="K31" s="18">
        <v>0.15</v>
      </c>
      <c r="L31" s="18">
        <v>0.5</v>
      </c>
      <c r="M31" s="18">
        <v>0.85</v>
      </c>
      <c r="N31" s="18">
        <v>1</v>
      </c>
      <c r="O31" s="19">
        <v>100</v>
      </c>
    </row>
    <row r="32" spans="1:15" ht="15" customHeight="1" x14ac:dyDescent="0.25">
      <c r="A32" s="386"/>
      <c r="B32" s="388"/>
      <c r="C32" s="4"/>
      <c r="D32" s="388"/>
      <c r="E32" s="4"/>
      <c r="F32" s="388"/>
      <c r="G32" s="4"/>
      <c r="H32" s="388"/>
      <c r="I32" s="4"/>
      <c r="J32" s="9" t="s">
        <v>101</v>
      </c>
      <c r="K32" s="15">
        <v>265950000</v>
      </c>
      <c r="L32" s="15">
        <v>699000000</v>
      </c>
      <c r="M32" s="15">
        <v>808000000</v>
      </c>
      <c r="N32" s="15">
        <v>812000000</v>
      </c>
      <c r="O32" s="14">
        <f>+SUM(K32:N32)</f>
        <v>2584950000</v>
      </c>
    </row>
    <row r="34" spans="1:15" ht="15" customHeight="1" x14ac:dyDescent="0.25">
      <c r="A34" s="389" t="s">
        <v>110</v>
      </c>
      <c r="B34" s="386"/>
      <c r="C34" s="386"/>
      <c r="D34" s="386"/>
      <c r="E34" s="386"/>
      <c r="F34" s="386"/>
      <c r="G34" s="386"/>
      <c r="H34" s="386"/>
      <c r="I34" s="386"/>
      <c r="J34" s="386"/>
      <c r="K34" s="386"/>
      <c r="L34" s="386"/>
      <c r="M34" s="386"/>
      <c r="N34" s="386"/>
      <c r="O34" s="386"/>
    </row>
    <row r="35" spans="1:15" ht="9" customHeight="1" x14ac:dyDescent="0.25">
      <c r="A35" s="5"/>
      <c r="B35" s="5"/>
      <c r="C35" s="5"/>
      <c r="D35" s="5"/>
      <c r="E35" s="5"/>
      <c r="F35" s="5"/>
      <c r="G35" s="5"/>
      <c r="H35" s="5"/>
      <c r="I35" s="5"/>
      <c r="J35" s="5"/>
      <c r="K35" s="5"/>
      <c r="L35" s="5"/>
      <c r="M35" s="5"/>
      <c r="N35" s="5"/>
      <c r="O35" s="5"/>
    </row>
    <row r="36" spans="1:15" ht="21.75" customHeight="1" x14ac:dyDescent="0.25">
      <c r="A36" s="390" t="s">
        <v>95</v>
      </c>
      <c r="B36" s="391"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386"/>
      <c r="B37" s="392"/>
      <c r="C37" s="4"/>
      <c r="D37" s="387">
        <v>5</v>
      </c>
      <c r="E37" s="4"/>
      <c r="F37" s="387" t="s">
        <v>21</v>
      </c>
      <c r="G37" s="4"/>
      <c r="H37" s="387">
        <v>15</v>
      </c>
      <c r="I37" s="4"/>
      <c r="J37" s="9" t="s">
        <v>100</v>
      </c>
      <c r="K37" s="20">
        <v>1.7</v>
      </c>
      <c r="L37" s="20">
        <v>1.6</v>
      </c>
      <c r="M37" s="20">
        <v>0.9</v>
      </c>
      <c r="N37" s="20">
        <v>0.8</v>
      </c>
      <c r="O37" s="21">
        <f t="shared" ref="O37:O38" si="1">SUM(K37:N37)</f>
        <v>5</v>
      </c>
    </row>
    <row r="38" spans="1:15" ht="21.75" customHeight="1" x14ac:dyDescent="0.25">
      <c r="A38" s="386"/>
      <c r="B38" s="388"/>
      <c r="C38" s="4"/>
      <c r="D38" s="388"/>
      <c r="E38" s="4"/>
      <c r="F38" s="388"/>
      <c r="G38" s="4"/>
      <c r="H38" s="388"/>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390" t="s">
        <v>103</v>
      </c>
      <c r="B41" s="399"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386"/>
      <c r="B42" s="392"/>
      <c r="C42" s="4"/>
      <c r="D42" s="387">
        <v>5</v>
      </c>
      <c r="E42" s="4"/>
      <c r="F42" s="387" t="s">
        <v>21</v>
      </c>
      <c r="G42" s="4"/>
      <c r="H42" s="387">
        <v>15</v>
      </c>
      <c r="I42" s="4"/>
      <c r="J42" s="9" t="s">
        <v>100</v>
      </c>
      <c r="K42" s="20">
        <v>1.7</v>
      </c>
      <c r="L42" s="20">
        <v>1.6</v>
      </c>
      <c r="M42" s="20">
        <v>0.9</v>
      </c>
      <c r="N42" s="20">
        <v>0.8</v>
      </c>
      <c r="O42" s="21">
        <f>SUM(K42:N42)</f>
        <v>5</v>
      </c>
    </row>
    <row r="43" spans="1:15" ht="15" customHeight="1" x14ac:dyDescent="0.25">
      <c r="A43" s="386"/>
      <c r="B43" s="388"/>
      <c r="C43" s="4"/>
      <c r="D43" s="388"/>
      <c r="E43" s="4"/>
      <c r="F43" s="388"/>
      <c r="G43" s="4"/>
      <c r="H43" s="388"/>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389" t="s">
        <v>113</v>
      </c>
      <c r="B46" s="386"/>
      <c r="C46" s="386"/>
      <c r="D46" s="386"/>
      <c r="E46" s="386"/>
      <c r="F46" s="386"/>
      <c r="G46" s="386"/>
      <c r="H46" s="386"/>
      <c r="I46" s="386"/>
      <c r="J46" s="386"/>
      <c r="K46" s="386"/>
      <c r="L46" s="386"/>
      <c r="M46" s="386"/>
      <c r="N46" s="386"/>
      <c r="O46" s="386"/>
    </row>
    <row r="47" spans="1:15" ht="9" customHeight="1" x14ac:dyDescent="0.25">
      <c r="A47" s="5"/>
      <c r="B47" s="5"/>
      <c r="C47" s="5"/>
      <c r="D47" s="5"/>
      <c r="E47" s="5"/>
      <c r="F47" s="5"/>
      <c r="G47" s="5"/>
      <c r="H47" s="5"/>
      <c r="I47" s="5"/>
      <c r="J47" s="5"/>
      <c r="K47" s="5"/>
      <c r="L47" s="5"/>
      <c r="M47" s="5"/>
      <c r="N47" s="5"/>
      <c r="O47" s="5"/>
    </row>
    <row r="48" spans="1:15" ht="30" customHeight="1" x14ac:dyDescent="0.25">
      <c r="A48" s="390" t="s">
        <v>95</v>
      </c>
      <c r="B48" s="391"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386"/>
      <c r="B49" s="392"/>
      <c r="C49" s="4"/>
      <c r="D49" s="387">
        <v>100</v>
      </c>
      <c r="E49" s="4"/>
      <c r="F49" s="387" t="s">
        <v>33</v>
      </c>
      <c r="G49" s="4"/>
      <c r="H49" s="387">
        <f>+H54+H58</f>
        <v>28</v>
      </c>
      <c r="I49" s="4"/>
      <c r="J49" s="9" t="s">
        <v>100</v>
      </c>
      <c r="K49" s="23"/>
      <c r="L49" s="23"/>
      <c r="M49" s="23"/>
      <c r="N49" s="23"/>
      <c r="O49" s="14">
        <v>100</v>
      </c>
    </row>
    <row r="50" spans="1:15" ht="21.75" customHeight="1" x14ac:dyDescent="0.25">
      <c r="A50" s="386"/>
      <c r="B50" s="388"/>
      <c r="C50" s="4"/>
      <c r="D50" s="388"/>
      <c r="E50" s="4"/>
      <c r="F50" s="388"/>
      <c r="G50" s="4"/>
      <c r="H50" s="388"/>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10" t="s">
        <v>102</v>
      </c>
      <c r="B52" s="410"/>
      <c r="C52" s="410"/>
      <c r="D52" s="410"/>
      <c r="E52" s="410"/>
      <c r="F52" s="410"/>
      <c r="G52" s="410"/>
      <c r="H52" s="410"/>
      <c r="I52" s="410"/>
      <c r="J52" s="410"/>
      <c r="K52" s="410"/>
      <c r="L52" s="410"/>
      <c r="M52" s="410"/>
      <c r="N52" s="410"/>
      <c r="O52" s="410"/>
    </row>
    <row r="53" spans="1:15" ht="26.25" customHeight="1" x14ac:dyDescent="0.25">
      <c r="A53" s="393" t="s">
        <v>103</v>
      </c>
      <c r="B53" s="394"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393"/>
      <c r="B54" s="395"/>
      <c r="C54" s="4"/>
      <c r="D54" s="387">
        <v>100</v>
      </c>
      <c r="E54" s="4"/>
      <c r="F54" s="387" t="s">
        <v>33</v>
      </c>
      <c r="G54" s="4"/>
      <c r="H54" s="387">
        <v>15</v>
      </c>
      <c r="I54" s="4"/>
      <c r="J54" s="9" t="s">
        <v>100</v>
      </c>
      <c r="K54" s="23">
        <v>0.1</v>
      </c>
      <c r="L54" s="23">
        <v>0.5</v>
      </c>
      <c r="M54" s="23"/>
      <c r="N54" s="23"/>
      <c r="O54" s="14">
        <v>100</v>
      </c>
    </row>
    <row r="55" spans="1:15" ht="15" customHeight="1" x14ac:dyDescent="0.25">
      <c r="A55" s="393"/>
      <c r="B55" s="396"/>
      <c r="C55" s="4"/>
      <c r="D55" s="397"/>
      <c r="E55" s="4"/>
      <c r="F55" s="397"/>
      <c r="G55" s="4"/>
      <c r="H55" s="388"/>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390" t="s">
        <v>103</v>
      </c>
      <c r="B57" s="409"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386"/>
      <c r="B58" s="392"/>
      <c r="C58" s="4"/>
      <c r="D58" s="387">
        <v>100</v>
      </c>
      <c r="E58" s="4"/>
      <c r="F58" s="387" t="s">
        <v>23</v>
      </c>
      <c r="G58" s="4"/>
      <c r="H58" s="387">
        <v>13</v>
      </c>
      <c r="I58" s="4"/>
      <c r="J58" s="9" t="s">
        <v>100</v>
      </c>
      <c r="K58" s="23">
        <v>0.05</v>
      </c>
      <c r="L58" s="23"/>
      <c r="M58" s="23"/>
      <c r="N58" s="23"/>
      <c r="O58" s="14">
        <v>100</v>
      </c>
    </row>
    <row r="59" spans="1:15" ht="15" customHeight="1" x14ac:dyDescent="0.25">
      <c r="A59" s="386"/>
      <c r="B59" s="388"/>
      <c r="C59" s="4"/>
      <c r="D59" s="388"/>
      <c r="E59" s="4"/>
      <c r="F59" s="388"/>
      <c r="G59" s="4"/>
      <c r="H59" s="388"/>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389" t="s">
        <v>117</v>
      </c>
      <c r="B62" s="386"/>
      <c r="C62" s="386"/>
      <c r="D62" s="386"/>
      <c r="E62" s="386"/>
      <c r="F62" s="386"/>
      <c r="G62" s="386"/>
      <c r="H62" s="386"/>
      <c r="I62" s="386"/>
      <c r="J62" s="386"/>
      <c r="K62" s="386"/>
      <c r="L62" s="386"/>
      <c r="M62" s="386"/>
      <c r="N62" s="386"/>
      <c r="O62" s="386"/>
    </row>
    <row r="63" spans="1:15" ht="15" customHeight="1" x14ac:dyDescent="0.25">
      <c r="A63" s="5"/>
      <c r="B63" s="5"/>
      <c r="C63" s="5"/>
      <c r="D63" s="5"/>
      <c r="E63" s="5"/>
      <c r="F63" s="5"/>
      <c r="G63" s="5"/>
      <c r="H63" s="5"/>
      <c r="I63" s="5"/>
      <c r="J63" s="5"/>
      <c r="K63" s="5"/>
      <c r="L63" s="5"/>
      <c r="M63" s="5"/>
      <c r="N63" s="5"/>
      <c r="O63" s="5"/>
    </row>
    <row r="64" spans="1:15" ht="25.5" x14ac:dyDescent="0.25">
      <c r="A64" s="390" t="s">
        <v>95</v>
      </c>
      <c r="B64" s="391"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386"/>
      <c r="B65" s="392"/>
      <c r="C65" s="4"/>
      <c r="D65" s="387">
        <v>60</v>
      </c>
      <c r="E65" s="4"/>
      <c r="F65" s="387" t="s">
        <v>33</v>
      </c>
      <c r="G65" s="4"/>
      <c r="H65" s="387">
        <v>12</v>
      </c>
      <c r="I65" s="4"/>
      <c r="J65" s="9" t="s">
        <v>100</v>
      </c>
      <c r="K65" s="10">
        <v>15</v>
      </c>
      <c r="L65" s="11">
        <v>30</v>
      </c>
      <c r="M65" s="11">
        <v>45</v>
      </c>
      <c r="N65" s="11">
        <v>60</v>
      </c>
      <c r="O65" s="14">
        <v>60</v>
      </c>
    </row>
    <row r="66" spans="1:15" ht="15" customHeight="1" x14ac:dyDescent="0.25">
      <c r="A66" s="386"/>
      <c r="B66" s="388"/>
      <c r="C66" s="4"/>
      <c r="D66" s="388"/>
      <c r="E66" s="4"/>
      <c r="F66" s="388"/>
      <c r="G66" s="4"/>
      <c r="H66" s="388"/>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385" t="s">
        <v>102</v>
      </c>
      <c r="B68" s="386"/>
      <c r="C68" s="386"/>
      <c r="D68" s="386"/>
      <c r="E68" s="386"/>
      <c r="F68" s="386"/>
      <c r="G68" s="386"/>
      <c r="H68" s="386"/>
      <c r="I68" s="386"/>
      <c r="J68" s="386"/>
      <c r="K68" s="386"/>
      <c r="L68" s="386"/>
      <c r="M68" s="386"/>
      <c r="N68" s="386"/>
      <c r="O68" s="386"/>
    </row>
    <row r="69" spans="1:15" ht="25.5" customHeight="1" x14ac:dyDescent="0.25">
      <c r="A69" s="390" t="s">
        <v>103</v>
      </c>
      <c r="B69" s="399"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386"/>
      <c r="B70" s="392"/>
      <c r="C70" s="4"/>
      <c r="D70" s="387">
        <v>60</v>
      </c>
      <c r="E70" s="4"/>
      <c r="F70" s="387" t="s">
        <v>33</v>
      </c>
      <c r="G70" s="4"/>
      <c r="H70" s="387">
        <v>12</v>
      </c>
      <c r="I70" s="4"/>
      <c r="J70" s="9" t="s">
        <v>100</v>
      </c>
      <c r="K70" s="10">
        <v>15</v>
      </c>
      <c r="L70" s="11">
        <v>30</v>
      </c>
      <c r="M70" s="11">
        <v>45</v>
      </c>
      <c r="N70" s="11">
        <v>60</v>
      </c>
      <c r="O70" s="14">
        <v>60</v>
      </c>
    </row>
    <row r="71" spans="1:15" ht="15" customHeight="1" x14ac:dyDescent="0.25">
      <c r="A71" s="386"/>
      <c r="B71" s="388"/>
      <c r="C71" s="4"/>
      <c r="D71" s="388"/>
      <c r="E71" s="4"/>
      <c r="F71" s="388"/>
      <c r="G71" s="4"/>
      <c r="H71" s="388"/>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c r="AC2" s="205"/>
      <c r="AD2" s="205"/>
      <c r="AE2" s="205"/>
      <c r="AF2" s="205"/>
      <c r="AG2" s="205"/>
    </row>
    <row r="3" spans="2:33"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c r="AC3" s="205"/>
      <c r="AD3" s="205"/>
      <c r="AE3" s="205"/>
      <c r="AF3" s="205"/>
      <c r="AG3" s="205"/>
    </row>
    <row r="4" spans="2:33"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c r="AC4" s="205"/>
      <c r="AD4" s="205"/>
      <c r="AE4" s="205"/>
      <c r="AF4" s="205"/>
      <c r="AG4" s="205"/>
    </row>
    <row r="5" spans="2:33"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c r="AC5" s="205"/>
      <c r="AD5" s="205"/>
      <c r="AE5" s="205"/>
      <c r="AF5" s="205"/>
      <c r="AG5" s="205"/>
    </row>
    <row r="6" spans="2:33"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c r="AC6" s="205"/>
      <c r="AD6" s="205"/>
      <c r="AE6" s="205"/>
      <c r="AF6" s="205"/>
      <c r="AG6" s="205"/>
    </row>
    <row r="7" spans="2:33"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c r="AC7" s="205"/>
      <c r="AD7" s="205"/>
      <c r="AE7" s="205"/>
      <c r="AF7" s="934" t="s">
        <v>691</v>
      </c>
      <c r="AG7" s="412"/>
    </row>
    <row r="8" spans="2:33"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c r="AC8" s="205"/>
      <c r="AD8" s="205"/>
      <c r="AE8" s="205"/>
      <c r="AF8" s="205"/>
      <c r="AG8" s="205"/>
    </row>
    <row r="9" spans="2:33"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c r="AC9" s="205"/>
      <c r="AD9" s="205"/>
      <c r="AE9" s="205"/>
      <c r="AF9" s="205"/>
      <c r="AG9" s="205"/>
    </row>
    <row r="10" spans="2:33" ht="30" customHeight="1" x14ac:dyDescent="0.25">
      <c r="B10" s="30"/>
      <c r="C10" s="413" t="s">
        <v>123</v>
      </c>
      <c r="D10" s="412"/>
      <c r="E10" s="414" t="s">
        <v>722</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c r="AC10" s="205"/>
      <c r="AD10" s="205"/>
      <c r="AE10" s="205"/>
      <c r="AF10" s="50" t="s">
        <v>692</v>
      </c>
      <c r="AG10" s="50" t="s">
        <v>693</v>
      </c>
    </row>
    <row r="11" spans="2:33"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c r="AC11" s="205"/>
      <c r="AD11" s="205"/>
      <c r="AE11" s="205"/>
      <c r="AF11" s="36" t="s">
        <v>723</v>
      </c>
      <c r="AG11" s="36">
        <v>25</v>
      </c>
    </row>
    <row r="12" spans="2:33" ht="29.25" customHeight="1" x14ac:dyDescent="0.25">
      <c r="B12" s="30"/>
      <c r="C12" s="427" t="s">
        <v>125</v>
      </c>
      <c r="D12" s="428"/>
      <c r="E12" s="425" t="s">
        <v>724</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c r="AC12" s="205"/>
      <c r="AD12" s="205"/>
      <c r="AE12" s="205"/>
      <c r="AF12" s="36" t="s">
        <v>725</v>
      </c>
      <c r="AG12" s="36">
        <v>12</v>
      </c>
    </row>
    <row r="13" spans="2:33"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c r="AC13" s="205"/>
      <c r="AD13" s="205"/>
      <c r="AE13" s="205"/>
      <c r="AF13" s="36" t="s">
        <v>726</v>
      </c>
      <c r="AG13" s="36">
        <v>12</v>
      </c>
    </row>
    <row r="14" spans="2:33" ht="15" customHeight="1" x14ac:dyDescent="0.25">
      <c r="B14" s="30"/>
      <c r="C14" s="413" t="s">
        <v>714</v>
      </c>
      <c r="D14" s="412"/>
      <c r="E14" s="429" t="s">
        <v>727</v>
      </c>
      <c r="F14" s="430"/>
      <c r="G14" s="430"/>
      <c r="H14" s="430"/>
      <c r="I14" s="430"/>
      <c r="J14" s="430"/>
      <c r="K14" s="430"/>
      <c r="L14" s="430"/>
      <c r="M14" s="430"/>
      <c r="N14" s="430"/>
      <c r="O14" s="430"/>
      <c r="P14" s="430"/>
      <c r="Q14" s="430"/>
      <c r="R14" s="430"/>
      <c r="S14" s="430"/>
      <c r="T14" s="430"/>
      <c r="U14" s="430"/>
      <c r="V14" s="430"/>
      <c r="W14" s="430"/>
      <c r="X14" s="430"/>
      <c r="Y14" s="430"/>
      <c r="Z14" s="430"/>
      <c r="AA14" s="431"/>
      <c r="AB14" s="213"/>
      <c r="AC14" s="205"/>
      <c r="AD14" s="205"/>
      <c r="AE14" s="205"/>
      <c r="AF14" s="36" t="s">
        <v>728</v>
      </c>
      <c r="AG14" s="36">
        <v>25</v>
      </c>
    </row>
    <row r="15" spans="2:33" ht="15.75" customHeight="1" x14ac:dyDescent="0.25">
      <c r="B15" s="30"/>
      <c r="C15" s="215"/>
      <c r="D15" s="215"/>
      <c r="E15" s="433"/>
      <c r="F15" s="434"/>
      <c r="G15" s="434"/>
      <c r="H15" s="434"/>
      <c r="I15" s="434"/>
      <c r="J15" s="434"/>
      <c r="K15" s="434"/>
      <c r="L15" s="434"/>
      <c r="M15" s="434"/>
      <c r="N15" s="434"/>
      <c r="O15" s="434"/>
      <c r="P15" s="434"/>
      <c r="Q15" s="434"/>
      <c r="R15" s="434"/>
      <c r="S15" s="434"/>
      <c r="T15" s="434"/>
      <c r="U15" s="434"/>
      <c r="V15" s="434"/>
      <c r="W15" s="434"/>
      <c r="X15" s="434"/>
      <c r="Y15" s="434"/>
      <c r="Z15" s="434"/>
      <c r="AA15" s="435"/>
      <c r="AB15" s="213"/>
      <c r="AC15" s="205"/>
      <c r="AD15" s="205"/>
      <c r="AE15" s="205"/>
      <c r="AF15" s="36" t="s">
        <v>729</v>
      </c>
      <c r="AG15" s="36">
        <v>12</v>
      </c>
    </row>
    <row r="16" spans="2:33" ht="15" customHeight="1" x14ac:dyDescent="0.25">
      <c r="B16" s="30"/>
      <c r="C16" s="215"/>
      <c r="D16" s="215"/>
      <c r="E16" s="215"/>
      <c r="F16" s="205"/>
      <c r="G16" s="205"/>
      <c r="H16" s="205"/>
      <c r="I16" s="205"/>
      <c r="J16" s="205"/>
      <c r="K16" s="205"/>
      <c r="L16" s="205"/>
      <c r="M16" s="205"/>
      <c r="N16" s="205"/>
      <c r="O16" s="205"/>
      <c r="P16" s="205"/>
      <c r="Q16" s="205"/>
      <c r="R16" s="205"/>
      <c r="S16" s="205"/>
      <c r="T16" s="205"/>
      <c r="U16" s="205"/>
      <c r="V16" s="205"/>
      <c r="W16" s="205"/>
      <c r="X16" s="205"/>
      <c r="Y16" s="205"/>
      <c r="Z16" s="205"/>
      <c r="AA16" s="205"/>
      <c r="AB16" s="213"/>
      <c r="AC16" s="205"/>
      <c r="AD16" s="205"/>
      <c r="AE16" s="205"/>
      <c r="AF16" s="36" t="s">
        <v>730</v>
      </c>
      <c r="AG16" s="36">
        <v>28</v>
      </c>
    </row>
    <row r="17" spans="3:33" ht="15" customHeight="1" x14ac:dyDescent="0.25">
      <c r="C17" s="413" t="s">
        <v>716</v>
      </c>
      <c r="D17" s="412"/>
      <c r="E17" s="936" t="s">
        <v>731</v>
      </c>
      <c r="F17" s="430"/>
      <c r="G17" s="430"/>
      <c r="H17" s="430"/>
      <c r="I17" s="430"/>
      <c r="J17" s="430"/>
      <c r="K17" s="430"/>
      <c r="L17" s="430"/>
      <c r="M17" s="430"/>
      <c r="N17" s="430"/>
      <c r="O17" s="430"/>
      <c r="P17" s="430"/>
      <c r="Q17" s="430"/>
      <c r="R17" s="430"/>
      <c r="S17" s="430"/>
      <c r="T17" s="430"/>
      <c r="U17" s="430"/>
      <c r="V17" s="430"/>
      <c r="W17" s="430"/>
      <c r="X17" s="430"/>
      <c r="Y17" s="430"/>
      <c r="Z17" s="430"/>
      <c r="AA17" s="431"/>
      <c r="AB17" s="213"/>
      <c r="AC17" s="205"/>
      <c r="AD17" s="205"/>
      <c r="AE17" s="205"/>
      <c r="AF17" s="36" t="s">
        <v>732</v>
      </c>
      <c r="AG17" s="36">
        <v>100</v>
      </c>
    </row>
    <row r="18" spans="3:33" ht="15" customHeight="1" x14ac:dyDescent="0.25">
      <c r="C18" s="215"/>
      <c r="D18" s="215"/>
      <c r="E18" s="433"/>
      <c r="F18" s="434"/>
      <c r="G18" s="434"/>
      <c r="H18" s="434"/>
      <c r="I18" s="434"/>
      <c r="J18" s="434"/>
      <c r="K18" s="434"/>
      <c r="L18" s="434"/>
      <c r="M18" s="434"/>
      <c r="N18" s="434"/>
      <c r="O18" s="434"/>
      <c r="P18" s="434"/>
      <c r="Q18" s="434"/>
      <c r="R18" s="434"/>
      <c r="S18" s="434"/>
      <c r="T18" s="434"/>
      <c r="U18" s="434"/>
      <c r="V18" s="434"/>
      <c r="W18" s="434"/>
      <c r="X18" s="434"/>
      <c r="Y18" s="434"/>
      <c r="Z18" s="434"/>
      <c r="AA18" s="435"/>
      <c r="AB18" s="213"/>
      <c r="AC18" s="205"/>
      <c r="AD18" s="205"/>
      <c r="AE18" s="205"/>
      <c r="AF18" s="36" t="s">
        <v>733</v>
      </c>
      <c r="AG18" s="36">
        <v>34</v>
      </c>
    </row>
    <row r="19" spans="3:33" ht="15" customHeight="1" x14ac:dyDescent="0.25">
      <c r="C19" s="215"/>
      <c r="D19" s="215"/>
      <c r="E19" s="215"/>
      <c r="F19" s="205"/>
      <c r="G19" s="205"/>
      <c r="H19" s="205"/>
      <c r="I19" s="205"/>
      <c r="J19" s="205"/>
      <c r="K19" s="205"/>
      <c r="L19" s="205"/>
      <c r="M19" s="205"/>
      <c r="N19" s="205"/>
      <c r="O19" s="205"/>
      <c r="P19" s="205"/>
      <c r="Q19" s="205"/>
      <c r="R19" s="205"/>
      <c r="S19" s="205"/>
      <c r="T19" s="205"/>
      <c r="U19" s="205"/>
      <c r="V19" s="205"/>
      <c r="W19" s="205"/>
      <c r="X19" s="205"/>
      <c r="Y19" s="205"/>
      <c r="Z19" s="205"/>
      <c r="AA19" s="205"/>
      <c r="AB19" s="213"/>
      <c r="AC19" s="205"/>
      <c r="AD19" s="205"/>
      <c r="AE19" s="205"/>
      <c r="AF19" s="36" t="s">
        <v>734</v>
      </c>
      <c r="AG19" s="36">
        <v>100</v>
      </c>
    </row>
    <row r="20" spans="3:33" ht="15" customHeight="1" x14ac:dyDescent="0.25">
      <c r="C20" s="215"/>
      <c r="D20" s="215"/>
      <c r="E20" s="215"/>
      <c r="F20" s="205"/>
      <c r="G20" s="205"/>
      <c r="H20" s="205"/>
      <c r="I20" s="205"/>
      <c r="J20" s="205"/>
      <c r="K20" s="205"/>
      <c r="L20" s="205"/>
      <c r="M20" s="205"/>
      <c r="N20" s="205"/>
      <c r="O20" s="205"/>
      <c r="P20" s="205"/>
      <c r="Q20" s="205"/>
      <c r="R20" s="205"/>
      <c r="S20" s="205"/>
      <c r="T20" s="205"/>
      <c r="U20" s="205"/>
      <c r="V20" s="205"/>
      <c r="W20" s="205"/>
      <c r="X20" s="205"/>
      <c r="Y20" s="205"/>
      <c r="Z20" s="205"/>
      <c r="AA20" s="205"/>
      <c r="AB20" s="213"/>
      <c r="AC20" s="205"/>
      <c r="AD20" s="205"/>
      <c r="AE20" s="205"/>
      <c r="AF20" s="36" t="s">
        <v>735</v>
      </c>
      <c r="AG20" s="36">
        <v>38</v>
      </c>
    </row>
    <row r="21" spans="3:33" ht="15" customHeight="1" x14ac:dyDescent="0.25">
      <c r="C21" s="413" t="s">
        <v>127</v>
      </c>
      <c r="D21" s="412"/>
      <c r="E21" s="216"/>
      <c r="F21" s="411"/>
      <c r="G21" s="412"/>
      <c r="H21" s="412"/>
      <c r="I21" s="412"/>
      <c r="J21" s="412"/>
      <c r="K21" s="412"/>
      <c r="L21" s="412"/>
      <c r="M21" s="412"/>
      <c r="N21" s="412"/>
      <c r="O21" s="412"/>
      <c r="P21" s="412"/>
      <c r="Q21" s="412"/>
      <c r="R21" s="412"/>
      <c r="S21" s="412"/>
      <c r="T21" s="412"/>
      <c r="U21" s="412"/>
      <c r="V21" s="412"/>
      <c r="W21" s="412"/>
      <c r="X21" s="412"/>
      <c r="Y21" s="412"/>
      <c r="Z21" s="412"/>
      <c r="AA21" s="412"/>
      <c r="AB21" s="424"/>
      <c r="AC21" s="205"/>
      <c r="AD21" s="205"/>
      <c r="AE21" s="205"/>
      <c r="AF21" s="36" t="s">
        <v>736</v>
      </c>
      <c r="AG21" s="36">
        <v>100</v>
      </c>
    </row>
    <row r="22" spans="3:33" ht="29.25" customHeight="1" x14ac:dyDescent="0.25">
      <c r="C22" s="414" t="s">
        <v>737</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04"/>
      <c r="AB22" s="217"/>
      <c r="AC22" s="205"/>
      <c r="AD22" s="205"/>
      <c r="AE22" s="205"/>
      <c r="AF22" s="36" t="s">
        <v>738</v>
      </c>
      <c r="AG22" s="36">
        <v>15</v>
      </c>
    </row>
    <row r="23" spans="3:33" ht="15" customHeight="1" x14ac:dyDescent="0.2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7"/>
      <c r="AC23" s="205"/>
      <c r="AD23" s="205"/>
      <c r="AE23" s="205"/>
      <c r="AF23" s="205"/>
      <c r="AG23" s="205"/>
    </row>
    <row r="24" spans="3:33" ht="15" customHeight="1" x14ac:dyDescent="0.25">
      <c r="C24" s="219" t="s">
        <v>128</v>
      </c>
      <c r="D24" s="219"/>
      <c r="E24" s="205"/>
      <c r="F24" s="205"/>
      <c r="G24" s="205"/>
      <c r="H24" s="205"/>
      <c r="I24" s="205"/>
      <c r="J24" s="218"/>
      <c r="K24" s="218"/>
      <c r="L24" s="218"/>
      <c r="M24" s="218"/>
      <c r="N24" s="218"/>
      <c r="O24" s="218"/>
      <c r="P24" s="218"/>
      <c r="Q24" s="218"/>
      <c r="R24" s="218" t="s">
        <v>129</v>
      </c>
      <c r="S24" s="218"/>
      <c r="T24" s="218"/>
      <c r="U24" s="218"/>
      <c r="V24" s="218"/>
      <c r="W24" s="218"/>
      <c r="X24" s="218"/>
      <c r="Y24" s="218"/>
      <c r="Z24" s="218"/>
      <c r="AA24" s="218"/>
      <c r="AB24" s="217"/>
      <c r="AC24" s="205"/>
      <c r="AD24" s="205"/>
      <c r="AE24" s="205"/>
      <c r="AF24" s="205"/>
      <c r="AG24" s="205"/>
    </row>
    <row r="25" spans="3:33" ht="15" customHeight="1" x14ac:dyDescent="0.25">
      <c r="C25" s="935" t="s">
        <v>739</v>
      </c>
      <c r="D25" s="430"/>
      <c r="E25" s="430"/>
      <c r="F25" s="430"/>
      <c r="G25" s="430"/>
      <c r="H25" s="430"/>
      <c r="I25" s="430"/>
      <c r="J25" s="430"/>
      <c r="K25" s="430"/>
      <c r="L25" s="430"/>
      <c r="M25" s="430"/>
      <c r="N25" s="430"/>
      <c r="O25" s="430"/>
      <c r="P25" s="431"/>
      <c r="Q25" s="205"/>
      <c r="R25" s="415"/>
      <c r="S25" s="416"/>
      <c r="T25" s="416"/>
      <c r="U25" s="416"/>
      <c r="V25" s="416"/>
      <c r="W25" s="416"/>
      <c r="X25" s="416"/>
      <c r="Y25" s="416"/>
      <c r="Z25" s="416"/>
      <c r="AA25" s="404"/>
      <c r="AB25" s="213"/>
      <c r="AC25" s="205"/>
      <c r="AD25" s="205"/>
      <c r="AE25" s="205"/>
      <c r="AF25" s="237">
        <f>+((AG11/AG12)*AG13)+((AG14/AG15)*AG13)+(((((AG16/100)*AG17)+((AG18/100)*AG19)+((AG20/100)*AG21))*AG22)/100)</f>
        <v>65</v>
      </c>
      <c r="AG25" s="205"/>
    </row>
    <row r="26" spans="3:33" ht="15" customHeight="1" x14ac:dyDescent="0.25">
      <c r="C26" s="432"/>
      <c r="D26" s="386"/>
      <c r="E26" s="386"/>
      <c r="F26" s="386"/>
      <c r="G26" s="386"/>
      <c r="H26" s="386"/>
      <c r="I26" s="386"/>
      <c r="J26" s="386"/>
      <c r="K26" s="386"/>
      <c r="L26" s="386"/>
      <c r="M26" s="386"/>
      <c r="N26" s="386"/>
      <c r="O26" s="386"/>
      <c r="P26" s="424"/>
      <c r="Q26" s="205"/>
      <c r="R26" s="205"/>
      <c r="S26" s="205"/>
      <c r="T26" s="205"/>
      <c r="U26" s="205"/>
      <c r="V26" s="205"/>
      <c r="W26" s="205"/>
      <c r="X26" s="205"/>
      <c r="Y26" s="205"/>
      <c r="Z26" s="205"/>
      <c r="AA26" s="205"/>
      <c r="AB26" s="213"/>
      <c r="AC26" s="205"/>
      <c r="AD26" s="205"/>
      <c r="AE26" s="205"/>
      <c r="AF26" s="238"/>
      <c r="AG26" s="205"/>
    </row>
    <row r="27" spans="3:33" ht="15" customHeight="1" x14ac:dyDescent="0.25">
      <c r="C27" s="432"/>
      <c r="D27" s="386"/>
      <c r="E27" s="386"/>
      <c r="F27" s="386"/>
      <c r="G27" s="386"/>
      <c r="H27" s="386"/>
      <c r="I27" s="386"/>
      <c r="J27" s="386"/>
      <c r="K27" s="386"/>
      <c r="L27" s="386"/>
      <c r="M27" s="386"/>
      <c r="N27" s="386"/>
      <c r="O27" s="386"/>
      <c r="P27" s="424"/>
      <c r="Q27" s="215"/>
      <c r="R27" s="218" t="s">
        <v>130</v>
      </c>
      <c r="S27" s="218"/>
      <c r="T27" s="218"/>
      <c r="U27" s="218"/>
      <c r="V27" s="218"/>
      <c r="W27" s="215"/>
      <c r="X27" s="215"/>
      <c r="Y27" s="215"/>
      <c r="Z27" s="205"/>
      <c r="AA27" s="215"/>
      <c r="AB27" s="213"/>
      <c r="AC27" s="205"/>
      <c r="AD27" s="205"/>
      <c r="AE27" s="205"/>
      <c r="AF27" s="205"/>
      <c r="AG27" s="205"/>
    </row>
    <row r="28" spans="3:33" ht="15" customHeight="1" x14ac:dyDescent="0.25">
      <c r="C28" s="432"/>
      <c r="D28" s="386"/>
      <c r="E28" s="386"/>
      <c r="F28" s="386"/>
      <c r="G28" s="386"/>
      <c r="H28" s="386"/>
      <c r="I28" s="386"/>
      <c r="J28" s="386"/>
      <c r="K28" s="386"/>
      <c r="L28" s="386"/>
      <c r="M28" s="386"/>
      <c r="N28" s="386"/>
      <c r="O28" s="386"/>
      <c r="P28" s="424"/>
      <c r="Q28" s="205"/>
      <c r="R28" s="36"/>
      <c r="S28" s="205" t="s">
        <v>15</v>
      </c>
      <c r="T28" s="205"/>
      <c r="U28" s="36"/>
      <c r="V28" s="205" t="s">
        <v>27</v>
      </c>
      <c r="W28" s="205"/>
      <c r="X28" s="36"/>
      <c r="Y28" s="220" t="s">
        <v>46</v>
      </c>
      <c r="Z28" s="205"/>
      <c r="AA28" s="205"/>
      <c r="AB28" s="213"/>
      <c r="AC28" s="205"/>
      <c r="AD28" s="205"/>
      <c r="AE28" s="205"/>
      <c r="AF28" s="205"/>
      <c r="AG28" s="205"/>
    </row>
    <row r="29" spans="3:33" ht="15" customHeight="1" x14ac:dyDescent="0.25">
      <c r="C29" s="432"/>
      <c r="D29" s="386"/>
      <c r="E29" s="386"/>
      <c r="F29" s="386"/>
      <c r="G29" s="386"/>
      <c r="H29" s="386"/>
      <c r="I29" s="386"/>
      <c r="J29" s="386"/>
      <c r="K29" s="386"/>
      <c r="L29" s="386"/>
      <c r="M29" s="386"/>
      <c r="N29" s="386"/>
      <c r="O29" s="386"/>
      <c r="P29" s="424"/>
      <c r="Q29" s="205"/>
      <c r="R29" s="205"/>
      <c r="S29" s="205"/>
      <c r="T29" s="205"/>
      <c r="U29" s="205"/>
      <c r="V29" s="205"/>
      <c r="W29" s="205"/>
      <c r="X29" s="205"/>
      <c r="Y29" s="205"/>
      <c r="Z29" s="205"/>
      <c r="AA29" s="205"/>
      <c r="AB29" s="213"/>
      <c r="AC29" s="205"/>
      <c r="AD29" s="205"/>
      <c r="AE29" s="205"/>
      <c r="AF29" s="205"/>
      <c r="AG29" s="205"/>
    </row>
    <row r="30" spans="3:33" ht="15" customHeight="1" x14ac:dyDescent="0.25">
      <c r="C30" s="433"/>
      <c r="D30" s="434"/>
      <c r="E30" s="434"/>
      <c r="F30" s="434"/>
      <c r="G30" s="434"/>
      <c r="H30" s="434"/>
      <c r="I30" s="434"/>
      <c r="J30" s="434"/>
      <c r="K30" s="434"/>
      <c r="L30" s="434"/>
      <c r="M30" s="434"/>
      <c r="N30" s="434"/>
      <c r="O30" s="434"/>
      <c r="P30" s="435"/>
      <c r="Q30" s="205"/>
      <c r="R30" s="218" t="s">
        <v>131</v>
      </c>
      <c r="S30" s="205"/>
      <c r="T30" s="205"/>
      <c r="U30" s="205"/>
      <c r="V30" s="205"/>
      <c r="W30" s="422" t="s">
        <v>21</v>
      </c>
      <c r="X30" s="416"/>
      <c r="Y30" s="416"/>
      <c r="Z30" s="416"/>
      <c r="AA30" s="404"/>
      <c r="AB30" s="213"/>
      <c r="AC30" s="205"/>
      <c r="AD30" s="205"/>
      <c r="AE30" s="205"/>
      <c r="AF30" s="205"/>
      <c r="AG30" s="205"/>
    </row>
    <row r="31" spans="3:33" ht="15" customHeight="1" x14ac:dyDescent="0.25">
      <c r="C31" s="215"/>
      <c r="D31" s="215"/>
      <c r="E31" s="215"/>
      <c r="F31" s="215"/>
      <c r="G31" s="215"/>
      <c r="H31" s="205"/>
      <c r="I31" s="205"/>
      <c r="J31" s="205"/>
      <c r="K31" s="205"/>
      <c r="L31" s="205"/>
      <c r="M31" s="205"/>
      <c r="N31" s="205"/>
      <c r="O31" s="205"/>
      <c r="P31" s="205"/>
      <c r="Q31" s="205"/>
      <c r="R31" s="218"/>
      <c r="S31" s="205"/>
      <c r="T31" s="205"/>
      <c r="U31" s="205"/>
      <c r="V31" s="205"/>
      <c r="W31" s="205"/>
      <c r="X31" s="205"/>
      <c r="Y31" s="205"/>
      <c r="Z31" s="205"/>
      <c r="AA31" s="205"/>
      <c r="AB31" s="213"/>
      <c r="AC31" s="205"/>
      <c r="AD31" s="205"/>
      <c r="AE31" s="205"/>
      <c r="AF31" s="205"/>
      <c r="AG31" s="205"/>
    </row>
    <row r="32" spans="3:33" ht="15" customHeight="1" x14ac:dyDescent="0.25">
      <c r="C32" s="218" t="s">
        <v>132</v>
      </c>
      <c r="D32" s="215"/>
      <c r="E32" s="215"/>
      <c r="F32" s="215"/>
      <c r="G32" s="215"/>
      <c r="H32" s="215"/>
      <c r="I32" s="205"/>
      <c r="J32" s="205"/>
      <c r="K32" s="205"/>
      <c r="L32" s="205"/>
      <c r="M32" s="205"/>
      <c r="N32" s="205"/>
      <c r="O32" s="205"/>
      <c r="P32" s="205"/>
      <c r="Q32" s="205"/>
      <c r="R32" s="205"/>
      <c r="S32" s="205"/>
      <c r="T32" s="205"/>
      <c r="U32" s="205"/>
      <c r="V32" s="205"/>
      <c r="W32" s="205"/>
      <c r="X32" s="205"/>
      <c r="Y32" s="205"/>
      <c r="Z32" s="205"/>
      <c r="AA32" s="205"/>
      <c r="AB32" s="213"/>
      <c r="AC32" s="205"/>
      <c r="AD32" s="205"/>
      <c r="AE32" s="205"/>
      <c r="AF32" s="205"/>
      <c r="AG32" s="205"/>
    </row>
    <row r="33" spans="3:27" ht="39.75" customHeight="1" x14ac:dyDescent="0.25">
      <c r="C33" s="933" t="s">
        <v>740</v>
      </c>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04"/>
    </row>
    <row r="34" spans="3:27" ht="15"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row>
    <row r="35" spans="3:27" ht="15" customHeight="1" x14ac:dyDescent="0.25">
      <c r="C35" s="209" t="s">
        <v>134</v>
      </c>
      <c r="D35" s="215"/>
      <c r="E35" s="215"/>
      <c r="F35" s="215"/>
      <c r="G35" s="215"/>
      <c r="H35" s="215"/>
      <c r="I35" s="215"/>
      <c r="J35" s="215"/>
      <c r="K35" s="215"/>
      <c r="L35" s="215"/>
      <c r="M35" s="209" t="s">
        <v>134</v>
      </c>
      <c r="N35" s="215"/>
      <c r="O35" s="215"/>
      <c r="P35" s="215"/>
      <c r="Q35" s="215"/>
      <c r="R35" s="215"/>
      <c r="S35" s="215"/>
      <c r="T35" s="215"/>
      <c r="U35" s="215"/>
      <c r="V35" s="215"/>
      <c r="W35" s="215"/>
      <c r="X35" s="215"/>
      <c r="Y35" s="215"/>
      <c r="Z35" s="215"/>
      <c r="AA35" s="215"/>
    </row>
    <row r="36" spans="3:27" ht="29.25" customHeight="1" x14ac:dyDescent="0.25">
      <c r="C36" s="422" t="s">
        <v>687</v>
      </c>
      <c r="D36" s="416"/>
      <c r="E36" s="416"/>
      <c r="F36" s="416"/>
      <c r="G36" s="416"/>
      <c r="H36" s="416"/>
      <c r="I36" s="416"/>
      <c r="J36" s="416"/>
      <c r="K36" s="404"/>
      <c r="L36" s="215"/>
      <c r="M36" s="422"/>
      <c r="N36" s="416"/>
      <c r="O36" s="416"/>
      <c r="P36" s="416"/>
      <c r="Q36" s="416"/>
      <c r="R36" s="416"/>
      <c r="S36" s="416"/>
      <c r="T36" s="416"/>
      <c r="U36" s="416"/>
      <c r="V36" s="416"/>
      <c r="W36" s="416"/>
      <c r="X36" s="416"/>
      <c r="Y36" s="416"/>
      <c r="Z36" s="416"/>
      <c r="AA36" s="404"/>
    </row>
    <row r="37" spans="3:27" ht="15" customHeight="1" x14ac:dyDescent="0.2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3:27" ht="15" customHeight="1" x14ac:dyDescent="0.25">
      <c r="C38" s="222" t="s">
        <v>137</v>
      </c>
      <c r="D38" s="222"/>
      <c r="E38" s="222"/>
      <c r="F38" s="222"/>
      <c r="G38" s="223"/>
      <c r="H38" s="224"/>
      <c r="I38" s="224"/>
      <c r="J38" s="224"/>
      <c r="K38" s="224"/>
      <c r="L38" s="224"/>
      <c r="M38" s="224"/>
      <c r="N38" s="224"/>
      <c r="O38" s="224"/>
      <c r="P38" s="224"/>
      <c r="Q38" s="224"/>
      <c r="R38" s="224"/>
      <c r="S38" s="224"/>
      <c r="T38" s="224"/>
      <c r="U38" s="224"/>
      <c r="V38" s="224"/>
      <c r="W38" s="224"/>
      <c r="X38" s="224"/>
      <c r="Y38" s="224"/>
      <c r="Z38" s="224"/>
      <c r="AA38" s="224"/>
    </row>
    <row r="39" spans="3:27" ht="90" customHeight="1" x14ac:dyDescent="0.25">
      <c r="C39" s="421" t="s">
        <v>688</v>
      </c>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4"/>
    </row>
    <row r="40" spans="3:27" ht="15" customHeight="1" x14ac:dyDescent="0.2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3:27" ht="15.75" customHeight="1" x14ac:dyDescent="0.25">
      <c r="C41" s="420" t="s">
        <v>139</v>
      </c>
      <c r="D41" s="412"/>
      <c r="E41" s="218"/>
      <c r="F41" s="414" t="s">
        <v>34</v>
      </c>
      <c r="G41" s="404"/>
      <c r="H41" s="218"/>
      <c r="I41" s="205"/>
      <c r="J41" s="225" t="s">
        <v>140</v>
      </c>
      <c r="K41" s="414">
        <v>2</v>
      </c>
      <c r="L41" s="416"/>
      <c r="M41" s="416"/>
      <c r="N41" s="404"/>
      <c r="O41" s="218"/>
      <c r="P41" s="218"/>
      <c r="Q41" s="209" t="s">
        <v>141</v>
      </c>
      <c r="R41" s="205"/>
      <c r="S41" s="218"/>
      <c r="T41" s="218"/>
      <c r="U41" s="218"/>
      <c r="V41" s="218"/>
      <c r="W41" s="414" t="s">
        <v>20</v>
      </c>
      <c r="X41" s="416"/>
      <c r="Y41" s="416"/>
      <c r="Z41" s="416"/>
      <c r="AA41" s="404"/>
    </row>
    <row r="42" spans="3:27" ht="15.75" customHeight="1" x14ac:dyDescent="0.25">
      <c r="C42" s="205"/>
      <c r="D42" s="205"/>
      <c r="E42" s="205"/>
      <c r="F42" s="220"/>
      <c r="G42" s="220"/>
      <c r="H42" s="220"/>
      <c r="I42" s="220"/>
      <c r="J42" s="220"/>
      <c r="K42" s="220"/>
      <c r="L42" s="220"/>
      <c r="M42" s="205"/>
      <c r="N42" s="205"/>
      <c r="O42" s="205"/>
      <c r="P42" s="205"/>
      <c r="Q42" s="205"/>
      <c r="R42" s="205"/>
      <c r="S42" s="205"/>
      <c r="T42" s="205"/>
      <c r="U42" s="205"/>
      <c r="V42" s="205"/>
      <c r="W42" s="205"/>
      <c r="X42" s="205"/>
      <c r="Y42" s="205"/>
      <c r="Z42" s="205"/>
      <c r="AA42" s="205"/>
    </row>
    <row r="43" spans="3:27" ht="32.25" customHeight="1" x14ac:dyDescent="0.25">
      <c r="C43" s="205"/>
      <c r="D43" s="225" t="s">
        <v>142</v>
      </c>
      <c r="E43" s="218"/>
      <c r="F43" s="421"/>
      <c r="G43" s="416"/>
      <c r="H43" s="416"/>
      <c r="I43" s="416"/>
      <c r="J43" s="416"/>
      <c r="K43" s="416"/>
      <c r="L43" s="416"/>
      <c r="M43" s="404"/>
      <c r="N43" s="205"/>
      <c r="O43" s="225" t="s">
        <v>144</v>
      </c>
      <c r="P43" s="422">
        <v>0</v>
      </c>
      <c r="Q43" s="416"/>
      <c r="R43" s="416"/>
      <c r="S43" s="416"/>
      <c r="T43" s="416"/>
      <c r="U43" s="416"/>
      <c r="V43" s="416"/>
      <c r="W43" s="416"/>
      <c r="X43" s="416"/>
      <c r="Y43" s="416"/>
      <c r="Z43" s="416"/>
      <c r="AA43" s="404"/>
    </row>
    <row r="44" spans="3:27" ht="15.75" customHeight="1" x14ac:dyDescent="0.25">
      <c r="C44" s="218"/>
      <c r="D44" s="218"/>
      <c r="E44" s="218"/>
      <c r="F44" s="220"/>
      <c r="G44" s="220"/>
      <c r="H44" s="220"/>
      <c r="I44" s="220"/>
      <c r="J44" s="220"/>
      <c r="K44" s="220"/>
      <c r="L44" s="220"/>
      <c r="M44" s="218"/>
      <c r="N44" s="218"/>
      <c r="O44" s="218"/>
      <c r="P44" s="218"/>
      <c r="Q44" s="218"/>
      <c r="R44" s="218"/>
      <c r="S44" s="218"/>
      <c r="T44" s="218"/>
      <c r="U44" s="218"/>
      <c r="V44" s="218"/>
      <c r="W44" s="218"/>
      <c r="X44" s="218"/>
      <c r="Y44" s="218"/>
      <c r="Z44" s="218"/>
      <c r="AA44" s="218"/>
    </row>
    <row r="45" spans="3:27" ht="15.75" customHeight="1" x14ac:dyDescent="0.25">
      <c r="C45" s="205"/>
      <c r="D45" s="225" t="s">
        <v>145</v>
      </c>
      <c r="E45" s="205"/>
      <c r="F45" s="415" t="s">
        <v>146</v>
      </c>
      <c r="G45" s="404"/>
      <c r="H45" s="205"/>
      <c r="I45" s="205"/>
      <c r="J45" s="218" t="s">
        <v>147</v>
      </c>
      <c r="K45" s="205"/>
      <c r="L45" s="415" t="s">
        <v>148</v>
      </c>
      <c r="M45" s="416"/>
      <c r="N45" s="404"/>
      <c r="O45" s="218"/>
      <c r="P45" s="218"/>
      <c r="Q45" s="205"/>
      <c r="R45" s="218" t="s">
        <v>149</v>
      </c>
      <c r="S45" s="218"/>
      <c r="T45" s="218"/>
      <c r="U45" s="218"/>
      <c r="V45" s="218"/>
      <c r="W45" s="423"/>
      <c r="X45" s="416"/>
      <c r="Y45" s="416"/>
      <c r="Z45" s="416"/>
      <c r="AA45" s="404"/>
    </row>
    <row r="46" spans="3:27" ht="15.75" customHeight="1" x14ac:dyDescent="0.25">
      <c r="C46" s="205"/>
      <c r="D46" s="205"/>
      <c r="E46" s="205"/>
      <c r="F46" s="28"/>
      <c r="G46" s="205"/>
      <c r="H46" s="205"/>
      <c r="I46" s="209"/>
      <c r="J46" s="209"/>
      <c r="K46" s="209"/>
      <c r="L46" s="209"/>
      <c r="M46" s="209"/>
      <c r="N46" s="209"/>
      <c r="O46" s="209"/>
      <c r="P46" s="209"/>
      <c r="Q46" s="209"/>
      <c r="R46" s="209"/>
      <c r="S46" s="209"/>
      <c r="T46" s="209"/>
      <c r="U46" s="209"/>
      <c r="V46" s="209"/>
      <c r="W46" s="209"/>
      <c r="X46" s="209"/>
      <c r="Y46" s="209"/>
      <c r="Z46" s="209"/>
      <c r="AA46" s="209"/>
    </row>
    <row r="47" spans="3:27" ht="15.75" customHeight="1" x14ac:dyDescent="0.25">
      <c r="C47" s="226" t="s">
        <v>150</v>
      </c>
      <c r="D47" s="417">
        <v>2024</v>
      </c>
      <c r="E47" s="418"/>
      <c r="F47" s="419"/>
      <c r="G47" s="34"/>
      <c r="H47" s="209"/>
      <c r="I47" s="209"/>
      <c r="J47" s="209"/>
      <c r="K47" s="209"/>
      <c r="L47" s="209"/>
      <c r="M47" s="209"/>
      <c r="N47" s="209"/>
      <c r="O47" s="209"/>
      <c r="P47" s="209"/>
      <c r="Q47" s="411"/>
      <c r="R47" s="412"/>
      <c r="S47" s="412"/>
      <c r="T47" s="412"/>
      <c r="U47" s="412"/>
      <c r="V47" s="209"/>
      <c r="W47" s="209"/>
      <c r="X47" s="413"/>
      <c r="Y47" s="412"/>
      <c r="Z47" s="412"/>
      <c r="AA47" s="412"/>
    </row>
    <row r="49" spans="3:27" ht="15.75" customHeight="1" x14ac:dyDescent="0.25">
      <c r="C49" s="218" t="s">
        <v>140</v>
      </c>
      <c r="D49" s="422">
        <v>1.2</v>
      </c>
      <c r="E49" s="416"/>
      <c r="F49" s="404"/>
      <c r="G49" s="205"/>
      <c r="H49" s="209"/>
      <c r="I49" s="209"/>
      <c r="J49" s="209"/>
      <c r="K49" s="209"/>
      <c r="L49" s="209"/>
      <c r="M49" s="209"/>
      <c r="N49" s="209"/>
      <c r="O49" s="209"/>
      <c r="P49" s="209"/>
      <c r="Q49" s="411"/>
      <c r="R49" s="412"/>
      <c r="S49" s="412"/>
      <c r="T49" s="412"/>
      <c r="U49" s="412"/>
      <c r="V49" s="209"/>
      <c r="W49" s="209"/>
      <c r="X49" s="413"/>
      <c r="Y49" s="412"/>
      <c r="Z49" s="412"/>
      <c r="AA49" s="412"/>
    </row>
    <row r="50" spans="3:27" ht="15.75" customHeight="1" x14ac:dyDescent="0.25">
      <c r="C50" s="205"/>
      <c r="D50" s="205"/>
      <c r="E50" s="205"/>
      <c r="F50" s="205"/>
      <c r="G50" s="205"/>
      <c r="H50" s="205"/>
      <c r="I50" s="209"/>
      <c r="J50" s="209"/>
      <c r="K50" s="218"/>
      <c r="L50" s="218"/>
      <c r="M50" s="218"/>
      <c r="N50" s="218"/>
      <c r="O50" s="218"/>
      <c r="P50" s="218"/>
      <c r="Q50" s="218"/>
      <c r="R50" s="218"/>
      <c r="S50" s="218"/>
      <c r="T50" s="218"/>
      <c r="U50" s="218"/>
      <c r="V50" s="218"/>
      <c r="W50" s="218"/>
      <c r="X50" s="218"/>
      <c r="Y50" s="218"/>
      <c r="Z50" s="218"/>
      <c r="AA50" s="218"/>
    </row>
    <row r="51" spans="3:27" ht="15.75" customHeight="1" x14ac:dyDescent="0.25">
      <c r="C51" s="218"/>
      <c r="D51" s="414" t="s">
        <v>151</v>
      </c>
      <c r="E51" s="416"/>
      <c r="F51" s="416"/>
      <c r="G51" s="416"/>
      <c r="H51" s="416"/>
      <c r="I51" s="416"/>
      <c r="J51" s="416"/>
      <c r="K51" s="416"/>
      <c r="L51" s="416"/>
      <c r="M51" s="416"/>
      <c r="N51" s="416"/>
      <c r="O51" s="416"/>
      <c r="P51" s="416"/>
      <c r="Q51" s="416"/>
      <c r="R51" s="416"/>
      <c r="S51" s="416"/>
      <c r="T51" s="416"/>
      <c r="U51" s="416"/>
      <c r="V51" s="416"/>
      <c r="W51" s="416"/>
      <c r="X51" s="416"/>
      <c r="Y51" s="404"/>
      <c r="Z51" s="219"/>
      <c r="AA51" s="219"/>
    </row>
    <row r="52" spans="3:27" ht="15.75" customHeight="1" x14ac:dyDescent="0.25">
      <c r="C52" s="205"/>
      <c r="D52" s="453" t="s">
        <v>152</v>
      </c>
      <c r="E52" s="416"/>
      <c r="F52" s="416"/>
      <c r="G52" s="416"/>
      <c r="H52" s="404"/>
      <c r="I52" s="449" t="s">
        <v>153</v>
      </c>
      <c r="J52" s="416"/>
      <c r="K52" s="416"/>
      <c r="L52" s="416"/>
      <c r="M52" s="416"/>
      <c r="N52" s="416"/>
      <c r="O52" s="416"/>
      <c r="P52" s="404"/>
      <c r="Q52" s="450" t="s">
        <v>154</v>
      </c>
      <c r="R52" s="416"/>
      <c r="S52" s="416"/>
      <c r="T52" s="416"/>
      <c r="U52" s="416"/>
      <c r="V52" s="416"/>
      <c r="W52" s="416"/>
      <c r="X52" s="416"/>
      <c r="Y52" s="404"/>
      <c r="Z52" s="219"/>
      <c r="AA52" s="219"/>
    </row>
    <row r="53" spans="3:27" ht="15.75" customHeight="1" x14ac:dyDescent="0.25">
      <c r="C53" s="38"/>
      <c r="D53" s="454" t="s">
        <v>155</v>
      </c>
      <c r="E53" s="416"/>
      <c r="F53" s="416"/>
      <c r="G53" s="416"/>
      <c r="H53" s="404"/>
      <c r="I53" s="451" t="s">
        <v>156</v>
      </c>
      <c r="J53" s="416"/>
      <c r="K53" s="416"/>
      <c r="L53" s="416"/>
      <c r="M53" s="416"/>
      <c r="N53" s="416"/>
      <c r="O53" s="416"/>
      <c r="P53" s="404"/>
      <c r="Q53" s="452" t="s">
        <v>157</v>
      </c>
      <c r="R53" s="416"/>
      <c r="S53" s="416"/>
      <c r="T53" s="416"/>
      <c r="U53" s="416"/>
      <c r="V53" s="416"/>
      <c r="W53" s="416"/>
      <c r="X53" s="416"/>
      <c r="Y53" s="404"/>
      <c r="Z53" s="228"/>
      <c r="AA53" s="228"/>
    </row>
    <row r="54" spans="3:27" ht="15.75" customHeight="1" x14ac:dyDescent="0.25">
      <c r="C54" s="229"/>
      <c r="D54" s="229"/>
      <c r="E54" s="229"/>
      <c r="F54" s="229"/>
      <c r="G54" s="230"/>
      <c r="H54" s="230"/>
      <c r="I54" s="230"/>
      <c r="J54" s="230"/>
      <c r="K54" s="230"/>
      <c r="L54" s="230"/>
      <c r="M54" s="230"/>
      <c r="N54" s="230"/>
      <c r="O54" s="230"/>
      <c r="P54" s="230"/>
      <c r="Q54" s="230"/>
      <c r="R54" s="230"/>
      <c r="S54" s="230"/>
      <c r="T54" s="230"/>
      <c r="U54" s="230"/>
      <c r="V54" s="230"/>
      <c r="W54" s="230"/>
      <c r="X54" s="230"/>
      <c r="Y54" s="230"/>
      <c r="Z54" s="229"/>
      <c r="AA54" s="229"/>
    </row>
    <row r="55" spans="3:27" ht="15.75" customHeight="1" x14ac:dyDescent="0.25">
      <c r="C55" s="442" t="s">
        <v>158</v>
      </c>
      <c r="D55" s="416"/>
      <c r="E55" s="416"/>
      <c r="F55" s="404"/>
      <c r="G55" s="447" t="s">
        <v>159</v>
      </c>
      <c r="H55" s="448" t="s">
        <v>160</v>
      </c>
      <c r="I55" s="430"/>
      <c r="J55" s="430"/>
      <c r="K55" s="430"/>
      <c r="L55" s="430"/>
      <c r="M55" s="430"/>
      <c r="N55" s="430"/>
      <c r="O55" s="430"/>
      <c r="P55" s="430"/>
      <c r="Q55" s="430"/>
      <c r="R55" s="430"/>
      <c r="S55" s="430"/>
      <c r="T55" s="430"/>
      <c r="U55" s="430"/>
      <c r="V55" s="430"/>
      <c r="W55" s="430"/>
      <c r="X55" s="430"/>
      <c r="Y55" s="430"/>
      <c r="Z55" s="430"/>
      <c r="AA55" s="431"/>
    </row>
    <row r="56" spans="3:27" ht="15.75" customHeight="1" x14ac:dyDescent="0.25">
      <c r="C56" s="40" t="s">
        <v>161</v>
      </c>
      <c r="D56" s="41" t="s">
        <v>721</v>
      </c>
      <c r="E56" s="442" t="s">
        <v>162</v>
      </c>
      <c r="F56" s="404"/>
      <c r="G56" s="388"/>
      <c r="H56" s="433"/>
      <c r="I56" s="434"/>
      <c r="J56" s="434"/>
      <c r="K56" s="434"/>
      <c r="L56" s="434"/>
      <c r="M56" s="434"/>
      <c r="N56" s="434"/>
      <c r="O56" s="434"/>
      <c r="P56" s="434"/>
      <c r="Q56" s="434"/>
      <c r="R56" s="434"/>
      <c r="S56" s="434"/>
      <c r="T56" s="434"/>
      <c r="U56" s="434"/>
      <c r="V56" s="434"/>
      <c r="W56" s="434"/>
      <c r="X56" s="434"/>
      <c r="Y56" s="434"/>
      <c r="Z56" s="434"/>
      <c r="AA56" s="435"/>
    </row>
    <row r="57" spans="3:27" ht="15.75" customHeight="1" x14ac:dyDescent="0.25">
      <c r="C57" s="42">
        <v>2024</v>
      </c>
      <c r="D57" s="43">
        <v>45474</v>
      </c>
      <c r="E57" s="441">
        <v>45656</v>
      </c>
      <c r="F57" s="404"/>
      <c r="G57" s="44">
        <v>0.65</v>
      </c>
      <c r="H57" s="446"/>
      <c r="I57" s="416"/>
      <c r="J57" s="416"/>
      <c r="K57" s="416"/>
      <c r="L57" s="416"/>
      <c r="M57" s="416"/>
      <c r="N57" s="416"/>
      <c r="O57" s="416"/>
      <c r="P57" s="416"/>
      <c r="Q57" s="416"/>
      <c r="R57" s="416"/>
      <c r="S57" s="416"/>
      <c r="T57" s="416"/>
      <c r="U57" s="416"/>
      <c r="V57" s="416"/>
      <c r="W57" s="416"/>
      <c r="X57" s="416"/>
      <c r="Y57" s="416"/>
      <c r="Z57" s="416"/>
      <c r="AA57" s="404"/>
    </row>
    <row r="58" spans="3:27" ht="15.75" customHeight="1" x14ac:dyDescent="0.25">
      <c r="C58" s="42">
        <v>2025</v>
      </c>
      <c r="D58" s="43">
        <v>45658</v>
      </c>
      <c r="E58" s="441">
        <v>46021</v>
      </c>
      <c r="F58" s="404"/>
      <c r="G58" s="44">
        <v>0.85</v>
      </c>
      <c r="H58" s="446"/>
      <c r="I58" s="416"/>
      <c r="J58" s="416"/>
      <c r="K58" s="416"/>
      <c r="L58" s="416"/>
      <c r="M58" s="416"/>
      <c r="N58" s="416"/>
      <c r="O58" s="416"/>
      <c r="P58" s="416"/>
      <c r="Q58" s="416"/>
      <c r="R58" s="416"/>
      <c r="S58" s="416"/>
      <c r="T58" s="416"/>
      <c r="U58" s="416"/>
      <c r="V58" s="416"/>
      <c r="W58" s="416"/>
      <c r="X58" s="416"/>
      <c r="Y58" s="416"/>
      <c r="Z58" s="416"/>
      <c r="AA58" s="404"/>
    </row>
    <row r="59" spans="3:27" ht="15.75" customHeight="1" x14ac:dyDescent="0.25">
      <c r="C59" s="42">
        <v>2026</v>
      </c>
      <c r="D59" s="43">
        <v>46023</v>
      </c>
      <c r="E59" s="441">
        <v>46386</v>
      </c>
      <c r="F59" s="404"/>
      <c r="G59" s="44">
        <v>0.85</v>
      </c>
      <c r="H59" s="446"/>
      <c r="I59" s="416"/>
      <c r="J59" s="416"/>
      <c r="K59" s="416"/>
      <c r="L59" s="416"/>
      <c r="M59" s="416"/>
      <c r="N59" s="416"/>
      <c r="O59" s="416"/>
      <c r="P59" s="416"/>
      <c r="Q59" s="416"/>
      <c r="R59" s="416"/>
      <c r="S59" s="416"/>
      <c r="T59" s="416"/>
      <c r="U59" s="416"/>
      <c r="V59" s="416"/>
      <c r="W59" s="416"/>
      <c r="X59" s="416"/>
      <c r="Y59" s="416"/>
      <c r="Z59" s="416"/>
      <c r="AA59" s="404"/>
    </row>
    <row r="60" spans="3:27" ht="15.75" customHeight="1" x14ac:dyDescent="0.25">
      <c r="C60" s="42">
        <v>2027</v>
      </c>
      <c r="D60" s="43">
        <v>46388</v>
      </c>
      <c r="E60" s="441">
        <v>46751</v>
      </c>
      <c r="F60" s="404"/>
      <c r="G60" s="44">
        <v>0.65</v>
      </c>
      <c r="H60" s="446"/>
      <c r="I60" s="416"/>
      <c r="J60" s="416"/>
      <c r="K60" s="416"/>
      <c r="L60" s="416"/>
      <c r="M60" s="416"/>
      <c r="N60" s="416"/>
      <c r="O60" s="416"/>
      <c r="P60" s="416"/>
      <c r="Q60" s="416"/>
      <c r="R60" s="416"/>
      <c r="S60" s="416"/>
      <c r="T60" s="416"/>
      <c r="U60" s="416"/>
      <c r="V60" s="416"/>
      <c r="W60" s="416"/>
      <c r="X60" s="416"/>
      <c r="Y60" s="416"/>
      <c r="Z60" s="416"/>
      <c r="AA60" s="404"/>
    </row>
    <row r="61" spans="3:27" ht="15.75" customHeight="1" x14ac:dyDescent="0.25">
      <c r="C61" s="42"/>
      <c r="D61" s="42"/>
      <c r="E61" s="442"/>
      <c r="F61" s="404"/>
      <c r="G61" s="41"/>
      <c r="H61" s="442"/>
      <c r="I61" s="416"/>
      <c r="J61" s="416"/>
      <c r="K61" s="416"/>
      <c r="L61" s="416"/>
      <c r="M61" s="416"/>
      <c r="N61" s="416"/>
      <c r="O61" s="416"/>
      <c r="P61" s="416"/>
      <c r="Q61" s="416"/>
      <c r="R61" s="416"/>
      <c r="S61" s="416"/>
      <c r="T61" s="416"/>
      <c r="U61" s="416"/>
      <c r="V61" s="416"/>
      <c r="W61" s="416"/>
      <c r="X61" s="416"/>
      <c r="Y61" s="416"/>
      <c r="Z61" s="416"/>
      <c r="AA61" s="404"/>
    </row>
    <row r="62" spans="3:27" ht="15.75" customHeight="1" x14ac:dyDescent="0.2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3:27" ht="15.75" customHeight="1" x14ac:dyDescent="0.25">
      <c r="C63" s="420" t="s">
        <v>163</v>
      </c>
      <c r="D63" s="412"/>
      <c r="E63" s="218"/>
      <c r="F63" s="209" t="s">
        <v>164</v>
      </c>
      <c r="G63" s="45"/>
      <c r="H63" s="220"/>
      <c r="I63" s="209" t="s">
        <v>165</v>
      </c>
      <c r="J63" s="205"/>
      <c r="K63" s="415"/>
      <c r="L63" s="404"/>
      <c r="M63" s="218"/>
      <c r="N63" s="205"/>
      <c r="O63" s="205"/>
      <c r="P63" s="205"/>
      <c r="Q63" s="205"/>
      <c r="R63" s="205"/>
      <c r="S63" s="205"/>
      <c r="T63" s="205"/>
      <c r="U63" s="205"/>
      <c r="V63" s="205"/>
      <c r="W63" s="205"/>
      <c r="X63" s="205"/>
      <c r="Y63" s="205"/>
      <c r="Z63" s="205"/>
      <c r="AA63" s="205"/>
    </row>
    <row r="65" spans="2:28" ht="15.75" customHeight="1" x14ac:dyDescent="0.25">
      <c r="B65" s="440" t="s">
        <v>166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04"/>
    </row>
    <row r="66" spans="2:28" ht="15.75" customHeight="1" x14ac:dyDescent="0.25">
      <c r="B66" s="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47"/>
    </row>
    <row r="67" spans="2:28" ht="29.25" customHeight="1" x14ac:dyDescent="0.25">
      <c r="B67" s="442" t="s">
        <v>161</v>
      </c>
      <c r="C67" s="404"/>
      <c r="D67" s="41"/>
      <c r="E67" s="442" t="s">
        <v>167</v>
      </c>
      <c r="F67" s="404"/>
      <c r="G67" s="41"/>
      <c r="H67" s="414" t="s">
        <v>168</v>
      </c>
      <c r="I67" s="404"/>
      <c r="J67" s="442"/>
      <c r="K67" s="404"/>
      <c r="L67" s="445"/>
      <c r="M67" s="412"/>
      <c r="N67" s="41" t="s">
        <v>169</v>
      </c>
      <c r="O67" s="442"/>
      <c r="P67" s="416"/>
      <c r="Q67" s="404"/>
      <c r="R67" s="442" t="s">
        <v>170</v>
      </c>
      <c r="S67" s="416"/>
      <c r="T67" s="404"/>
      <c r="U67" s="442"/>
      <c r="V67" s="416"/>
      <c r="W67" s="404"/>
      <c r="X67" s="442" t="s">
        <v>171</v>
      </c>
      <c r="Y67" s="404"/>
      <c r="Z67" s="442"/>
      <c r="AA67" s="416"/>
      <c r="AB67" s="404"/>
    </row>
    <row r="68" spans="2:28" ht="15.75" customHeight="1" x14ac:dyDescent="0.25">
      <c r="B68" s="46"/>
      <c r="C68" s="233"/>
      <c r="D68" s="233"/>
      <c r="E68" s="233"/>
      <c r="F68" s="228"/>
      <c r="G68" s="234"/>
      <c r="H68" s="235"/>
      <c r="I68" s="235"/>
      <c r="J68" s="228"/>
      <c r="K68" s="228"/>
      <c r="L68" s="228"/>
      <c r="M68" s="228"/>
      <c r="N68" s="235"/>
      <c r="O68" s="228"/>
      <c r="P68" s="228"/>
      <c r="Q68" s="228"/>
      <c r="R68" s="228"/>
      <c r="S68" s="235"/>
      <c r="T68" s="215"/>
      <c r="U68" s="215"/>
      <c r="V68" s="205"/>
      <c r="W68" s="235"/>
      <c r="X68" s="225"/>
      <c r="Y68" s="225"/>
      <c r="Z68" s="48"/>
      <c r="AA68" s="27"/>
      <c r="AB68" s="49"/>
    </row>
    <row r="69" spans="2:28" ht="15.75" customHeight="1" x14ac:dyDescent="0.25">
      <c r="B69" s="440" t="s">
        <v>172</v>
      </c>
      <c r="C69" s="404"/>
      <c r="D69" s="443"/>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5"/>
    </row>
    <row r="70" spans="2:28" ht="15.75" customHeight="1" x14ac:dyDescent="0.25">
      <c r="B70" s="46"/>
      <c r="C70" s="233"/>
      <c r="D70" s="233"/>
      <c r="E70" s="233"/>
      <c r="F70" s="228"/>
      <c r="G70" s="234"/>
      <c r="H70" s="235"/>
      <c r="I70" s="235"/>
      <c r="J70" s="228"/>
      <c r="K70" s="228"/>
      <c r="L70" s="228"/>
      <c r="M70" s="228"/>
      <c r="N70" s="235"/>
      <c r="O70" s="228"/>
      <c r="P70" s="228"/>
      <c r="Q70" s="228"/>
      <c r="R70" s="228"/>
      <c r="S70" s="235"/>
      <c r="T70" s="215"/>
      <c r="U70" s="215"/>
      <c r="V70" s="205"/>
      <c r="W70" s="235"/>
      <c r="X70" s="225"/>
      <c r="Y70" s="225"/>
      <c r="Z70" s="48"/>
      <c r="AA70" s="27"/>
      <c r="AB70" s="49"/>
    </row>
    <row r="71" spans="2:28" ht="15.75" customHeight="1" x14ac:dyDescent="0.25">
      <c r="B71" s="440" t="s">
        <v>173</v>
      </c>
      <c r="C71" s="404"/>
      <c r="D71" s="44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5"/>
    </row>
    <row r="72" spans="2:28" ht="15.75" customHeight="1" x14ac:dyDescent="0.25">
      <c r="B72" s="46"/>
      <c r="C72" s="233"/>
      <c r="D72" s="233"/>
      <c r="E72" s="233"/>
      <c r="F72" s="228"/>
      <c r="G72" s="234"/>
      <c r="H72" s="235"/>
      <c r="I72" s="235"/>
      <c r="J72" s="228"/>
      <c r="K72" s="228"/>
      <c r="L72" s="228"/>
      <c r="M72" s="228"/>
      <c r="N72" s="235"/>
      <c r="O72" s="228"/>
      <c r="P72" s="228"/>
      <c r="Q72" s="228"/>
      <c r="R72" s="228"/>
      <c r="S72" s="235"/>
      <c r="T72" s="215"/>
      <c r="U72" s="215"/>
      <c r="V72" s="205"/>
      <c r="W72" s="235"/>
      <c r="X72" s="225"/>
      <c r="Y72" s="225"/>
      <c r="Z72" s="225"/>
      <c r="AA72" s="215"/>
      <c r="AB72" s="221"/>
    </row>
    <row r="73" spans="2:28" ht="15.75" customHeight="1" x14ac:dyDescent="0.25">
      <c r="B73" s="440" t="s">
        <v>174</v>
      </c>
      <c r="C73" s="404"/>
      <c r="D73" s="44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5"/>
    </row>
    <row r="74" spans="2:28" ht="15.75" customHeight="1" x14ac:dyDescent="0.25">
      <c r="B74" s="46"/>
      <c r="C74" s="233"/>
      <c r="D74" s="233"/>
      <c r="E74" s="233"/>
      <c r="F74" s="228"/>
      <c r="G74" s="234"/>
      <c r="H74" s="235"/>
      <c r="I74" s="235"/>
      <c r="J74" s="228"/>
      <c r="K74" s="228"/>
      <c r="L74" s="228"/>
      <c r="M74" s="228"/>
      <c r="N74" s="235"/>
      <c r="O74" s="228"/>
      <c r="P74" s="228"/>
      <c r="Q74" s="228"/>
      <c r="R74" s="228"/>
      <c r="S74" s="235"/>
      <c r="T74" s="215"/>
      <c r="U74" s="215"/>
      <c r="V74" s="205"/>
      <c r="W74" s="235"/>
      <c r="X74" s="225"/>
      <c r="Y74" s="225"/>
      <c r="Z74" s="48"/>
      <c r="AA74" s="27"/>
      <c r="AB74" s="49"/>
    </row>
    <row r="75" spans="2:28" ht="15.75" customHeight="1" x14ac:dyDescent="0.25">
      <c r="B75" s="440" t="s">
        <v>175</v>
      </c>
      <c r="C75" s="404"/>
      <c r="D75" s="44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5"/>
    </row>
    <row r="76" spans="2:28" ht="15.75" customHeight="1" x14ac:dyDescent="0.25">
      <c r="B76" s="46"/>
      <c r="C76" s="233"/>
      <c r="D76" s="233"/>
      <c r="E76" s="233"/>
      <c r="F76" s="228"/>
      <c r="G76" s="234"/>
      <c r="H76" s="235"/>
      <c r="I76" s="235"/>
      <c r="J76" s="228"/>
      <c r="K76" s="228"/>
      <c r="L76" s="228"/>
      <c r="M76" s="228"/>
      <c r="N76" s="235"/>
      <c r="O76" s="228"/>
      <c r="P76" s="228"/>
      <c r="Q76" s="228"/>
      <c r="R76" s="228"/>
      <c r="S76" s="235"/>
      <c r="T76" s="215"/>
      <c r="U76" s="215"/>
      <c r="V76" s="205"/>
      <c r="W76" s="235"/>
      <c r="X76" s="225"/>
      <c r="Y76" s="225"/>
      <c r="Z76" s="48"/>
      <c r="AA76" s="27"/>
      <c r="AB76" s="49"/>
    </row>
    <row r="77" spans="2:28" ht="15.75" customHeight="1" x14ac:dyDescent="0.25">
      <c r="B77" s="440" t="s">
        <v>176</v>
      </c>
      <c r="C77" s="404"/>
      <c r="D77" s="44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5"/>
    </row>
    <row r="78" spans="2:28" ht="15.75" customHeight="1" x14ac:dyDescent="0.25">
      <c r="B78" s="46"/>
      <c r="C78" s="233"/>
      <c r="D78" s="233"/>
      <c r="E78" s="233"/>
      <c r="F78" s="228"/>
      <c r="G78" s="234"/>
      <c r="H78" s="235"/>
      <c r="I78" s="235"/>
      <c r="J78" s="228"/>
      <c r="K78" s="228"/>
      <c r="L78" s="228"/>
      <c r="M78" s="228"/>
      <c r="N78" s="235"/>
      <c r="O78" s="228"/>
      <c r="P78" s="228"/>
      <c r="Q78" s="228"/>
      <c r="R78" s="228"/>
      <c r="S78" s="235"/>
      <c r="T78" s="215"/>
      <c r="U78" s="215"/>
      <c r="V78" s="205"/>
      <c r="W78" s="235"/>
      <c r="X78" s="225"/>
      <c r="Y78" s="225"/>
      <c r="Z78" s="48"/>
      <c r="AA78" s="27"/>
      <c r="AB78" s="49"/>
    </row>
    <row r="79" spans="2:28" ht="15.75" customHeight="1" x14ac:dyDescent="0.25">
      <c r="B79" s="440" t="s">
        <v>177</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04"/>
    </row>
    <row r="80" spans="2:28" ht="15.75" customHeight="1" x14ac:dyDescent="0.25">
      <c r="B80" s="414" t="s">
        <v>122</v>
      </c>
      <c r="C80" s="404"/>
      <c r="D80" s="50" t="s">
        <v>178</v>
      </c>
      <c r="E80" s="414" t="s">
        <v>179</v>
      </c>
      <c r="F80" s="404"/>
      <c r="G80" s="414" t="s">
        <v>177</v>
      </c>
      <c r="H80" s="416"/>
      <c r="I80" s="416"/>
      <c r="J80" s="416"/>
      <c r="K80" s="416"/>
      <c r="L80" s="416"/>
      <c r="M80" s="416"/>
      <c r="N80" s="416"/>
      <c r="O80" s="404"/>
      <c r="P80" s="414" t="s">
        <v>180</v>
      </c>
      <c r="Q80" s="416"/>
      <c r="R80" s="416"/>
      <c r="S80" s="416"/>
      <c r="T80" s="416"/>
      <c r="U80" s="416"/>
      <c r="V80" s="416"/>
      <c r="W80" s="416"/>
      <c r="X80" s="416"/>
      <c r="Y80" s="416"/>
      <c r="Z80" s="416"/>
      <c r="AA80" s="416"/>
      <c r="AB80" s="404"/>
    </row>
    <row r="81" spans="2:28" ht="15.75" customHeight="1" x14ac:dyDescent="0.25">
      <c r="B81" s="414"/>
      <c r="C81" s="404"/>
      <c r="D81" s="36"/>
      <c r="E81" s="414"/>
      <c r="F81" s="404"/>
      <c r="G81" s="439"/>
      <c r="H81" s="416"/>
      <c r="I81" s="416"/>
      <c r="J81" s="416"/>
      <c r="K81" s="416"/>
      <c r="L81" s="416"/>
      <c r="M81" s="416"/>
      <c r="N81" s="416"/>
      <c r="O81" s="404"/>
      <c r="P81" s="439"/>
      <c r="Q81" s="416"/>
      <c r="R81" s="416"/>
      <c r="S81" s="416"/>
      <c r="T81" s="416"/>
      <c r="U81" s="416"/>
      <c r="V81" s="416"/>
      <c r="W81" s="416"/>
      <c r="X81" s="416"/>
      <c r="Y81" s="416"/>
      <c r="Z81" s="416"/>
      <c r="AA81" s="416"/>
      <c r="AB81" s="404"/>
    </row>
    <row r="82" spans="2:28" ht="15.75" customHeight="1" x14ac:dyDescent="0.25">
      <c r="B82" s="414"/>
      <c r="C82" s="404"/>
      <c r="D82" s="36"/>
      <c r="E82" s="414"/>
      <c r="F82" s="404"/>
      <c r="G82" s="439"/>
      <c r="H82" s="416"/>
      <c r="I82" s="416"/>
      <c r="J82" s="416"/>
      <c r="K82" s="416"/>
      <c r="L82" s="416"/>
      <c r="M82" s="416"/>
      <c r="N82" s="416"/>
      <c r="O82" s="404"/>
      <c r="P82" s="439"/>
      <c r="Q82" s="416"/>
      <c r="R82" s="416"/>
      <c r="S82" s="416"/>
      <c r="T82" s="416"/>
      <c r="U82" s="416"/>
      <c r="V82" s="416"/>
      <c r="W82" s="416"/>
      <c r="X82" s="416"/>
      <c r="Y82" s="416"/>
      <c r="Z82" s="416"/>
      <c r="AA82" s="416"/>
      <c r="AB82" s="404"/>
    </row>
    <row r="83" spans="2:28" ht="26.25" customHeight="1" x14ac:dyDescent="0.25">
      <c r="B83" s="438" t="s">
        <v>181</v>
      </c>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04"/>
    </row>
  </sheetData>
  <mergeCells count="99">
    <mergeCell ref="B2:D6"/>
    <mergeCell ref="F2:AB6"/>
    <mergeCell ref="C7:D7"/>
    <mergeCell ref="AF7:AG7"/>
    <mergeCell ref="C9:F9"/>
    <mergeCell ref="C10:D10"/>
    <mergeCell ref="E10:AA10"/>
    <mergeCell ref="C11:F11"/>
    <mergeCell ref="AA11:AB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741</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27" t="s">
        <v>125</v>
      </c>
      <c r="D12" s="428"/>
      <c r="E12" s="425" t="s">
        <v>126</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714</v>
      </c>
      <c r="D14" s="412"/>
      <c r="E14" s="429" t="s">
        <v>742</v>
      </c>
      <c r="F14" s="430"/>
      <c r="G14" s="430"/>
      <c r="H14" s="430"/>
      <c r="I14" s="430"/>
      <c r="J14" s="430"/>
      <c r="K14" s="430"/>
      <c r="L14" s="430"/>
      <c r="M14" s="430"/>
      <c r="N14" s="430"/>
      <c r="O14" s="430"/>
      <c r="P14" s="430"/>
      <c r="Q14" s="430"/>
      <c r="R14" s="430"/>
      <c r="S14" s="430"/>
      <c r="T14" s="430"/>
      <c r="U14" s="430"/>
      <c r="V14" s="430"/>
      <c r="W14" s="430"/>
      <c r="X14" s="430"/>
      <c r="Y14" s="430"/>
      <c r="Z14" s="430"/>
      <c r="AA14" s="431"/>
      <c r="AB14" s="213"/>
    </row>
    <row r="15" spans="2:28" ht="15.75" customHeight="1" x14ac:dyDescent="0.25">
      <c r="B15" s="30"/>
      <c r="C15" s="215"/>
      <c r="D15" s="215"/>
      <c r="E15" s="433"/>
      <c r="F15" s="434"/>
      <c r="G15" s="434"/>
      <c r="H15" s="434"/>
      <c r="I15" s="434"/>
      <c r="J15" s="434"/>
      <c r="K15" s="434"/>
      <c r="L15" s="434"/>
      <c r="M15" s="434"/>
      <c r="N15" s="434"/>
      <c r="O15" s="434"/>
      <c r="P15" s="434"/>
      <c r="Q15" s="434"/>
      <c r="R15" s="434"/>
      <c r="S15" s="434"/>
      <c r="T15" s="434"/>
      <c r="U15" s="434"/>
      <c r="V15" s="434"/>
      <c r="W15" s="434"/>
      <c r="X15" s="434"/>
      <c r="Y15" s="434"/>
      <c r="Z15" s="434"/>
      <c r="AA15" s="435"/>
      <c r="AB15" s="213"/>
    </row>
    <row r="17" spans="3:28" ht="15" customHeight="1" x14ac:dyDescent="0.25">
      <c r="C17" s="413" t="s">
        <v>716</v>
      </c>
      <c r="D17" s="412"/>
      <c r="E17" s="936" t="s">
        <v>731</v>
      </c>
      <c r="F17" s="430"/>
      <c r="G17" s="430"/>
      <c r="H17" s="430"/>
      <c r="I17" s="430"/>
      <c r="J17" s="430"/>
      <c r="K17" s="430"/>
      <c r="L17" s="430"/>
      <c r="M17" s="430"/>
      <c r="N17" s="430"/>
      <c r="O17" s="430"/>
      <c r="P17" s="430"/>
      <c r="Q17" s="430"/>
      <c r="R17" s="430"/>
      <c r="S17" s="430"/>
      <c r="T17" s="430"/>
      <c r="U17" s="430"/>
      <c r="V17" s="430"/>
      <c r="W17" s="430"/>
      <c r="X17" s="430"/>
      <c r="Y17" s="430"/>
      <c r="Z17" s="430"/>
      <c r="AA17" s="431"/>
      <c r="AB17" s="213"/>
    </row>
    <row r="18" spans="3:28" ht="15" customHeight="1" x14ac:dyDescent="0.25">
      <c r="C18" s="215"/>
      <c r="D18" s="215"/>
      <c r="E18" s="433"/>
      <c r="F18" s="434"/>
      <c r="G18" s="434"/>
      <c r="H18" s="434"/>
      <c r="I18" s="434"/>
      <c r="J18" s="434"/>
      <c r="K18" s="434"/>
      <c r="L18" s="434"/>
      <c r="M18" s="434"/>
      <c r="N18" s="434"/>
      <c r="O18" s="434"/>
      <c r="P18" s="434"/>
      <c r="Q18" s="434"/>
      <c r="R18" s="434"/>
      <c r="S18" s="434"/>
      <c r="T18" s="434"/>
      <c r="U18" s="434"/>
      <c r="V18" s="434"/>
      <c r="W18" s="434"/>
      <c r="X18" s="434"/>
      <c r="Y18" s="434"/>
      <c r="Z18" s="434"/>
      <c r="AA18" s="435"/>
      <c r="AB18" s="213"/>
    </row>
    <row r="19" spans="3:28" ht="15" customHeight="1" x14ac:dyDescent="0.25">
      <c r="C19" s="215"/>
      <c r="D19" s="215"/>
      <c r="E19" s="215"/>
      <c r="F19" s="205"/>
      <c r="G19" s="205"/>
      <c r="H19" s="205"/>
      <c r="I19" s="205"/>
      <c r="J19" s="205"/>
      <c r="K19" s="205"/>
      <c r="L19" s="205"/>
      <c r="M19" s="205"/>
      <c r="N19" s="205"/>
      <c r="O19" s="205"/>
      <c r="P19" s="205"/>
      <c r="Q19" s="205"/>
      <c r="R19" s="205"/>
      <c r="S19" s="205"/>
      <c r="T19" s="205"/>
      <c r="U19" s="205"/>
      <c r="V19" s="205"/>
      <c r="W19" s="205"/>
      <c r="X19" s="205"/>
      <c r="Y19" s="205"/>
      <c r="Z19" s="205"/>
      <c r="AA19" s="205"/>
      <c r="AB19" s="213"/>
    </row>
    <row r="20" spans="3:28" ht="15" customHeight="1" x14ac:dyDescent="0.25">
      <c r="C20" s="215"/>
      <c r="D20" s="215"/>
      <c r="E20" s="215"/>
      <c r="F20" s="205"/>
      <c r="G20" s="205"/>
      <c r="H20" s="205"/>
      <c r="I20" s="205"/>
      <c r="J20" s="205"/>
      <c r="K20" s="205"/>
      <c r="L20" s="205"/>
      <c r="M20" s="205"/>
      <c r="N20" s="205"/>
      <c r="O20" s="205"/>
      <c r="P20" s="205"/>
      <c r="Q20" s="205"/>
      <c r="R20" s="205"/>
      <c r="S20" s="205"/>
      <c r="T20" s="205"/>
      <c r="U20" s="205"/>
      <c r="V20" s="205"/>
      <c r="W20" s="205"/>
      <c r="X20" s="205"/>
      <c r="Y20" s="205"/>
      <c r="Z20" s="205"/>
      <c r="AA20" s="205"/>
      <c r="AB20" s="213"/>
    </row>
    <row r="21" spans="3:28" ht="15" customHeight="1" x14ac:dyDescent="0.25">
      <c r="C21" s="413" t="s">
        <v>127</v>
      </c>
      <c r="D21" s="412"/>
      <c r="E21" s="216"/>
      <c r="F21" s="411"/>
      <c r="G21" s="412"/>
      <c r="H21" s="412"/>
      <c r="I21" s="412"/>
      <c r="J21" s="412"/>
      <c r="K21" s="412"/>
      <c r="L21" s="412"/>
      <c r="M21" s="412"/>
      <c r="N21" s="412"/>
      <c r="O21" s="412"/>
      <c r="P21" s="412"/>
      <c r="Q21" s="412"/>
      <c r="R21" s="412"/>
      <c r="S21" s="412"/>
      <c r="T21" s="412"/>
      <c r="U21" s="412"/>
      <c r="V21" s="412"/>
      <c r="W21" s="412"/>
      <c r="X21" s="412"/>
      <c r="Y21" s="412"/>
      <c r="Z21" s="412"/>
      <c r="AA21" s="412"/>
      <c r="AB21" s="424"/>
    </row>
    <row r="22" spans="3:28" ht="29.25" customHeight="1" x14ac:dyDescent="0.25">
      <c r="C22" s="414" t="s">
        <v>743</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04"/>
      <c r="AB22" s="217"/>
    </row>
    <row r="23" spans="3:28" ht="15" customHeight="1" x14ac:dyDescent="0.2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7"/>
    </row>
    <row r="24" spans="3:28" ht="15" customHeight="1" x14ac:dyDescent="0.25">
      <c r="C24" s="219" t="s">
        <v>128</v>
      </c>
      <c r="D24" s="219"/>
      <c r="E24" s="205"/>
      <c r="F24" s="205"/>
      <c r="G24" s="205"/>
      <c r="H24" s="205"/>
      <c r="I24" s="205"/>
      <c r="J24" s="218"/>
      <c r="K24" s="218"/>
      <c r="L24" s="218"/>
      <c r="M24" s="218"/>
      <c r="N24" s="218"/>
      <c r="O24" s="218"/>
      <c r="P24" s="218"/>
      <c r="Q24" s="218"/>
      <c r="R24" s="218" t="s">
        <v>129</v>
      </c>
      <c r="S24" s="218"/>
      <c r="T24" s="218"/>
      <c r="U24" s="218"/>
      <c r="V24" s="218"/>
      <c r="W24" s="218"/>
      <c r="X24" s="218"/>
      <c r="Y24" s="218"/>
      <c r="Z24" s="218"/>
      <c r="AA24" s="218"/>
      <c r="AB24" s="217"/>
    </row>
    <row r="25" spans="3:28" ht="15" customHeight="1" x14ac:dyDescent="0.25">
      <c r="C25" s="935" t="s">
        <v>744</v>
      </c>
      <c r="D25" s="430"/>
      <c r="E25" s="430"/>
      <c r="F25" s="430"/>
      <c r="G25" s="430"/>
      <c r="H25" s="430"/>
      <c r="I25" s="430"/>
      <c r="J25" s="430"/>
      <c r="K25" s="430"/>
      <c r="L25" s="430"/>
      <c r="M25" s="430"/>
      <c r="N25" s="430"/>
      <c r="O25" s="430"/>
      <c r="P25" s="431"/>
      <c r="Q25" s="205"/>
      <c r="R25" s="415"/>
      <c r="S25" s="416"/>
      <c r="T25" s="416"/>
      <c r="U25" s="416"/>
      <c r="V25" s="416"/>
      <c r="W25" s="416"/>
      <c r="X25" s="416"/>
      <c r="Y25" s="416"/>
      <c r="Z25" s="416"/>
      <c r="AA25" s="404"/>
      <c r="AB25" s="213"/>
    </row>
    <row r="26" spans="3:28" ht="15" customHeight="1" x14ac:dyDescent="0.25">
      <c r="C26" s="432"/>
      <c r="D26" s="386"/>
      <c r="E26" s="386"/>
      <c r="F26" s="386"/>
      <c r="G26" s="386"/>
      <c r="H26" s="386"/>
      <c r="I26" s="386"/>
      <c r="J26" s="386"/>
      <c r="K26" s="386"/>
      <c r="L26" s="386"/>
      <c r="M26" s="386"/>
      <c r="N26" s="386"/>
      <c r="O26" s="386"/>
      <c r="P26" s="424"/>
      <c r="Q26" s="205"/>
      <c r="R26" s="205"/>
      <c r="S26" s="205"/>
      <c r="T26" s="205"/>
      <c r="U26" s="205"/>
      <c r="V26" s="205"/>
      <c r="W26" s="205"/>
      <c r="X26" s="205"/>
      <c r="Y26" s="205"/>
      <c r="Z26" s="205"/>
      <c r="AA26" s="205"/>
      <c r="AB26" s="213"/>
    </row>
    <row r="27" spans="3:28" ht="15" customHeight="1" x14ac:dyDescent="0.25">
      <c r="C27" s="432"/>
      <c r="D27" s="386"/>
      <c r="E27" s="386"/>
      <c r="F27" s="386"/>
      <c r="G27" s="386"/>
      <c r="H27" s="386"/>
      <c r="I27" s="386"/>
      <c r="J27" s="386"/>
      <c r="K27" s="386"/>
      <c r="L27" s="386"/>
      <c r="M27" s="386"/>
      <c r="N27" s="386"/>
      <c r="O27" s="386"/>
      <c r="P27" s="424"/>
      <c r="Q27" s="215"/>
      <c r="R27" s="218" t="s">
        <v>130</v>
      </c>
      <c r="S27" s="218"/>
      <c r="T27" s="218"/>
      <c r="U27" s="218"/>
      <c r="V27" s="218"/>
      <c r="W27" s="215"/>
      <c r="X27" s="215"/>
      <c r="Y27" s="215"/>
      <c r="Z27" s="205"/>
      <c r="AA27" s="215"/>
      <c r="AB27" s="213"/>
    </row>
    <row r="28" spans="3:28" ht="15" customHeight="1" x14ac:dyDescent="0.25">
      <c r="C28" s="432"/>
      <c r="D28" s="386"/>
      <c r="E28" s="386"/>
      <c r="F28" s="386"/>
      <c r="G28" s="386"/>
      <c r="H28" s="386"/>
      <c r="I28" s="386"/>
      <c r="J28" s="386"/>
      <c r="K28" s="386"/>
      <c r="L28" s="386"/>
      <c r="M28" s="386"/>
      <c r="N28" s="386"/>
      <c r="O28" s="386"/>
      <c r="P28" s="424"/>
      <c r="Q28" s="205"/>
      <c r="R28" s="36"/>
      <c r="S28" s="205" t="s">
        <v>15</v>
      </c>
      <c r="T28" s="205"/>
      <c r="U28" s="36"/>
      <c r="V28" s="205" t="s">
        <v>27</v>
      </c>
      <c r="W28" s="205"/>
      <c r="X28" s="36"/>
      <c r="Y28" s="220" t="s">
        <v>46</v>
      </c>
      <c r="Z28" s="205"/>
      <c r="AA28" s="205"/>
      <c r="AB28" s="213"/>
    </row>
    <row r="29" spans="3:28" ht="15" customHeight="1" x14ac:dyDescent="0.25">
      <c r="C29" s="432"/>
      <c r="D29" s="386"/>
      <c r="E29" s="386"/>
      <c r="F29" s="386"/>
      <c r="G29" s="386"/>
      <c r="H29" s="386"/>
      <c r="I29" s="386"/>
      <c r="J29" s="386"/>
      <c r="K29" s="386"/>
      <c r="L29" s="386"/>
      <c r="M29" s="386"/>
      <c r="N29" s="386"/>
      <c r="O29" s="386"/>
      <c r="P29" s="424"/>
      <c r="Q29" s="205"/>
      <c r="R29" s="205"/>
      <c r="S29" s="205"/>
      <c r="T29" s="205"/>
      <c r="U29" s="205"/>
      <c r="V29" s="205"/>
      <c r="W29" s="205"/>
      <c r="X29" s="205"/>
      <c r="Y29" s="205"/>
      <c r="Z29" s="205"/>
      <c r="AA29" s="205"/>
      <c r="AB29" s="213"/>
    </row>
    <row r="30" spans="3:28" ht="15" customHeight="1" x14ac:dyDescent="0.25">
      <c r="C30" s="433"/>
      <c r="D30" s="434"/>
      <c r="E30" s="434"/>
      <c r="F30" s="434"/>
      <c r="G30" s="434"/>
      <c r="H30" s="434"/>
      <c r="I30" s="434"/>
      <c r="J30" s="434"/>
      <c r="K30" s="434"/>
      <c r="L30" s="434"/>
      <c r="M30" s="434"/>
      <c r="N30" s="434"/>
      <c r="O30" s="434"/>
      <c r="P30" s="435"/>
      <c r="Q30" s="205"/>
      <c r="R30" s="218" t="s">
        <v>131</v>
      </c>
      <c r="S30" s="205"/>
      <c r="T30" s="205"/>
      <c r="U30" s="205"/>
      <c r="V30" s="205"/>
      <c r="W30" s="422" t="s">
        <v>23</v>
      </c>
      <c r="X30" s="416"/>
      <c r="Y30" s="416"/>
      <c r="Z30" s="416"/>
      <c r="AA30" s="404"/>
      <c r="AB30" s="213"/>
    </row>
    <row r="31" spans="3:28" ht="15" customHeight="1" x14ac:dyDescent="0.25">
      <c r="C31" s="215"/>
      <c r="D31" s="215"/>
      <c r="E31" s="215"/>
      <c r="F31" s="215"/>
      <c r="G31" s="215"/>
      <c r="H31" s="205"/>
      <c r="I31" s="205"/>
      <c r="J31" s="205"/>
      <c r="K31" s="205"/>
      <c r="L31" s="205"/>
      <c r="M31" s="205"/>
      <c r="N31" s="205"/>
      <c r="O31" s="205"/>
      <c r="P31" s="205"/>
      <c r="Q31" s="205"/>
      <c r="R31" s="218"/>
      <c r="S31" s="205"/>
      <c r="T31" s="205"/>
      <c r="U31" s="205"/>
      <c r="V31" s="205"/>
      <c r="W31" s="205"/>
      <c r="X31" s="205"/>
      <c r="Y31" s="205"/>
      <c r="Z31" s="205"/>
      <c r="AA31" s="205"/>
      <c r="AB31" s="213"/>
    </row>
    <row r="32" spans="3:28" ht="15" customHeight="1" x14ac:dyDescent="0.25">
      <c r="C32" s="218" t="s">
        <v>132</v>
      </c>
      <c r="D32" s="215"/>
      <c r="E32" s="215"/>
      <c r="F32" s="215"/>
      <c r="G32" s="215"/>
      <c r="H32" s="215"/>
      <c r="I32" s="205"/>
      <c r="J32" s="205"/>
      <c r="K32" s="205"/>
      <c r="L32" s="205"/>
      <c r="M32" s="205"/>
      <c r="N32" s="205"/>
      <c r="O32" s="205"/>
      <c r="P32" s="205"/>
      <c r="Q32" s="205"/>
      <c r="R32" s="205"/>
      <c r="S32" s="205"/>
      <c r="T32" s="205"/>
      <c r="U32" s="205"/>
      <c r="V32" s="205"/>
      <c r="W32" s="205"/>
      <c r="X32" s="205"/>
      <c r="Y32" s="205"/>
      <c r="Z32" s="205"/>
      <c r="AA32" s="205"/>
      <c r="AB32" s="213"/>
    </row>
    <row r="33" spans="3:27" ht="39.75" customHeight="1" x14ac:dyDescent="0.25">
      <c r="C33" s="422" t="s">
        <v>133</v>
      </c>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04"/>
    </row>
    <row r="34" spans="3:27" ht="15"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row>
    <row r="35" spans="3:27" ht="15" customHeight="1" x14ac:dyDescent="0.25">
      <c r="C35" s="209" t="s">
        <v>134</v>
      </c>
      <c r="D35" s="215"/>
      <c r="E35" s="215"/>
      <c r="F35" s="215"/>
      <c r="G35" s="215"/>
      <c r="H35" s="215"/>
      <c r="I35" s="215"/>
      <c r="J35" s="215"/>
      <c r="K35" s="215"/>
      <c r="L35" s="215"/>
      <c r="M35" s="209" t="s">
        <v>134</v>
      </c>
      <c r="N35" s="215"/>
      <c r="O35" s="215"/>
      <c r="P35" s="215"/>
      <c r="Q35" s="215"/>
      <c r="R35" s="215"/>
      <c r="S35" s="215"/>
      <c r="T35" s="215"/>
      <c r="U35" s="215"/>
      <c r="V35" s="215"/>
      <c r="W35" s="215"/>
      <c r="X35" s="215"/>
      <c r="Y35" s="215"/>
      <c r="Z35" s="215"/>
      <c r="AA35" s="215"/>
    </row>
    <row r="36" spans="3:27" ht="29.25" customHeight="1" x14ac:dyDescent="0.25">
      <c r="C36" s="422" t="s">
        <v>135</v>
      </c>
      <c r="D36" s="416"/>
      <c r="E36" s="416"/>
      <c r="F36" s="416"/>
      <c r="G36" s="416"/>
      <c r="H36" s="416"/>
      <c r="I36" s="416"/>
      <c r="J36" s="416"/>
      <c r="K36" s="404"/>
      <c r="L36" s="215"/>
      <c r="M36" s="422" t="s">
        <v>136</v>
      </c>
      <c r="N36" s="416"/>
      <c r="O36" s="416"/>
      <c r="P36" s="416"/>
      <c r="Q36" s="416"/>
      <c r="R36" s="416"/>
      <c r="S36" s="416"/>
      <c r="T36" s="416"/>
      <c r="U36" s="416"/>
      <c r="V36" s="416"/>
      <c r="W36" s="416"/>
      <c r="X36" s="416"/>
      <c r="Y36" s="416"/>
      <c r="Z36" s="416"/>
      <c r="AA36" s="404"/>
    </row>
    <row r="37" spans="3:27" ht="15" customHeight="1" x14ac:dyDescent="0.2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3:27" ht="15" customHeight="1" x14ac:dyDescent="0.25">
      <c r="C38" s="222" t="s">
        <v>137</v>
      </c>
      <c r="D38" s="222"/>
      <c r="E38" s="222"/>
      <c r="F38" s="222"/>
      <c r="G38" s="223"/>
      <c r="H38" s="224"/>
      <c r="I38" s="224"/>
      <c r="J38" s="224"/>
      <c r="K38" s="224"/>
      <c r="L38" s="224"/>
      <c r="M38" s="224"/>
      <c r="N38" s="224"/>
      <c r="O38" s="224"/>
      <c r="P38" s="224"/>
      <c r="Q38" s="224"/>
      <c r="R38" s="224"/>
      <c r="S38" s="224"/>
      <c r="T38" s="224"/>
      <c r="U38" s="224"/>
      <c r="V38" s="224"/>
      <c r="W38" s="224"/>
      <c r="X38" s="224"/>
      <c r="Y38" s="224"/>
      <c r="Z38" s="224"/>
      <c r="AA38" s="224"/>
    </row>
    <row r="39" spans="3:27" ht="90" customHeight="1" x14ac:dyDescent="0.25">
      <c r="C39" s="421" t="s">
        <v>745</v>
      </c>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4"/>
    </row>
    <row r="40" spans="3:27" ht="15" customHeight="1" x14ac:dyDescent="0.2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3:27" ht="15.75" customHeight="1" x14ac:dyDescent="0.25">
      <c r="C41" s="420" t="s">
        <v>139</v>
      </c>
      <c r="D41" s="412"/>
      <c r="E41" s="218"/>
      <c r="F41" s="414" t="s">
        <v>34</v>
      </c>
      <c r="G41" s="404"/>
      <c r="H41" s="218"/>
      <c r="I41" s="205"/>
      <c r="J41" s="225" t="s">
        <v>140</v>
      </c>
      <c r="K41" s="414">
        <v>1</v>
      </c>
      <c r="L41" s="416"/>
      <c r="M41" s="416"/>
      <c r="N41" s="404"/>
      <c r="O41" s="218"/>
      <c r="P41" s="218"/>
      <c r="Q41" s="209" t="s">
        <v>141</v>
      </c>
      <c r="R41" s="205"/>
      <c r="S41" s="218"/>
      <c r="T41" s="218"/>
      <c r="U41" s="218"/>
      <c r="V41" s="218"/>
      <c r="W41" s="414" t="s">
        <v>20</v>
      </c>
      <c r="X41" s="416"/>
      <c r="Y41" s="416"/>
      <c r="Z41" s="416"/>
      <c r="AA41" s="404"/>
    </row>
    <row r="42" spans="3:27" ht="15.75" customHeight="1" x14ac:dyDescent="0.25">
      <c r="C42" s="205"/>
      <c r="D42" s="205"/>
      <c r="E42" s="205"/>
      <c r="F42" s="220"/>
      <c r="G42" s="220"/>
      <c r="H42" s="220"/>
      <c r="I42" s="220"/>
      <c r="J42" s="220"/>
      <c r="K42" s="220"/>
      <c r="L42" s="220"/>
      <c r="M42" s="205"/>
      <c r="N42" s="205"/>
      <c r="O42" s="205"/>
      <c r="P42" s="205"/>
      <c r="Q42" s="205"/>
      <c r="R42" s="205"/>
      <c r="S42" s="205"/>
      <c r="T42" s="205"/>
      <c r="U42" s="205"/>
      <c r="V42" s="205"/>
      <c r="W42" s="205"/>
      <c r="X42" s="205"/>
      <c r="Y42" s="205"/>
      <c r="Z42" s="205"/>
      <c r="AA42" s="205"/>
    </row>
    <row r="43" spans="3:27" ht="32.25" customHeight="1" x14ac:dyDescent="0.25">
      <c r="C43" s="205"/>
      <c r="D43" s="225" t="s">
        <v>142</v>
      </c>
      <c r="E43" s="218"/>
      <c r="F43" s="421"/>
      <c r="G43" s="416"/>
      <c r="H43" s="416"/>
      <c r="I43" s="416"/>
      <c r="J43" s="416"/>
      <c r="K43" s="416"/>
      <c r="L43" s="416"/>
      <c r="M43" s="404"/>
      <c r="N43" s="205"/>
      <c r="O43" s="225" t="s">
        <v>144</v>
      </c>
      <c r="P43" s="422">
        <v>0</v>
      </c>
      <c r="Q43" s="416"/>
      <c r="R43" s="416"/>
      <c r="S43" s="416"/>
      <c r="T43" s="416"/>
      <c r="U43" s="416"/>
      <c r="V43" s="416"/>
      <c r="W43" s="416"/>
      <c r="X43" s="416"/>
      <c r="Y43" s="416"/>
      <c r="Z43" s="416"/>
      <c r="AA43" s="404"/>
    </row>
    <row r="44" spans="3:27" ht="15.75" customHeight="1" x14ac:dyDescent="0.25">
      <c r="C44" s="218"/>
      <c r="D44" s="218"/>
      <c r="E44" s="218"/>
      <c r="F44" s="220"/>
      <c r="G44" s="220"/>
      <c r="H44" s="220"/>
      <c r="I44" s="220"/>
      <c r="J44" s="220"/>
      <c r="K44" s="220"/>
      <c r="L44" s="220"/>
      <c r="M44" s="218"/>
      <c r="N44" s="218"/>
      <c r="O44" s="218"/>
      <c r="P44" s="218"/>
      <c r="Q44" s="218"/>
      <c r="R44" s="218"/>
      <c r="S44" s="218"/>
      <c r="T44" s="218"/>
      <c r="U44" s="218"/>
      <c r="V44" s="218"/>
      <c r="W44" s="218"/>
      <c r="X44" s="218"/>
      <c r="Y44" s="218"/>
      <c r="Z44" s="218"/>
      <c r="AA44" s="218"/>
    </row>
    <row r="45" spans="3:27" ht="15.75" customHeight="1" x14ac:dyDescent="0.25">
      <c r="C45" s="205"/>
      <c r="D45" s="225" t="s">
        <v>145</v>
      </c>
      <c r="E45" s="205"/>
      <c r="F45" s="415" t="s">
        <v>146</v>
      </c>
      <c r="G45" s="404"/>
      <c r="H45" s="205"/>
      <c r="I45" s="205"/>
      <c r="J45" s="218" t="s">
        <v>147</v>
      </c>
      <c r="K45" s="205"/>
      <c r="L45" s="415" t="s">
        <v>148</v>
      </c>
      <c r="M45" s="416"/>
      <c r="N45" s="404"/>
      <c r="O45" s="218"/>
      <c r="P45" s="218"/>
      <c r="Q45" s="205"/>
      <c r="R45" s="218" t="s">
        <v>149</v>
      </c>
      <c r="S45" s="218"/>
      <c r="T45" s="218"/>
      <c r="U45" s="218"/>
      <c r="V45" s="218"/>
      <c r="W45" s="423"/>
      <c r="X45" s="416"/>
      <c r="Y45" s="416"/>
      <c r="Z45" s="416"/>
      <c r="AA45" s="404"/>
    </row>
    <row r="46" spans="3:27" ht="15.75" customHeight="1" x14ac:dyDescent="0.25">
      <c r="C46" s="205"/>
      <c r="D46" s="205"/>
      <c r="E46" s="205"/>
      <c r="F46" s="28"/>
      <c r="G46" s="205"/>
      <c r="H46" s="205"/>
      <c r="I46" s="209"/>
      <c r="J46" s="209"/>
      <c r="K46" s="209"/>
      <c r="L46" s="209"/>
      <c r="M46" s="209"/>
      <c r="N46" s="209"/>
      <c r="O46" s="209"/>
      <c r="P46" s="209"/>
      <c r="Q46" s="209"/>
      <c r="R46" s="209"/>
      <c r="S46" s="209"/>
      <c r="T46" s="209"/>
      <c r="U46" s="209"/>
      <c r="V46" s="209"/>
      <c r="W46" s="209"/>
      <c r="X46" s="209"/>
      <c r="Y46" s="209"/>
      <c r="Z46" s="209"/>
      <c r="AA46" s="209"/>
    </row>
    <row r="47" spans="3:27" ht="15.75" customHeight="1" x14ac:dyDescent="0.25">
      <c r="C47" s="226" t="s">
        <v>150</v>
      </c>
      <c r="D47" s="417">
        <v>2024</v>
      </c>
      <c r="E47" s="418"/>
      <c r="F47" s="419"/>
      <c r="G47" s="34"/>
      <c r="H47" s="209"/>
      <c r="I47" s="209"/>
      <c r="J47" s="209"/>
      <c r="K47" s="209"/>
      <c r="L47" s="209"/>
      <c r="M47" s="209"/>
      <c r="N47" s="209"/>
      <c r="O47" s="209"/>
      <c r="P47" s="209"/>
      <c r="Q47" s="411"/>
      <c r="R47" s="412"/>
      <c r="S47" s="412"/>
      <c r="T47" s="412"/>
      <c r="U47" s="412"/>
      <c r="V47" s="209"/>
      <c r="W47" s="209"/>
      <c r="X47" s="413"/>
      <c r="Y47" s="412"/>
      <c r="Z47" s="412"/>
      <c r="AA47" s="412"/>
    </row>
    <row r="49" spans="3:27" ht="15.75" customHeight="1" x14ac:dyDescent="0.25">
      <c r="C49" s="218" t="s">
        <v>140</v>
      </c>
      <c r="D49" s="422">
        <v>1.2</v>
      </c>
      <c r="E49" s="416"/>
      <c r="F49" s="404"/>
      <c r="G49" s="205"/>
      <c r="H49" s="209"/>
      <c r="I49" s="209"/>
      <c r="J49" s="209"/>
      <c r="K49" s="209"/>
      <c r="L49" s="209"/>
      <c r="M49" s="209"/>
      <c r="N49" s="209"/>
      <c r="O49" s="209"/>
      <c r="P49" s="209"/>
      <c r="Q49" s="411"/>
      <c r="R49" s="412"/>
      <c r="S49" s="412"/>
      <c r="T49" s="412"/>
      <c r="U49" s="412"/>
      <c r="V49" s="209"/>
      <c r="W49" s="209"/>
      <c r="X49" s="413"/>
      <c r="Y49" s="412"/>
      <c r="Z49" s="412"/>
      <c r="AA49" s="412"/>
    </row>
    <row r="50" spans="3:27" ht="15.75" customHeight="1" x14ac:dyDescent="0.25">
      <c r="C50" s="205"/>
      <c r="D50" s="205"/>
      <c r="E50" s="205"/>
      <c r="F50" s="205"/>
      <c r="G50" s="205"/>
      <c r="H50" s="205"/>
      <c r="I50" s="209"/>
      <c r="J50" s="209"/>
      <c r="K50" s="218"/>
      <c r="L50" s="218"/>
      <c r="M50" s="218"/>
      <c r="N50" s="218"/>
      <c r="O50" s="218"/>
      <c r="P50" s="218"/>
      <c r="Q50" s="218"/>
      <c r="R50" s="218"/>
      <c r="S50" s="218"/>
      <c r="T50" s="218"/>
      <c r="U50" s="218"/>
      <c r="V50" s="218"/>
      <c r="W50" s="218"/>
      <c r="X50" s="218"/>
      <c r="Y50" s="218"/>
      <c r="Z50" s="218"/>
      <c r="AA50" s="218"/>
    </row>
    <row r="51" spans="3:27" ht="15.75" customHeight="1" x14ac:dyDescent="0.25">
      <c r="C51" s="218"/>
      <c r="D51" s="414" t="s">
        <v>151</v>
      </c>
      <c r="E51" s="416"/>
      <c r="F51" s="416"/>
      <c r="G51" s="416"/>
      <c r="H51" s="416"/>
      <c r="I51" s="416"/>
      <c r="J51" s="416"/>
      <c r="K51" s="416"/>
      <c r="L51" s="416"/>
      <c r="M51" s="416"/>
      <c r="N51" s="416"/>
      <c r="O51" s="416"/>
      <c r="P51" s="416"/>
      <c r="Q51" s="416"/>
      <c r="R51" s="416"/>
      <c r="S51" s="416"/>
      <c r="T51" s="416"/>
      <c r="U51" s="416"/>
      <c r="V51" s="416"/>
      <c r="W51" s="416"/>
      <c r="X51" s="416"/>
      <c r="Y51" s="404"/>
      <c r="Z51" s="219"/>
      <c r="AA51" s="219"/>
    </row>
    <row r="52" spans="3:27" ht="15.75" customHeight="1" x14ac:dyDescent="0.25">
      <c r="C52" s="205"/>
      <c r="D52" s="453" t="s">
        <v>152</v>
      </c>
      <c r="E52" s="416"/>
      <c r="F52" s="416"/>
      <c r="G52" s="416"/>
      <c r="H52" s="404"/>
      <c r="I52" s="449" t="s">
        <v>153</v>
      </c>
      <c r="J52" s="416"/>
      <c r="K52" s="416"/>
      <c r="L52" s="416"/>
      <c r="M52" s="416"/>
      <c r="N52" s="416"/>
      <c r="O52" s="416"/>
      <c r="P52" s="404"/>
      <c r="Q52" s="450" t="s">
        <v>154</v>
      </c>
      <c r="R52" s="416"/>
      <c r="S52" s="416"/>
      <c r="T52" s="416"/>
      <c r="U52" s="416"/>
      <c r="V52" s="416"/>
      <c r="W52" s="416"/>
      <c r="X52" s="416"/>
      <c r="Y52" s="404"/>
      <c r="Z52" s="219"/>
      <c r="AA52" s="219"/>
    </row>
    <row r="53" spans="3:27" ht="15.75" customHeight="1" x14ac:dyDescent="0.25">
      <c r="C53" s="38"/>
      <c r="D53" s="454" t="s">
        <v>155</v>
      </c>
      <c r="E53" s="416"/>
      <c r="F53" s="416"/>
      <c r="G53" s="416"/>
      <c r="H53" s="404"/>
      <c r="I53" s="451" t="s">
        <v>156</v>
      </c>
      <c r="J53" s="416"/>
      <c r="K53" s="416"/>
      <c r="L53" s="416"/>
      <c r="M53" s="416"/>
      <c r="N53" s="416"/>
      <c r="O53" s="416"/>
      <c r="P53" s="404"/>
      <c r="Q53" s="452" t="s">
        <v>157</v>
      </c>
      <c r="R53" s="416"/>
      <c r="S53" s="416"/>
      <c r="T53" s="416"/>
      <c r="U53" s="416"/>
      <c r="V53" s="416"/>
      <c r="W53" s="416"/>
      <c r="X53" s="416"/>
      <c r="Y53" s="404"/>
      <c r="Z53" s="228"/>
      <c r="AA53" s="228"/>
    </row>
    <row r="54" spans="3:27" ht="15.75" customHeight="1" x14ac:dyDescent="0.25">
      <c r="C54" s="229"/>
      <c r="D54" s="229"/>
      <c r="E54" s="229"/>
      <c r="F54" s="229"/>
      <c r="G54" s="230"/>
      <c r="H54" s="230"/>
      <c r="I54" s="230"/>
      <c r="J54" s="230"/>
      <c r="K54" s="230"/>
      <c r="L54" s="230"/>
      <c r="M54" s="230"/>
      <c r="N54" s="230"/>
      <c r="O54" s="230"/>
      <c r="P54" s="230"/>
      <c r="Q54" s="230"/>
      <c r="R54" s="230"/>
      <c r="S54" s="230"/>
      <c r="T54" s="230"/>
      <c r="U54" s="230"/>
      <c r="V54" s="230"/>
      <c r="W54" s="230"/>
      <c r="X54" s="230"/>
      <c r="Y54" s="230"/>
      <c r="Z54" s="229"/>
      <c r="AA54" s="229"/>
    </row>
    <row r="55" spans="3:27" ht="15.75" customHeight="1" x14ac:dyDescent="0.25">
      <c r="C55" s="442" t="s">
        <v>158</v>
      </c>
      <c r="D55" s="416"/>
      <c r="E55" s="416"/>
      <c r="F55" s="404"/>
      <c r="G55" s="447" t="s">
        <v>159</v>
      </c>
      <c r="H55" s="448" t="s">
        <v>160</v>
      </c>
      <c r="I55" s="430"/>
      <c r="J55" s="430"/>
      <c r="K55" s="430"/>
      <c r="L55" s="430"/>
      <c r="M55" s="430"/>
      <c r="N55" s="430"/>
      <c r="O55" s="430"/>
      <c r="P55" s="430"/>
      <c r="Q55" s="430"/>
      <c r="R55" s="430"/>
      <c r="S55" s="430"/>
      <c r="T55" s="430"/>
      <c r="U55" s="430"/>
      <c r="V55" s="430"/>
      <c r="W55" s="430"/>
      <c r="X55" s="430"/>
      <c r="Y55" s="430"/>
      <c r="Z55" s="430"/>
      <c r="AA55" s="431"/>
    </row>
    <row r="56" spans="3:27" ht="15.75" customHeight="1" x14ac:dyDescent="0.25">
      <c r="C56" s="40" t="s">
        <v>161</v>
      </c>
      <c r="D56" s="41" t="s">
        <v>721</v>
      </c>
      <c r="E56" s="442" t="s">
        <v>162</v>
      </c>
      <c r="F56" s="404"/>
      <c r="G56" s="388"/>
      <c r="H56" s="433"/>
      <c r="I56" s="434"/>
      <c r="J56" s="434"/>
      <c r="K56" s="434"/>
      <c r="L56" s="434"/>
      <c r="M56" s="434"/>
      <c r="N56" s="434"/>
      <c r="O56" s="434"/>
      <c r="P56" s="434"/>
      <c r="Q56" s="434"/>
      <c r="R56" s="434"/>
      <c r="S56" s="434"/>
      <c r="T56" s="434"/>
      <c r="U56" s="434"/>
      <c r="V56" s="434"/>
      <c r="W56" s="434"/>
      <c r="X56" s="434"/>
      <c r="Y56" s="434"/>
      <c r="Z56" s="434"/>
      <c r="AA56" s="435"/>
    </row>
    <row r="57" spans="3:27" ht="15.75" customHeight="1" x14ac:dyDescent="0.25">
      <c r="C57" s="42">
        <v>2024</v>
      </c>
      <c r="D57" s="43">
        <v>45474</v>
      </c>
      <c r="E57" s="441">
        <v>45656</v>
      </c>
      <c r="F57" s="404"/>
      <c r="G57" s="44">
        <v>1</v>
      </c>
      <c r="H57" s="446"/>
      <c r="I57" s="416"/>
      <c r="J57" s="416"/>
      <c r="K57" s="416"/>
      <c r="L57" s="416"/>
      <c r="M57" s="416"/>
      <c r="N57" s="416"/>
      <c r="O57" s="416"/>
      <c r="P57" s="416"/>
      <c r="Q57" s="416"/>
      <c r="R57" s="416"/>
      <c r="S57" s="416"/>
      <c r="T57" s="416"/>
      <c r="U57" s="416"/>
      <c r="V57" s="416"/>
      <c r="W57" s="416"/>
      <c r="X57" s="416"/>
      <c r="Y57" s="416"/>
      <c r="Z57" s="416"/>
      <c r="AA57" s="404"/>
    </row>
    <row r="58" spans="3:27" ht="15.75" customHeight="1" x14ac:dyDescent="0.25">
      <c r="C58" s="42">
        <v>2025</v>
      </c>
      <c r="D58" s="43">
        <v>45658</v>
      </c>
      <c r="E58" s="441">
        <v>46021</v>
      </c>
      <c r="F58" s="404"/>
      <c r="G58" s="44">
        <v>1</v>
      </c>
      <c r="H58" s="446"/>
      <c r="I58" s="416"/>
      <c r="J58" s="416"/>
      <c r="K58" s="416"/>
      <c r="L58" s="416"/>
      <c r="M58" s="416"/>
      <c r="N58" s="416"/>
      <c r="O58" s="416"/>
      <c r="P58" s="416"/>
      <c r="Q58" s="416"/>
      <c r="R58" s="416"/>
      <c r="S58" s="416"/>
      <c r="T58" s="416"/>
      <c r="U58" s="416"/>
      <c r="V58" s="416"/>
      <c r="W58" s="416"/>
      <c r="X58" s="416"/>
      <c r="Y58" s="416"/>
      <c r="Z58" s="416"/>
      <c r="AA58" s="404"/>
    </row>
    <row r="59" spans="3:27" ht="15.75" customHeight="1" x14ac:dyDescent="0.25">
      <c r="C59" s="42">
        <v>2026</v>
      </c>
      <c r="D59" s="43">
        <v>46023</v>
      </c>
      <c r="E59" s="441">
        <v>46386</v>
      </c>
      <c r="F59" s="404"/>
      <c r="G59" s="44">
        <v>1</v>
      </c>
      <c r="H59" s="446"/>
      <c r="I59" s="416"/>
      <c r="J59" s="416"/>
      <c r="K59" s="416"/>
      <c r="L59" s="416"/>
      <c r="M59" s="416"/>
      <c r="N59" s="416"/>
      <c r="O59" s="416"/>
      <c r="P59" s="416"/>
      <c r="Q59" s="416"/>
      <c r="R59" s="416"/>
      <c r="S59" s="416"/>
      <c r="T59" s="416"/>
      <c r="U59" s="416"/>
      <c r="V59" s="416"/>
      <c r="W59" s="416"/>
      <c r="X59" s="416"/>
      <c r="Y59" s="416"/>
      <c r="Z59" s="416"/>
      <c r="AA59" s="404"/>
    </row>
    <row r="60" spans="3:27" ht="15.75" customHeight="1" x14ac:dyDescent="0.25">
      <c r="C60" s="42">
        <v>2027</v>
      </c>
      <c r="D60" s="43">
        <v>46388</v>
      </c>
      <c r="E60" s="441">
        <v>46751</v>
      </c>
      <c r="F60" s="404"/>
      <c r="G60" s="44">
        <v>1</v>
      </c>
      <c r="H60" s="446"/>
      <c r="I60" s="416"/>
      <c r="J60" s="416"/>
      <c r="K60" s="416"/>
      <c r="L60" s="416"/>
      <c r="M60" s="416"/>
      <c r="N60" s="416"/>
      <c r="O60" s="416"/>
      <c r="P60" s="416"/>
      <c r="Q60" s="416"/>
      <c r="R60" s="416"/>
      <c r="S60" s="416"/>
      <c r="T60" s="416"/>
      <c r="U60" s="416"/>
      <c r="V60" s="416"/>
      <c r="W60" s="416"/>
      <c r="X60" s="416"/>
      <c r="Y60" s="416"/>
      <c r="Z60" s="416"/>
      <c r="AA60" s="404"/>
    </row>
    <row r="61" spans="3:27" ht="15.75" customHeight="1" x14ac:dyDescent="0.25">
      <c r="C61" s="42"/>
      <c r="D61" s="42"/>
      <c r="E61" s="442"/>
      <c r="F61" s="404"/>
      <c r="G61" s="41"/>
      <c r="H61" s="442"/>
      <c r="I61" s="416"/>
      <c r="J61" s="416"/>
      <c r="K61" s="416"/>
      <c r="L61" s="416"/>
      <c r="M61" s="416"/>
      <c r="N61" s="416"/>
      <c r="O61" s="416"/>
      <c r="P61" s="416"/>
      <c r="Q61" s="416"/>
      <c r="R61" s="416"/>
      <c r="S61" s="416"/>
      <c r="T61" s="416"/>
      <c r="U61" s="416"/>
      <c r="V61" s="416"/>
      <c r="W61" s="416"/>
      <c r="X61" s="416"/>
      <c r="Y61" s="416"/>
      <c r="Z61" s="416"/>
      <c r="AA61" s="404"/>
    </row>
    <row r="62" spans="3:27" ht="15.75" customHeight="1" x14ac:dyDescent="0.2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3:27" ht="15.75" customHeight="1" x14ac:dyDescent="0.25">
      <c r="C63" s="420" t="s">
        <v>163</v>
      </c>
      <c r="D63" s="412"/>
      <c r="E63" s="218"/>
      <c r="F63" s="209" t="s">
        <v>164</v>
      </c>
      <c r="G63" s="45"/>
      <c r="H63" s="220"/>
      <c r="I63" s="209" t="s">
        <v>165</v>
      </c>
      <c r="J63" s="205"/>
      <c r="K63" s="415"/>
      <c r="L63" s="404"/>
      <c r="M63" s="218"/>
      <c r="N63" s="205"/>
      <c r="O63" s="205"/>
      <c r="P63" s="205"/>
      <c r="Q63" s="205"/>
      <c r="R63" s="205"/>
      <c r="S63" s="205"/>
      <c r="T63" s="205"/>
      <c r="U63" s="205"/>
      <c r="V63" s="205"/>
      <c r="W63" s="205"/>
      <c r="X63" s="205"/>
      <c r="Y63" s="205"/>
      <c r="Z63" s="205"/>
      <c r="AA63" s="205"/>
    </row>
    <row r="65" spans="2:28" ht="15.75" customHeight="1" x14ac:dyDescent="0.25">
      <c r="B65" s="440" t="s">
        <v>166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04"/>
    </row>
    <row r="66" spans="2:28" ht="15.75" customHeight="1" x14ac:dyDescent="0.25">
      <c r="B66" s="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47"/>
    </row>
    <row r="67" spans="2:28" ht="29.25" customHeight="1" x14ac:dyDescent="0.25">
      <c r="B67" s="442" t="s">
        <v>161</v>
      </c>
      <c r="C67" s="404"/>
      <c r="D67" s="41"/>
      <c r="E67" s="442" t="s">
        <v>167</v>
      </c>
      <c r="F67" s="404"/>
      <c r="G67" s="41"/>
      <c r="H67" s="414" t="s">
        <v>168</v>
      </c>
      <c r="I67" s="404"/>
      <c r="J67" s="442"/>
      <c r="K67" s="404"/>
      <c r="L67" s="445"/>
      <c r="M67" s="412"/>
      <c r="N67" s="41" t="s">
        <v>169</v>
      </c>
      <c r="O67" s="442"/>
      <c r="P67" s="416"/>
      <c r="Q67" s="404"/>
      <c r="R67" s="442" t="s">
        <v>170</v>
      </c>
      <c r="S67" s="416"/>
      <c r="T67" s="404"/>
      <c r="U67" s="442"/>
      <c r="V67" s="416"/>
      <c r="W67" s="404"/>
      <c r="X67" s="442" t="s">
        <v>171</v>
      </c>
      <c r="Y67" s="404"/>
      <c r="Z67" s="442"/>
      <c r="AA67" s="416"/>
      <c r="AB67" s="404"/>
    </row>
    <row r="68" spans="2:28" ht="15.75" customHeight="1" x14ac:dyDescent="0.25">
      <c r="B68" s="46"/>
      <c r="C68" s="233"/>
      <c r="D68" s="233"/>
      <c r="E68" s="233"/>
      <c r="F68" s="228"/>
      <c r="G68" s="234"/>
      <c r="H68" s="235"/>
      <c r="I68" s="235"/>
      <c r="J68" s="228"/>
      <c r="K68" s="228"/>
      <c r="L68" s="228"/>
      <c r="M68" s="228"/>
      <c r="N68" s="235"/>
      <c r="O68" s="228"/>
      <c r="P68" s="228"/>
      <c r="Q68" s="228"/>
      <c r="R68" s="228"/>
      <c r="S68" s="235"/>
      <c r="T68" s="215"/>
      <c r="U68" s="215"/>
      <c r="V68" s="205"/>
      <c r="W68" s="235"/>
      <c r="X68" s="225"/>
      <c r="Y68" s="225"/>
      <c r="Z68" s="48"/>
      <c r="AA68" s="27"/>
      <c r="AB68" s="49"/>
    </row>
    <row r="69" spans="2:28" ht="15.75" customHeight="1" x14ac:dyDescent="0.25">
      <c r="B69" s="440" t="s">
        <v>172</v>
      </c>
      <c r="C69" s="404"/>
      <c r="D69" s="443"/>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5"/>
    </row>
    <row r="70" spans="2:28" ht="15.75" customHeight="1" x14ac:dyDescent="0.25">
      <c r="B70" s="46"/>
      <c r="C70" s="233"/>
      <c r="D70" s="233"/>
      <c r="E70" s="233"/>
      <c r="F70" s="228"/>
      <c r="G70" s="234"/>
      <c r="H70" s="235"/>
      <c r="I70" s="235"/>
      <c r="J70" s="228"/>
      <c r="K70" s="228"/>
      <c r="L70" s="228"/>
      <c r="M70" s="228"/>
      <c r="N70" s="235"/>
      <c r="O70" s="228"/>
      <c r="P70" s="228"/>
      <c r="Q70" s="228"/>
      <c r="R70" s="228"/>
      <c r="S70" s="235"/>
      <c r="T70" s="215"/>
      <c r="U70" s="215"/>
      <c r="V70" s="205"/>
      <c r="W70" s="235"/>
      <c r="X70" s="225"/>
      <c r="Y70" s="225"/>
      <c r="Z70" s="48"/>
      <c r="AA70" s="27"/>
      <c r="AB70" s="49"/>
    </row>
    <row r="71" spans="2:28" ht="15.75" customHeight="1" x14ac:dyDescent="0.25">
      <c r="B71" s="440" t="s">
        <v>173</v>
      </c>
      <c r="C71" s="404"/>
      <c r="D71" s="44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5"/>
    </row>
    <row r="72" spans="2:28" ht="15.75" customHeight="1" x14ac:dyDescent="0.25">
      <c r="B72" s="46"/>
      <c r="C72" s="233"/>
      <c r="D72" s="233"/>
      <c r="E72" s="233"/>
      <c r="F72" s="228"/>
      <c r="G72" s="234"/>
      <c r="H72" s="235"/>
      <c r="I72" s="235"/>
      <c r="J72" s="228"/>
      <c r="K72" s="228"/>
      <c r="L72" s="228"/>
      <c r="M72" s="228"/>
      <c r="N72" s="235"/>
      <c r="O72" s="228"/>
      <c r="P72" s="228"/>
      <c r="Q72" s="228"/>
      <c r="R72" s="228"/>
      <c r="S72" s="235"/>
      <c r="T72" s="215"/>
      <c r="U72" s="215"/>
      <c r="V72" s="205"/>
      <c r="W72" s="235"/>
      <c r="X72" s="225"/>
      <c r="Y72" s="225"/>
      <c r="Z72" s="225"/>
      <c r="AA72" s="215"/>
      <c r="AB72" s="221"/>
    </row>
    <row r="73" spans="2:28" ht="15.75" customHeight="1" x14ac:dyDescent="0.25">
      <c r="B73" s="440" t="s">
        <v>174</v>
      </c>
      <c r="C73" s="404"/>
      <c r="D73" s="44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5"/>
    </row>
    <row r="74" spans="2:28" ht="15.75" customHeight="1" x14ac:dyDescent="0.25">
      <c r="B74" s="46"/>
      <c r="C74" s="233"/>
      <c r="D74" s="233"/>
      <c r="E74" s="233"/>
      <c r="F74" s="228"/>
      <c r="G74" s="234"/>
      <c r="H74" s="235"/>
      <c r="I74" s="235"/>
      <c r="J74" s="228"/>
      <c r="K74" s="228"/>
      <c r="L74" s="228"/>
      <c r="M74" s="228"/>
      <c r="N74" s="235"/>
      <c r="O74" s="228"/>
      <c r="P74" s="228"/>
      <c r="Q74" s="228"/>
      <c r="R74" s="228"/>
      <c r="S74" s="235"/>
      <c r="T74" s="215"/>
      <c r="U74" s="215"/>
      <c r="V74" s="205"/>
      <c r="W74" s="235"/>
      <c r="X74" s="225"/>
      <c r="Y74" s="225"/>
      <c r="Z74" s="48"/>
      <c r="AA74" s="27"/>
      <c r="AB74" s="49"/>
    </row>
    <row r="75" spans="2:28" ht="15.75" customHeight="1" x14ac:dyDescent="0.25">
      <c r="B75" s="440" t="s">
        <v>175</v>
      </c>
      <c r="C75" s="404"/>
      <c r="D75" s="44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5"/>
    </row>
    <row r="76" spans="2:28" ht="15.75" customHeight="1" x14ac:dyDescent="0.25">
      <c r="B76" s="46"/>
      <c r="C76" s="233"/>
      <c r="D76" s="233"/>
      <c r="E76" s="233"/>
      <c r="F76" s="228"/>
      <c r="G76" s="234"/>
      <c r="H76" s="235"/>
      <c r="I76" s="235"/>
      <c r="J76" s="228"/>
      <c r="K76" s="228"/>
      <c r="L76" s="228"/>
      <c r="M76" s="228"/>
      <c r="N76" s="235"/>
      <c r="O76" s="228"/>
      <c r="P76" s="228"/>
      <c r="Q76" s="228"/>
      <c r="R76" s="228"/>
      <c r="S76" s="235"/>
      <c r="T76" s="215"/>
      <c r="U76" s="215"/>
      <c r="V76" s="205"/>
      <c r="W76" s="235"/>
      <c r="X76" s="225"/>
      <c r="Y76" s="225"/>
      <c r="Z76" s="48"/>
      <c r="AA76" s="27"/>
      <c r="AB76" s="49"/>
    </row>
    <row r="77" spans="2:28" ht="15.75" customHeight="1" x14ac:dyDescent="0.25">
      <c r="B77" s="440" t="s">
        <v>176</v>
      </c>
      <c r="C77" s="404"/>
      <c r="D77" s="44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5"/>
    </row>
    <row r="78" spans="2:28" ht="15.75" customHeight="1" x14ac:dyDescent="0.25">
      <c r="B78" s="46"/>
      <c r="C78" s="233"/>
      <c r="D78" s="233"/>
      <c r="E78" s="233"/>
      <c r="F78" s="228"/>
      <c r="G78" s="234"/>
      <c r="H78" s="235"/>
      <c r="I78" s="235"/>
      <c r="J78" s="228"/>
      <c r="K78" s="228"/>
      <c r="L78" s="228"/>
      <c r="M78" s="228"/>
      <c r="N78" s="235"/>
      <c r="O78" s="228"/>
      <c r="P78" s="228"/>
      <c r="Q78" s="228"/>
      <c r="R78" s="228"/>
      <c r="S78" s="235"/>
      <c r="T78" s="215"/>
      <c r="U78" s="215"/>
      <c r="V78" s="205"/>
      <c r="W78" s="235"/>
      <c r="X78" s="225"/>
      <c r="Y78" s="225"/>
      <c r="Z78" s="48"/>
      <c r="AA78" s="27"/>
      <c r="AB78" s="49"/>
    </row>
    <row r="79" spans="2:28" ht="15.75" customHeight="1" x14ac:dyDescent="0.25">
      <c r="B79" s="440" t="s">
        <v>177</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04"/>
    </row>
    <row r="80" spans="2:28" ht="15.75" customHeight="1" x14ac:dyDescent="0.25">
      <c r="B80" s="414" t="s">
        <v>122</v>
      </c>
      <c r="C80" s="404"/>
      <c r="D80" s="50" t="s">
        <v>178</v>
      </c>
      <c r="E80" s="414" t="s">
        <v>179</v>
      </c>
      <c r="F80" s="404"/>
      <c r="G80" s="414" t="s">
        <v>177</v>
      </c>
      <c r="H80" s="416"/>
      <c r="I80" s="416"/>
      <c r="J80" s="416"/>
      <c r="K80" s="416"/>
      <c r="L80" s="416"/>
      <c r="M80" s="416"/>
      <c r="N80" s="416"/>
      <c r="O80" s="404"/>
      <c r="P80" s="414" t="s">
        <v>180</v>
      </c>
      <c r="Q80" s="416"/>
      <c r="R80" s="416"/>
      <c r="S80" s="416"/>
      <c r="T80" s="416"/>
      <c r="U80" s="416"/>
      <c r="V80" s="416"/>
      <c r="W80" s="416"/>
      <c r="X80" s="416"/>
      <c r="Y80" s="416"/>
      <c r="Z80" s="416"/>
      <c r="AA80" s="416"/>
      <c r="AB80" s="404"/>
    </row>
    <row r="81" spans="2:28" ht="15.75" customHeight="1" x14ac:dyDescent="0.25">
      <c r="B81" s="414"/>
      <c r="C81" s="404"/>
      <c r="D81" s="36"/>
      <c r="E81" s="414"/>
      <c r="F81" s="404"/>
      <c r="G81" s="439"/>
      <c r="H81" s="416"/>
      <c r="I81" s="416"/>
      <c r="J81" s="416"/>
      <c r="K81" s="416"/>
      <c r="L81" s="416"/>
      <c r="M81" s="416"/>
      <c r="N81" s="416"/>
      <c r="O81" s="404"/>
      <c r="P81" s="439"/>
      <c r="Q81" s="416"/>
      <c r="R81" s="416"/>
      <c r="S81" s="416"/>
      <c r="T81" s="416"/>
      <c r="U81" s="416"/>
      <c r="V81" s="416"/>
      <c r="W81" s="416"/>
      <c r="X81" s="416"/>
      <c r="Y81" s="416"/>
      <c r="Z81" s="416"/>
      <c r="AA81" s="416"/>
      <c r="AB81" s="404"/>
    </row>
    <row r="82" spans="2:28" ht="15.75" customHeight="1" x14ac:dyDescent="0.25">
      <c r="B82" s="414"/>
      <c r="C82" s="404"/>
      <c r="D82" s="36"/>
      <c r="E82" s="414"/>
      <c r="F82" s="404"/>
      <c r="G82" s="439"/>
      <c r="H82" s="416"/>
      <c r="I82" s="416"/>
      <c r="J82" s="416"/>
      <c r="K82" s="416"/>
      <c r="L82" s="416"/>
      <c r="M82" s="416"/>
      <c r="N82" s="416"/>
      <c r="O82" s="404"/>
      <c r="P82" s="439"/>
      <c r="Q82" s="416"/>
      <c r="R82" s="416"/>
      <c r="S82" s="416"/>
      <c r="T82" s="416"/>
      <c r="U82" s="416"/>
      <c r="V82" s="416"/>
      <c r="W82" s="416"/>
      <c r="X82" s="416"/>
      <c r="Y82" s="416"/>
      <c r="Z82" s="416"/>
      <c r="AA82" s="416"/>
      <c r="AB82" s="404"/>
    </row>
    <row r="83" spans="2:28" ht="26.25" customHeight="1" x14ac:dyDescent="0.25">
      <c r="B83" s="438" t="s">
        <v>181</v>
      </c>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04"/>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746</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13" t="s">
        <v>125</v>
      </c>
      <c r="D12" s="412"/>
      <c r="E12" s="425" t="s">
        <v>694</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714</v>
      </c>
      <c r="D14" s="412"/>
      <c r="E14" s="429" t="s">
        <v>747</v>
      </c>
      <c r="F14" s="430"/>
      <c r="G14" s="430"/>
      <c r="H14" s="430"/>
      <c r="I14" s="430"/>
      <c r="J14" s="430"/>
      <c r="K14" s="430"/>
      <c r="L14" s="430"/>
      <c r="M14" s="430"/>
      <c r="N14" s="430"/>
      <c r="O14" s="430"/>
      <c r="P14" s="430"/>
      <c r="Q14" s="430"/>
      <c r="R14" s="430"/>
      <c r="S14" s="430"/>
      <c r="T14" s="430"/>
      <c r="U14" s="430"/>
      <c r="V14" s="430"/>
      <c r="W14" s="430"/>
      <c r="X14" s="430"/>
      <c r="Y14" s="430"/>
      <c r="Z14" s="430"/>
      <c r="AA14" s="431"/>
      <c r="AB14" s="213"/>
    </row>
    <row r="15" spans="2:28" ht="15.75" customHeight="1" x14ac:dyDescent="0.25">
      <c r="B15" s="30"/>
      <c r="C15" s="215"/>
      <c r="D15" s="215"/>
      <c r="E15" s="433"/>
      <c r="F15" s="434"/>
      <c r="G15" s="434"/>
      <c r="H15" s="434"/>
      <c r="I15" s="434"/>
      <c r="J15" s="434"/>
      <c r="K15" s="434"/>
      <c r="L15" s="434"/>
      <c r="M15" s="434"/>
      <c r="N15" s="434"/>
      <c r="O15" s="434"/>
      <c r="P15" s="434"/>
      <c r="Q15" s="434"/>
      <c r="R15" s="434"/>
      <c r="S15" s="434"/>
      <c r="T15" s="434"/>
      <c r="U15" s="434"/>
      <c r="V15" s="434"/>
      <c r="W15" s="434"/>
      <c r="X15" s="434"/>
      <c r="Y15" s="434"/>
      <c r="Z15" s="434"/>
      <c r="AA15" s="435"/>
      <c r="AB15" s="213"/>
    </row>
    <row r="17" spans="3:28" ht="15" customHeight="1" x14ac:dyDescent="0.25">
      <c r="C17" s="413" t="s">
        <v>716</v>
      </c>
      <c r="D17" s="412"/>
      <c r="E17" s="936" t="s">
        <v>731</v>
      </c>
      <c r="F17" s="430"/>
      <c r="G17" s="430"/>
      <c r="H17" s="430"/>
      <c r="I17" s="430"/>
      <c r="J17" s="430"/>
      <c r="K17" s="430"/>
      <c r="L17" s="430"/>
      <c r="M17" s="430"/>
      <c r="N17" s="430"/>
      <c r="O17" s="430"/>
      <c r="P17" s="430"/>
      <c r="Q17" s="430"/>
      <c r="R17" s="430"/>
      <c r="S17" s="430"/>
      <c r="T17" s="430"/>
      <c r="U17" s="430"/>
      <c r="V17" s="430"/>
      <c r="W17" s="430"/>
      <c r="X17" s="430"/>
      <c r="Y17" s="430"/>
      <c r="Z17" s="430"/>
      <c r="AA17" s="431"/>
      <c r="AB17" s="213"/>
    </row>
    <row r="18" spans="3:28" ht="15" customHeight="1" x14ac:dyDescent="0.25">
      <c r="C18" s="215"/>
      <c r="D18" s="215"/>
      <c r="E18" s="433"/>
      <c r="F18" s="434"/>
      <c r="G18" s="434"/>
      <c r="H18" s="434"/>
      <c r="I18" s="434"/>
      <c r="J18" s="434"/>
      <c r="K18" s="434"/>
      <c r="L18" s="434"/>
      <c r="M18" s="434"/>
      <c r="N18" s="434"/>
      <c r="O18" s="434"/>
      <c r="P18" s="434"/>
      <c r="Q18" s="434"/>
      <c r="R18" s="434"/>
      <c r="S18" s="434"/>
      <c r="T18" s="434"/>
      <c r="U18" s="434"/>
      <c r="V18" s="434"/>
      <c r="W18" s="434"/>
      <c r="X18" s="434"/>
      <c r="Y18" s="434"/>
      <c r="Z18" s="434"/>
      <c r="AA18" s="435"/>
      <c r="AB18" s="213"/>
    </row>
    <row r="19" spans="3:28" ht="15" customHeight="1" x14ac:dyDescent="0.25">
      <c r="C19" s="215"/>
      <c r="D19" s="215"/>
      <c r="E19" s="215"/>
      <c r="F19" s="205"/>
      <c r="G19" s="205"/>
      <c r="H19" s="205"/>
      <c r="I19" s="205"/>
      <c r="J19" s="205"/>
      <c r="K19" s="205"/>
      <c r="L19" s="205"/>
      <c r="M19" s="205"/>
      <c r="N19" s="205"/>
      <c r="O19" s="205"/>
      <c r="P19" s="205"/>
      <c r="Q19" s="205"/>
      <c r="R19" s="205"/>
      <c r="S19" s="205"/>
      <c r="T19" s="205"/>
      <c r="U19" s="205"/>
      <c r="V19" s="205"/>
      <c r="W19" s="205"/>
      <c r="X19" s="205"/>
      <c r="Y19" s="205"/>
      <c r="Z19" s="205"/>
      <c r="AA19" s="205"/>
      <c r="AB19" s="213"/>
    </row>
    <row r="20" spans="3:28" ht="15" customHeight="1" x14ac:dyDescent="0.25">
      <c r="C20" s="215"/>
      <c r="D20" s="215"/>
      <c r="E20" s="215"/>
      <c r="F20" s="205"/>
      <c r="G20" s="205"/>
      <c r="H20" s="205"/>
      <c r="I20" s="205"/>
      <c r="J20" s="205"/>
      <c r="K20" s="205"/>
      <c r="L20" s="205"/>
      <c r="M20" s="205"/>
      <c r="N20" s="205"/>
      <c r="O20" s="205"/>
      <c r="P20" s="205"/>
      <c r="Q20" s="205"/>
      <c r="R20" s="205"/>
      <c r="S20" s="205"/>
      <c r="T20" s="205"/>
      <c r="U20" s="205"/>
      <c r="V20" s="205"/>
      <c r="W20" s="205"/>
      <c r="X20" s="205"/>
      <c r="Y20" s="205"/>
      <c r="Z20" s="205"/>
      <c r="AA20" s="205"/>
      <c r="AB20" s="213"/>
    </row>
    <row r="21" spans="3:28" ht="15" customHeight="1" x14ac:dyDescent="0.25">
      <c r="C21" s="413" t="s">
        <v>127</v>
      </c>
      <c r="D21" s="412"/>
      <c r="E21" s="216"/>
      <c r="F21" s="411"/>
      <c r="G21" s="412"/>
      <c r="H21" s="412"/>
      <c r="I21" s="412"/>
      <c r="J21" s="412"/>
      <c r="K21" s="412"/>
      <c r="L21" s="412"/>
      <c r="M21" s="412"/>
      <c r="N21" s="412"/>
      <c r="O21" s="412"/>
      <c r="P21" s="412"/>
      <c r="Q21" s="412"/>
      <c r="R21" s="412"/>
      <c r="S21" s="412"/>
      <c r="T21" s="412"/>
      <c r="U21" s="412"/>
      <c r="V21" s="412"/>
      <c r="W21" s="412"/>
      <c r="X21" s="412"/>
      <c r="Y21" s="412"/>
      <c r="Z21" s="412"/>
      <c r="AA21" s="412"/>
      <c r="AB21" s="424"/>
    </row>
    <row r="22" spans="3:28" ht="29.25" customHeight="1" x14ac:dyDescent="0.25">
      <c r="C22" s="414" t="s">
        <v>748</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04"/>
      <c r="AB22" s="217"/>
    </row>
    <row r="23" spans="3:28" ht="15" customHeight="1" x14ac:dyDescent="0.2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7"/>
    </row>
    <row r="24" spans="3:28" ht="15" customHeight="1" x14ac:dyDescent="0.25">
      <c r="C24" s="219" t="s">
        <v>128</v>
      </c>
      <c r="D24" s="219"/>
      <c r="E24" s="205"/>
      <c r="F24" s="205"/>
      <c r="G24" s="205"/>
      <c r="H24" s="205"/>
      <c r="I24" s="205"/>
      <c r="J24" s="218"/>
      <c r="K24" s="218"/>
      <c r="L24" s="218"/>
      <c r="M24" s="218"/>
      <c r="N24" s="218"/>
      <c r="O24" s="218"/>
      <c r="P24" s="218"/>
      <c r="Q24" s="218"/>
      <c r="R24" s="218" t="s">
        <v>129</v>
      </c>
      <c r="S24" s="218"/>
      <c r="T24" s="218"/>
      <c r="U24" s="218"/>
      <c r="V24" s="218"/>
      <c r="W24" s="218"/>
      <c r="X24" s="218"/>
      <c r="Y24" s="218"/>
      <c r="Z24" s="218"/>
      <c r="AA24" s="218"/>
      <c r="AB24" s="217"/>
    </row>
    <row r="25" spans="3:28" ht="15" customHeight="1" x14ac:dyDescent="0.25">
      <c r="C25" s="935" t="s">
        <v>749</v>
      </c>
      <c r="D25" s="430"/>
      <c r="E25" s="430"/>
      <c r="F25" s="430"/>
      <c r="G25" s="430"/>
      <c r="H25" s="430"/>
      <c r="I25" s="430"/>
      <c r="J25" s="430"/>
      <c r="K25" s="430"/>
      <c r="L25" s="430"/>
      <c r="M25" s="430"/>
      <c r="N25" s="430"/>
      <c r="O25" s="430"/>
      <c r="P25" s="431"/>
      <c r="Q25" s="205"/>
      <c r="R25" s="415"/>
      <c r="S25" s="416"/>
      <c r="T25" s="416"/>
      <c r="U25" s="416"/>
      <c r="V25" s="416"/>
      <c r="W25" s="416"/>
      <c r="X25" s="416"/>
      <c r="Y25" s="416"/>
      <c r="Z25" s="416"/>
      <c r="AA25" s="404"/>
      <c r="AB25" s="213"/>
    </row>
    <row r="26" spans="3:28" ht="15" customHeight="1" x14ac:dyDescent="0.25">
      <c r="C26" s="432"/>
      <c r="D26" s="386"/>
      <c r="E26" s="386"/>
      <c r="F26" s="386"/>
      <c r="G26" s="386"/>
      <c r="H26" s="386"/>
      <c r="I26" s="386"/>
      <c r="J26" s="386"/>
      <c r="K26" s="386"/>
      <c r="L26" s="386"/>
      <c r="M26" s="386"/>
      <c r="N26" s="386"/>
      <c r="O26" s="386"/>
      <c r="P26" s="424"/>
      <c r="Q26" s="205"/>
      <c r="R26" s="205"/>
      <c r="S26" s="205"/>
      <c r="T26" s="205"/>
      <c r="U26" s="205"/>
      <c r="V26" s="205"/>
      <c r="W26" s="205"/>
      <c r="X26" s="205"/>
      <c r="Y26" s="205"/>
      <c r="Z26" s="205"/>
      <c r="AA26" s="205"/>
      <c r="AB26" s="213"/>
    </row>
    <row r="27" spans="3:28" ht="15" customHeight="1" x14ac:dyDescent="0.25">
      <c r="C27" s="432"/>
      <c r="D27" s="386"/>
      <c r="E27" s="386"/>
      <c r="F27" s="386"/>
      <c r="G27" s="386"/>
      <c r="H27" s="386"/>
      <c r="I27" s="386"/>
      <c r="J27" s="386"/>
      <c r="K27" s="386"/>
      <c r="L27" s="386"/>
      <c r="M27" s="386"/>
      <c r="N27" s="386"/>
      <c r="O27" s="386"/>
      <c r="P27" s="424"/>
      <c r="Q27" s="215"/>
      <c r="R27" s="218" t="s">
        <v>130</v>
      </c>
      <c r="S27" s="218"/>
      <c r="T27" s="218"/>
      <c r="U27" s="218"/>
      <c r="V27" s="218"/>
      <c r="W27" s="215"/>
      <c r="X27" s="215"/>
      <c r="Y27" s="215"/>
      <c r="Z27" s="205"/>
      <c r="AA27" s="215"/>
      <c r="AB27" s="213"/>
    </row>
    <row r="28" spans="3:28" ht="15" customHeight="1" x14ac:dyDescent="0.25">
      <c r="C28" s="432"/>
      <c r="D28" s="386"/>
      <c r="E28" s="386"/>
      <c r="F28" s="386"/>
      <c r="G28" s="386"/>
      <c r="H28" s="386"/>
      <c r="I28" s="386"/>
      <c r="J28" s="386"/>
      <c r="K28" s="386"/>
      <c r="L28" s="386"/>
      <c r="M28" s="386"/>
      <c r="N28" s="386"/>
      <c r="O28" s="386"/>
      <c r="P28" s="424"/>
      <c r="Q28" s="205"/>
      <c r="R28" s="36"/>
      <c r="S28" s="205" t="s">
        <v>15</v>
      </c>
      <c r="T28" s="205"/>
      <c r="U28" s="36"/>
      <c r="V28" s="205" t="s">
        <v>27</v>
      </c>
      <c r="W28" s="205"/>
      <c r="X28" s="36"/>
      <c r="Y28" s="220" t="s">
        <v>46</v>
      </c>
      <c r="Z28" s="205"/>
      <c r="AA28" s="205"/>
      <c r="AB28" s="213"/>
    </row>
    <row r="29" spans="3:28" ht="15" customHeight="1" x14ac:dyDescent="0.25">
      <c r="C29" s="432"/>
      <c r="D29" s="386"/>
      <c r="E29" s="386"/>
      <c r="F29" s="386"/>
      <c r="G29" s="386"/>
      <c r="H29" s="386"/>
      <c r="I29" s="386"/>
      <c r="J29" s="386"/>
      <c r="K29" s="386"/>
      <c r="L29" s="386"/>
      <c r="M29" s="386"/>
      <c r="N29" s="386"/>
      <c r="O29" s="386"/>
      <c r="P29" s="424"/>
      <c r="Q29" s="205"/>
      <c r="R29" s="205"/>
      <c r="S29" s="205"/>
      <c r="T29" s="205"/>
      <c r="U29" s="205"/>
      <c r="V29" s="205"/>
      <c r="W29" s="205"/>
      <c r="X29" s="205"/>
      <c r="Y29" s="205"/>
      <c r="Z29" s="205"/>
      <c r="AA29" s="205"/>
      <c r="AB29" s="213"/>
    </row>
    <row r="30" spans="3:28" ht="15" customHeight="1" x14ac:dyDescent="0.25">
      <c r="C30" s="433"/>
      <c r="D30" s="434"/>
      <c r="E30" s="434"/>
      <c r="F30" s="434"/>
      <c r="G30" s="434"/>
      <c r="H30" s="434"/>
      <c r="I30" s="434"/>
      <c r="J30" s="434"/>
      <c r="K30" s="434"/>
      <c r="L30" s="434"/>
      <c r="M30" s="434"/>
      <c r="N30" s="434"/>
      <c r="O30" s="434"/>
      <c r="P30" s="435"/>
      <c r="Q30" s="205"/>
      <c r="R30" s="218" t="s">
        <v>131</v>
      </c>
      <c r="S30" s="205"/>
      <c r="T30" s="205"/>
      <c r="U30" s="205"/>
      <c r="V30" s="205"/>
      <c r="W30" s="422" t="s">
        <v>23</v>
      </c>
      <c r="X30" s="416"/>
      <c r="Y30" s="416"/>
      <c r="Z30" s="416"/>
      <c r="AA30" s="404"/>
      <c r="AB30" s="213"/>
    </row>
    <row r="31" spans="3:28" ht="15" customHeight="1" x14ac:dyDescent="0.25">
      <c r="C31" s="215"/>
      <c r="D31" s="215"/>
      <c r="E31" s="215"/>
      <c r="F31" s="215"/>
      <c r="G31" s="215"/>
      <c r="H31" s="205"/>
      <c r="I31" s="205"/>
      <c r="J31" s="205"/>
      <c r="K31" s="205"/>
      <c r="L31" s="205"/>
      <c r="M31" s="205"/>
      <c r="N31" s="205"/>
      <c r="O31" s="205"/>
      <c r="P31" s="205"/>
      <c r="Q31" s="205"/>
      <c r="R31" s="218"/>
      <c r="S31" s="205"/>
      <c r="T31" s="205"/>
      <c r="U31" s="205"/>
      <c r="V31" s="205"/>
      <c r="W31" s="205"/>
      <c r="X31" s="205"/>
      <c r="Y31" s="205"/>
      <c r="Z31" s="205"/>
      <c r="AA31" s="205"/>
      <c r="AB31" s="213"/>
    </row>
    <row r="32" spans="3:28" ht="15" customHeight="1" x14ac:dyDescent="0.25">
      <c r="C32" s="218" t="s">
        <v>132</v>
      </c>
      <c r="D32" s="215"/>
      <c r="E32" s="215"/>
      <c r="F32" s="215"/>
      <c r="G32" s="215"/>
      <c r="H32" s="215"/>
      <c r="I32" s="205"/>
      <c r="J32" s="205"/>
      <c r="K32" s="205"/>
      <c r="L32" s="205"/>
      <c r="M32" s="205"/>
      <c r="N32" s="205"/>
      <c r="O32" s="205"/>
      <c r="P32" s="205"/>
      <c r="Q32" s="205"/>
      <c r="R32" s="205"/>
      <c r="S32" s="205"/>
      <c r="T32" s="205"/>
      <c r="U32" s="205"/>
      <c r="V32" s="205"/>
      <c r="W32" s="205"/>
      <c r="X32" s="205"/>
      <c r="Y32" s="205"/>
      <c r="Z32" s="205"/>
      <c r="AA32" s="205"/>
      <c r="AB32" s="213"/>
    </row>
    <row r="33" spans="3:27" ht="39.75" customHeight="1" x14ac:dyDescent="0.25">
      <c r="C33" s="422" t="s">
        <v>679</v>
      </c>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04"/>
    </row>
    <row r="34" spans="3:27" ht="15"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row>
    <row r="35" spans="3:27" ht="15" customHeight="1" x14ac:dyDescent="0.25">
      <c r="C35" s="209" t="s">
        <v>134</v>
      </c>
      <c r="D35" s="215"/>
      <c r="E35" s="215"/>
      <c r="F35" s="215"/>
      <c r="G35" s="215"/>
      <c r="H35" s="215"/>
      <c r="I35" s="215"/>
      <c r="J35" s="215"/>
      <c r="K35" s="215"/>
      <c r="L35" s="215"/>
      <c r="M35" s="209" t="s">
        <v>134</v>
      </c>
      <c r="N35" s="215"/>
      <c r="O35" s="215"/>
      <c r="P35" s="215"/>
      <c r="Q35" s="215"/>
      <c r="R35" s="215"/>
      <c r="S35" s="215"/>
      <c r="T35" s="215"/>
      <c r="U35" s="215"/>
      <c r="V35" s="215"/>
      <c r="W35" s="215"/>
      <c r="X35" s="215"/>
      <c r="Y35" s="215"/>
      <c r="Z35" s="215"/>
      <c r="AA35" s="215"/>
    </row>
    <row r="36" spans="3:27" ht="29.25" customHeight="1" x14ac:dyDescent="0.25">
      <c r="C36" s="422" t="s">
        <v>676</v>
      </c>
      <c r="D36" s="416"/>
      <c r="E36" s="416"/>
      <c r="F36" s="416"/>
      <c r="G36" s="416"/>
      <c r="H36" s="416"/>
      <c r="I36" s="416"/>
      <c r="J36" s="416"/>
      <c r="K36" s="404"/>
      <c r="L36" s="215"/>
      <c r="M36" s="422" t="s">
        <v>680</v>
      </c>
      <c r="N36" s="416"/>
      <c r="O36" s="416"/>
      <c r="P36" s="416"/>
      <c r="Q36" s="416"/>
      <c r="R36" s="416"/>
      <c r="S36" s="416"/>
      <c r="T36" s="416"/>
      <c r="U36" s="416"/>
      <c r="V36" s="416"/>
      <c r="W36" s="416"/>
      <c r="X36" s="416"/>
      <c r="Y36" s="416"/>
      <c r="Z36" s="416"/>
      <c r="AA36" s="404"/>
    </row>
    <row r="37" spans="3:27" ht="15" customHeight="1" x14ac:dyDescent="0.2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3:27" ht="15" customHeight="1" x14ac:dyDescent="0.25">
      <c r="C38" s="222" t="s">
        <v>137</v>
      </c>
      <c r="D38" s="222"/>
      <c r="E38" s="222"/>
      <c r="F38" s="222"/>
      <c r="G38" s="223"/>
      <c r="H38" s="224"/>
      <c r="I38" s="224"/>
      <c r="J38" s="224"/>
      <c r="K38" s="224"/>
      <c r="L38" s="224"/>
      <c r="M38" s="224"/>
      <c r="N38" s="224"/>
      <c r="O38" s="224"/>
      <c r="P38" s="224"/>
      <c r="Q38" s="224"/>
      <c r="R38" s="224"/>
      <c r="S38" s="224"/>
      <c r="T38" s="224"/>
      <c r="U38" s="224"/>
      <c r="V38" s="224"/>
      <c r="W38" s="224"/>
      <c r="X38" s="224"/>
      <c r="Y38" s="224"/>
      <c r="Z38" s="224"/>
      <c r="AA38" s="224"/>
    </row>
    <row r="39" spans="3:27" ht="90" customHeight="1" x14ac:dyDescent="0.25">
      <c r="C39" s="421" t="s">
        <v>681</v>
      </c>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4"/>
    </row>
    <row r="40" spans="3:27" ht="15" customHeight="1" x14ac:dyDescent="0.2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3:27" ht="15.75" customHeight="1" x14ac:dyDescent="0.25">
      <c r="C41" s="420" t="s">
        <v>139</v>
      </c>
      <c r="D41" s="412"/>
      <c r="E41" s="218"/>
      <c r="F41" s="414" t="s">
        <v>34</v>
      </c>
      <c r="G41" s="404"/>
      <c r="H41" s="218"/>
      <c r="I41" s="205"/>
      <c r="J41" s="225" t="s">
        <v>140</v>
      </c>
      <c r="K41" s="414">
        <v>1</v>
      </c>
      <c r="L41" s="416"/>
      <c r="M41" s="416"/>
      <c r="N41" s="404"/>
      <c r="O41" s="218"/>
      <c r="P41" s="218"/>
      <c r="Q41" s="209" t="s">
        <v>141</v>
      </c>
      <c r="R41" s="205"/>
      <c r="S41" s="218"/>
      <c r="T41" s="218"/>
      <c r="U41" s="218"/>
      <c r="V41" s="218"/>
      <c r="W41" s="414" t="s">
        <v>20</v>
      </c>
      <c r="X41" s="416"/>
      <c r="Y41" s="416"/>
      <c r="Z41" s="416"/>
      <c r="AA41" s="404"/>
    </row>
    <row r="42" spans="3:27" ht="15.75" customHeight="1" x14ac:dyDescent="0.25">
      <c r="C42" s="205"/>
      <c r="D42" s="205"/>
      <c r="E42" s="205"/>
      <c r="F42" s="220"/>
      <c r="G42" s="220"/>
      <c r="H42" s="220"/>
      <c r="I42" s="220"/>
      <c r="J42" s="220"/>
      <c r="K42" s="220"/>
      <c r="L42" s="220"/>
      <c r="M42" s="205"/>
      <c r="N42" s="205"/>
      <c r="O42" s="205"/>
      <c r="P42" s="205"/>
      <c r="Q42" s="205"/>
      <c r="R42" s="205"/>
      <c r="S42" s="205"/>
      <c r="T42" s="205"/>
      <c r="U42" s="205"/>
      <c r="V42" s="205"/>
      <c r="W42" s="205"/>
      <c r="X42" s="205"/>
      <c r="Y42" s="205"/>
      <c r="Z42" s="205"/>
      <c r="AA42" s="205"/>
    </row>
    <row r="43" spans="3:27" ht="32.25" customHeight="1" x14ac:dyDescent="0.25">
      <c r="C43" s="205"/>
      <c r="D43" s="225" t="s">
        <v>142</v>
      </c>
      <c r="E43" s="218"/>
      <c r="F43" s="421"/>
      <c r="G43" s="416"/>
      <c r="H43" s="416"/>
      <c r="I43" s="416"/>
      <c r="J43" s="416"/>
      <c r="K43" s="416"/>
      <c r="L43" s="416"/>
      <c r="M43" s="404"/>
      <c r="N43" s="205"/>
      <c r="O43" s="225" t="s">
        <v>144</v>
      </c>
      <c r="P43" s="422">
        <v>0</v>
      </c>
      <c r="Q43" s="416"/>
      <c r="R43" s="416"/>
      <c r="S43" s="416"/>
      <c r="T43" s="416"/>
      <c r="U43" s="416"/>
      <c r="V43" s="416"/>
      <c r="W43" s="416"/>
      <c r="X43" s="416"/>
      <c r="Y43" s="416"/>
      <c r="Z43" s="416"/>
      <c r="AA43" s="404"/>
    </row>
    <row r="44" spans="3:27" ht="15.75" customHeight="1" x14ac:dyDescent="0.25">
      <c r="C44" s="218"/>
      <c r="D44" s="218"/>
      <c r="E44" s="218"/>
      <c r="F44" s="220"/>
      <c r="G44" s="220"/>
      <c r="H44" s="220"/>
      <c r="I44" s="220"/>
      <c r="J44" s="220"/>
      <c r="K44" s="220"/>
      <c r="L44" s="220"/>
      <c r="M44" s="218"/>
      <c r="N44" s="218"/>
      <c r="O44" s="218"/>
      <c r="P44" s="218"/>
      <c r="Q44" s="218"/>
      <c r="R44" s="218"/>
      <c r="S44" s="218"/>
      <c r="T44" s="218"/>
      <c r="U44" s="218"/>
      <c r="V44" s="218"/>
      <c r="W44" s="218"/>
      <c r="X44" s="218"/>
      <c r="Y44" s="218"/>
      <c r="Z44" s="218"/>
      <c r="AA44" s="218"/>
    </row>
    <row r="45" spans="3:27" ht="15.75" customHeight="1" x14ac:dyDescent="0.25">
      <c r="C45" s="205"/>
      <c r="D45" s="225" t="s">
        <v>145</v>
      </c>
      <c r="E45" s="205"/>
      <c r="F45" s="415" t="s">
        <v>146</v>
      </c>
      <c r="G45" s="404"/>
      <c r="H45" s="205"/>
      <c r="I45" s="205"/>
      <c r="J45" s="218" t="s">
        <v>147</v>
      </c>
      <c r="K45" s="205"/>
      <c r="L45" s="415" t="s">
        <v>148</v>
      </c>
      <c r="M45" s="416"/>
      <c r="N45" s="404"/>
      <c r="O45" s="218"/>
      <c r="P45" s="218"/>
      <c r="Q45" s="205"/>
      <c r="R45" s="218" t="s">
        <v>149</v>
      </c>
      <c r="S45" s="218"/>
      <c r="T45" s="218"/>
      <c r="U45" s="218"/>
      <c r="V45" s="218"/>
      <c r="W45" s="423"/>
      <c r="X45" s="416"/>
      <c r="Y45" s="416"/>
      <c r="Z45" s="416"/>
      <c r="AA45" s="404"/>
    </row>
    <row r="46" spans="3:27" ht="15.75" customHeight="1" x14ac:dyDescent="0.25">
      <c r="C46" s="205"/>
      <c r="D46" s="205"/>
      <c r="E46" s="205"/>
      <c r="F46" s="28"/>
      <c r="G46" s="205"/>
      <c r="H46" s="205"/>
      <c r="I46" s="209"/>
      <c r="J46" s="209"/>
      <c r="K46" s="209"/>
      <c r="L46" s="209"/>
      <c r="M46" s="209"/>
      <c r="N46" s="209"/>
      <c r="O46" s="209"/>
      <c r="P46" s="209"/>
      <c r="Q46" s="209"/>
      <c r="R46" s="209"/>
      <c r="S46" s="209"/>
      <c r="T46" s="209"/>
      <c r="U46" s="209"/>
      <c r="V46" s="209"/>
      <c r="W46" s="209"/>
      <c r="X46" s="209"/>
      <c r="Y46" s="209"/>
      <c r="Z46" s="209"/>
      <c r="AA46" s="209"/>
    </row>
    <row r="47" spans="3:27" ht="15.75" customHeight="1" x14ac:dyDescent="0.25">
      <c r="C47" s="226" t="s">
        <v>150</v>
      </c>
      <c r="D47" s="417">
        <v>2024</v>
      </c>
      <c r="E47" s="418"/>
      <c r="F47" s="419"/>
      <c r="G47" s="34"/>
      <c r="H47" s="209"/>
      <c r="I47" s="209"/>
      <c r="J47" s="209"/>
      <c r="K47" s="209"/>
      <c r="L47" s="209"/>
      <c r="M47" s="209"/>
      <c r="N47" s="209"/>
      <c r="O47" s="209"/>
      <c r="P47" s="209"/>
      <c r="Q47" s="411"/>
      <c r="R47" s="412"/>
      <c r="S47" s="412"/>
      <c r="T47" s="412"/>
      <c r="U47" s="412"/>
      <c r="V47" s="209"/>
      <c r="W47" s="209"/>
      <c r="X47" s="413"/>
      <c r="Y47" s="412"/>
      <c r="Z47" s="412"/>
      <c r="AA47" s="412"/>
    </row>
    <row r="49" spans="3:27" ht="15.75" customHeight="1" x14ac:dyDescent="0.25">
      <c r="C49" s="218" t="s">
        <v>140</v>
      </c>
      <c r="D49" s="422">
        <v>1.2</v>
      </c>
      <c r="E49" s="416"/>
      <c r="F49" s="404"/>
      <c r="G49" s="205"/>
      <c r="H49" s="209"/>
      <c r="I49" s="209"/>
      <c r="J49" s="209"/>
      <c r="K49" s="209"/>
      <c r="L49" s="209"/>
      <c r="M49" s="209"/>
      <c r="N49" s="209"/>
      <c r="O49" s="209"/>
      <c r="P49" s="209"/>
      <c r="Q49" s="411"/>
      <c r="R49" s="412"/>
      <c r="S49" s="412"/>
      <c r="T49" s="412"/>
      <c r="U49" s="412"/>
      <c r="V49" s="209"/>
      <c r="W49" s="209"/>
      <c r="X49" s="413"/>
      <c r="Y49" s="412"/>
      <c r="Z49" s="412"/>
      <c r="AA49" s="412"/>
    </row>
    <row r="50" spans="3:27" ht="15.75" customHeight="1" x14ac:dyDescent="0.25">
      <c r="C50" s="205"/>
      <c r="D50" s="205"/>
      <c r="E50" s="205"/>
      <c r="F50" s="205"/>
      <c r="G50" s="205"/>
      <c r="H50" s="205"/>
      <c r="I50" s="209"/>
      <c r="J50" s="209"/>
      <c r="K50" s="218"/>
      <c r="L50" s="218"/>
      <c r="M50" s="218"/>
      <c r="N50" s="218"/>
      <c r="O50" s="218"/>
      <c r="P50" s="218"/>
      <c r="Q50" s="218"/>
      <c r="R50" s="218"/>
      <c r="S50" s="218"/>
      <c r="T50" s="218"/>
      <c r="U50" s="218"/>
      <c r="V50" s="218"/>
      <c r="W50" s="218"/>
      <c r="X50" s="218"/>
      <c r="Y50" s="218"/>
      <c r="Z50" s="218"/>
      <c r="AA50" s="218"/>
    </row>
    <row r="51" spans="3:27" ht="15.75" customHeight="1" x14ac:dyDescent="0.25">
      <c r="C51" s="218"/>
      <c r="D51" s="414" t="s">
        <v>151</v>
      </c>
      <c r="E51" s="416"/>
      <c r="F51" s="416"/>
      <c r="G51" s="416"/>
      <c r="H51" s="416"/>
      <c r="I51" s="416"/>
      <c r="J51" s="416"/>
      <c r="K51" s="416"/>
      <c r="L51" s="416"/>
      <c r="M51" s="416"/>
      <c r="N51" s="416"/>
      <c r="O51" s="416"/>
      <c r="P51" s="416"/>
      <c r="Q51" s="416"/>
      <c r="R51" s="416"/>
      <c r="S51" s="416"/>
      <c r="T51" s="416"/>
      <c r="U51" s="416"/>
      <c r="V51" s="416"/>
      <c r="W51" s="416"/>
      <c r="X51" s="416"/>
      <c r="Y51" s="404"/>
      <c r="Z51" s="219"/>
      <c r="AA51" s="219"/>
    </row>
    <row r="52" spans="3:27" ht="15.75" customHeight="1" x14ac:dyDescent="0.25">
      <c r="C52" s="205"/>
      <c r="D52" s="453" t="s">
        <v>152</v>
      </c>
      <c r="E52" s="416"/>
      <c r="F52" s="416"/>
      <c r="G52" s="416"/>
      <c r="H52" s="404"/>
      <c r="I52" s="449" t="s">
        <v>153</v>
      </c>
      <c r="J52" s="416"/>
      <c r="K52" s="416"/>
      <c r="L52" s="416"/>
      <c r="M52" s="416"/>
      <c r="N52" s="416"/>
      <c r="O52" s="416"/>
      <c r="P52" s="404"/>
      <c r="Q52" s="450" t="s">
        <v>154</v>
      </c>
      <c r="R52" s="416"/>
      <c r="S52" s="416"/>
      <c r="T52" s="416"/>
      <c r="U52" s="416"/>
      <c r="V52" s="416"/>
      <c r="W52" s="416"/>
      <c r="X52" s="416"/>
      <c r="Y52" s="404"/>
      <c r="Z52" s="219"/>
      <c r="AA52" s="219"/>
    </row>
    <row r="53" spans="3:27" ht="15.75" customHeight="1" x14ac:dyDescent="0.25">
      <c r="C53" s="38"/>
      <c r="D53" s="454" t="s">
        <v>155</v>
      </c>
      <c r="E53" s="416"/>
      <c r="F53" s="416"/>
      <c r="G53" s="416"/>
      <c r="H53" s="404"/>
      <c r="I53" s="451" t="s">
        <v>156</v>
      </c>
      <c r="J53" s="416"/>
      <c r="K53" s="416"/>
      <c r="L53" s="416"/>
      <c r="M53" s="416"/>
      <c r="N53" s="416"/>
      <c r="O53" s="416"/>
      <c r="P53" s="404"/>
      <c r="Q53" s="452" t="s">
        <v>157</v>
      </c>
      <c r="R53" s="416"/>
      <c r="S53" s="416"/>
      <c r="T53" s="416"/>
      <c r="U53" s="416"/>
      <c r="V53" s="416"/>
      <c r="W53" s="416"/>
      <c r="X53" s="416"/>
      <c r="Y53" s="404"/>
      <c r="Z53" s="228"/>
      <c r="AA53" s="228"/>
    </row>
    <row r="54" spans="3:27" ht="15.75" customHeight="1" x14ac:dyDescent="0.25">
      <c r="C54" s="229"/>
      <c r="D54" s="229"/>
      <c r="E54" s="229"/>
      <c r="F54" s="229"/>
      <c r="G54" s="230"/>
      <c r="H54" s="230"/>
      <c r="I54" s="230"/>
      <c r="J54" s="230"/>
      <c r="K54" s="230"/>
      <c r="L54" s="230"/>
      <c r="M54" s="230"/>
      <c r="N54" s="230"/>
      <c r="O54" s="230"/>
      <c r="P54" s="230"/>
      <c r="Q54" s="230"/>
      <c r="R54" s="230"/>
      <c r="S54" s="230"/>
      <c r="T54" s="230"/>
      <c r="U54" s="230"/>
      <c r="V54" s="230"/>
      <c r="W54" s="230"/>
      <c r="X54" s="230"/>
      <c r="Y54" s="230"/>
      <c r="Z54" s="229"/>
      <c r="AA54" s="229"/>
    </row>
    <row r="55" spans="3:27" ht="15.75" customHeight="1" x14ac:dyDescent="0.25">
      <c r="C55" s="442" t="s">
        <v>158</v>
      </c>
      <c r="D55" s="416"/>
      <c r="E55" s="416"/>
      <c r="F55" s="404"/>
      <c r="G55" s="447" t="s">
        <v>159</v>
      </c>
      <c r="H55" s="448" t="s">
        <v>160</v>
      </c>
      <c r="I55" s="430"/>
      <c r="J55" s="430"/>
      <c r="K55" s="430"/>
      <c r="L55" s="430"/>
      <c r="M55" s="430"/>
      <c r="N55" s="430"/>
      <c r="O55" s="430"/>
      <c r="P55" s="430"/>
      <c r="Q55" s="430"/>
      <c r="R55" s="430"/>
      <c r="S55" s="430"/>
      <c r="T55" s="430"/>
      <c r="U55" s="430"/>
      <c r="V55" s="430"/>
      <c r="W55" s="430"/>
      <c r="X55" s="430"/>
      <c r="Y55" s="430"/>
      <c r="Z55" s="430"/>
      <c r="AA55" s="431"/>
    </row>
    <row r="56" spans="3:27" ht="15.75" customHeight="1" x14ac:dyDescent="0.25">
      <c r="C56" s="40" t="s">
        <v>161</v>
      </c>
      <c r="D56" s="41" t="s">
        <v>721</v>
      </c>
      <c r="E56" s="442" t="s">
        <v>162</v>
      </c>
      <c r="F56" s="404"/>
      <c r="G56" s="388"/>
      <c r="H56" s="433"/>
      <c r="I56" s="434"/>
      <c r="J56" s="434"/>
      <c r="K56" s="434"/>
      <c r="L56" s="434"/>
      <c r="M56" s="434"/>
      <c r="N56" s="434"/>
      <c r="O56" s="434"/>
      <c r="P56" s="434"/>
      <c r="Q56" s="434"/>
      <c r="R56" s="434"/>
      <c r="S56" s="434"/>
      <c r="T56" s="434"/>
      <c r="U56" s="434"/>
      <c r="V56" s="434"/>
      <c r="W56" s="434"/>
      <c r="X56" s="434"/>
      <c r="Y56" s="434"/>
      <c r="Z56" s="434"/>
      <c r="AA56" s="435"/>
    </row>
    <row r="57" spans="3:27" ht="15.75" customHeight="1" x14ac:dyDescent="0.25">
      <c r="C57" s="42">
        <v>2024</v>
      </c>
      <c r="D57" s="43">
        <v>45474</v>
      </c>
      <c r="E57" s="441">
        <v>45656</v>
      </c>
      <c r="F57" s="404"/>
      <c r="G57" s="44">
        <v>1</v>
      </c>
      <c r="H57" s="446"/>
      <c r="I57" s="416"/>
      <c r="J57" s="416"/>
      <c r="K57" s="416"/>
      <c r="L57" s="416"/>
      <c r="M57" s="416"/>
      <c r="N57" s="416"/>
      <c r="O57" s="416"/>
      <c r="P57" s="416"/>
      <c r="Q57" s="416"/>
      <c r="R57" s="416"/>
      <c r="S57" s="416"/>
      <c r="T57" s="416"/>
      <c r="U57" s="416"/>
      <c r="V57" s="416"/>
      <c r="W57" s="416"/>
      <c r="X57" s="416"/>
      <c r="Y57" s="416"/>
      <c r="Z57" s="416"/>
      <c r="AA57" s="404"/>
    </row>
    <row r="58" spans="3:27" ht="15.75" customHeight="1" x14ac:dyDescent="0.25">
      <c r="C58" s="42">
        <v>2025</v>
      </c>
      <c r="D58" s="43">
        <v>45658</v>
      </c>
      <c r="E58" s="441">
        <v>46021</v>
      </c>
      <c r="F58" s="404"/>
      <c r="G58" s="44">
        <v>1</v>
      </c>
      <c r="H58" s="446"/>
      <c r="I58" s="416"/>
      <c r="J58" s="416"/>
      <c r="K58" s="416"/>
      <c r="L58" s="416"/>
      <c r="M58" s="416"/>
      <c r="N58" s="416"/>
      <c r="O58" s="416"/>
      <c r="P58" s="416"/>
      <c r="Q58" s="416"/>
      <c r="R58" s="416"/>
      <c r="S58" s="416"/>
      <c r="T58" s="416"/>
      <c r="U58" s="416"/>
      <c r="V58" s="416"/>
      <c r="W58" s="416"/>
      <c r="X58" s="416"/>
      <c r="Y58" s="416"/>
      <c r="Z58" s="416"/>
      <c r="AA58" s="404"/>
    </row>
    <row r="59" spans="3:27" ht="15.75" customHeight="1" x14ac:dyDescent="0.25">
      <c r="C59" s="42">
        <v>2026</v>
      </c>
      <c r="D59" s="43">
        <v>46023</v>
      </c>
      <c r="E59" s="441">
        <v>46386</v>
      </c>
      <c r="F59" s="404"/>
      <c r="G59" s="44">
        <v>1</v>
      </c>
      <c r="H59" s="446"/>
      <c r="I59" s="416"/>
      <c r="J59" s="416"/>
      <c r="K59" s="416"/>
      <c r="L59" s="416"/>
      <c r="M59" s="416"/>
      <c r="N59" s="416"/>
      <c r="O59" s="416"/>
      <c r="P59" s="416"/>
      <c r="Q59" s="416"/>
      <c r="R59" s="416"/>
      <c r="S59" s="416"/>
      <c r="T59" s="416"/>
      <c r="U59" s="416"/>
      <c r="V59" s="416"/>
      <c r="W59" s="416"/>
      <c r="X59" s="416"/>
      <c r="Y59" s="416"/>
      <c r="Z59" s="416"/>
      <c r="AA59" s="404"/>
    </row>
    <row r="60" spans="3:27" ht="15.75" customHeight="1" x14ac:dyDescent="0.25">
      <c r="C60" s="42">
        <v>2027</v>
      </c>
      <c r="D60" s="43">
        <v>46388</v>
      </c>
      <c r="E60" s="441">
        <v>46751</v>
      </c>
      <c r="F60" s="404"/>
      <c r="G60" s="44">
        <v>1</v>
      </c>
      <c r="H60" s="446"/>
      <c r="I60" s="416"/>
      <c r="J60" s="416"/>
      <c r="K60" s="416"/>
      <c r="L60" s="416"/>
      <c r="M60" s="416"/>
      <c r="N60" s="416"/>
      <c r="O60" s="416"/>
      <c r="P60" s="416"/>
      <c r="Q60" s="416"/>
      <c r="R60" s="416"/>
      <c r="S60" s="416"/>
      <c r="T60" s="416"/>
      <c r="U60" s="416"/>
      <c r="V60" s="416"/>
      <c r="W60" s="416"/>
      <c r="X60" s="416"/>
      <c r="Y60" s="416"/>
      <c r="Z60" s="416"/>
      <c r="AA60" s="404"/>
    </row>
    <row r="61" spans="3:27" ht="15.75" customHeight="1" x14ac:dyDescent="0.25">
      <c r="C61" s="42"/>
      <c r="D61" s="42"/>
      <c r="E61" s="442"/>
      <c r="F61" s="404"/>
      <c r="G61" s="41"/>
      <c r="H61" s="442"/>
      <c r="I61" s="416"/>
      <c r="J61" s="416"/>
      <c r="K61" s="416"/>
      <c r="L61" s="416"/>
      <c r="M61" s="416"/>
      <c r="N61" s="416"/>
      <c r="O61" s="416"/>
      <c r="P61" s="416"/>
      <c r="Q61" s="416"/>
      <c r="R61" s="416"/>
      <c r="S61" s="416"/>
      <c r="T61" s="416"/>
      <c r="U61" s="416"/>
      <c r="V61" s="416"/>
      <c r="W61" s="416"/>
      <c r="X61" s="416"/>
      <c r="Y61" s="416"/>
      <c r="Z61" s="416"/>
      <c r="AA61" s="404"/>
    </row>
    <row r="62" spans="3:27" ht="15.75" customHeight="1" x14ac:dyDescent="0.2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3:27" ht="15.75" customHeight="1" x14ac:dyDescent="0.25">
      <c r="C63" s="420" t="s">
        <v>163</v>
      </c>
      <c r="D63" s="412"/>
      <c r="E63" s="218"/>
      <c r="F63" s="209" t="s">
        <v>164</v>
      </c>
      <c r="G63" s="45"/>
      <c r="H63" s="220"/>
      <c r="I63" s="209" t="s">
        <v>165</v>
      </c>
      <c r="J63" s="205"/>
      <c r="K63" s="415"/>
      <c r="L63" s="404"/>
      <c r="M63" s="218"/>
      <c r="N63" s="205"/>
      <c r="O63" s="205"/>
      <c r="P63" s="205"/>
      <c r="Q63" s="205"/>
      <c r="R63" s="205"/>
      <c r="S63" s="205"/>
      <c r="T63" s="205"/>
      <c r="U63" s="205"/>
      <c r="V63" s="205"/>
      <c r="W63" s="205"/>
      <c r="X63" s="205"/>
      <c r="Y63" s="205"/>
      <c r="Z63" s="205"/>
      <c r="AA63" s="205"/>
    </row>
    <row r="65" spans="2:28" ht="15.75" customHeight="1" x14ac:dyDescent="0.25">
      <c r="B65" s="440" t="s">
        <v>166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04"/>
    </row>
    <row r="66" spans="2:28" ht="15.75" customHeight="1" x14ac:dyDescent="0.25">
      <c r="B66" s="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47"/>
    </row>
    <row r="67" spans="2:28" ht="29.25" customHeight="1" x14ac:dyDescent="0.25">
      <c r="B67" s="442" t="s">
        <v>161</v>
      </c>
      <c r="C67" s="404"/>
      <c r="D67" s="41"/>
      <c r="E67" s="442" t="s">
        <v>167</v>
      </c>
      <c r="F67" s="404"/>
      <c r="G67" s="41"/>
      <c r="H67" s="414" t="s">
        <v>168</v>
      </c>
      <c r="I67" s="404"/>
      <c r="J67" s="442"/>
      <c r="K67" s="404"/>
      <c r="L67" s="445"/>
      <c r="M67" s="412"/>
      <c r="N67" s="41" t="s">
        <v>169</v>
      </c>
      <c r="O67" s="442"/>
      <c r="P67" s="416"/>
      <c r="Q67" s="404"/>
      <c r="R67" s="442" t="s">
        <v>170</v>
      </c>
      <c r="S67" s="416"/>
      <c r="T67" s="404"/>
      <c r="U67" s="442"/>
      <c r="V67" s="416"/>
      <c r="W67" s="404"/>
      <c r="X67" s="442" t="s">
        <v>171</v>
      </c>
      <c r="Y67" s="404"/>
      <c r="Z67" s="442"/>
      <c r="AA67" s="416"/>
      <c r="AB67" s="404"/>
    </row>
    <row r="68" spans="2:28" ht="15.75" customHeight="1" x14ac:dyDescent="0.25">
      <c r="B68" s="46"/>
      <c r="C68" s="233"/>
      <c r="D68" s="233"/>
      <c r="E68" s="233"/>
      <c r="F68" s="228"/>
      <c r="G68" s="234"/>
      <c r="H68" s="235"/>
      <c r="I68" s="235"/>
      <c r="J68" s="228"/>
      <c r="K68" s="228"/>
      <c r="L68" s="228"/>
      <c r="M68" s="228"/>
      <c r="N68" s="235"/>
      <c r="O68" s="228"/>
      <c r="P68" s="228"/>
      <c r="Q68" s="228"/>
      <c r="R68" s="228"/>
      <c r="S68" s="235"/>
      <c r="T68" s="215"/>
      <c r="U68" s="215"/>
      <c r="V68" s="205"/>
      <c r="W68" s="235"/>
      <c r="X68" s="225"/>
      <c r="Y68" s="225"/>
      <c r="Z68" s="48"/>
      <c r="AA68" s="27"/>
      <c r="AB68" s="49"/>
    </row>
    <row r="69" spans="2:28" ht="15.75" customHeight="1" x14ac:dyDescent="0.25">
      <c r="B69" s="440" t="s">
        <v>172</v>
      </c>
      <c r="C69" s="404"/>
      <c r="D69" s="443"/>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5"/>
    </row>
    <row r="70" spans="2:28" ht="15.75" customHeight="1" x14ac:dyDescent="0.25">
      <c r="B70" s="46"/>
      <c r="C70" s="233"/>
      <c r="D70" s="233"/>
      <c r="E70" s="233"/>
      <c r="F70" s="228"/>
      <c r="G70" s="234"/>
      <c r="H70" s="235"/>
      <c r="I70" s="235"/>
      <c r="J70" s="228"/>
      <c r="K70" s="228"/>
      <c r="L70" s="228"/>
      <c r="M70" s="228"/>
      <c r="N70" s="235"/>
      <c r="O70" s="228"/>
      <c r="P70" s="228"/>
      <c r="Q70" s="228"/>
      <c r="R70" s="228"/>
      <c r="S70" s="235"/>
      <c r="T70" s="215"/>
      <c r="U70" s="215"/>
      <c r="V70" s="205"/>
      <c r="W70" s="235"/>
      <c r="X70" s="225"/>
      <c r="Y70" s="225"/>
      <c r="Z70" s="48"/>
      <c r="AA70" s="27"/>
      <c r="AB70" s="49"/>
    </row>
    <row r="71" spans="2:28" ht="15.75" customHeight="1" x14ac:dyDescent="0.25">
      <c r="B71" s="440" t="s">
        <v>173</v>
      </c>
      <c r="C71" s="404"/>
      <c r="D71" s="44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5"/>
    </row>
    <row r="72" spans="2:28" ht="15.75" customHeight="1" x14ac:dyDescent="0.25">
      <c r="B72" s="46"/>
      <c r="C72" s="233"/>
      <c r="D72" s="233"/>
      <c r="E72" s="233"/>
      <c r="F72" s="228"/>
      <c r="G72" s="234"/>
      <c r="H72" s="235"/>
      <c r="I72" s="235"/>
      <c r="J72" s="228"/>
      <c r="K72" s="228"/>
      <c r="L72" s="228"/>
      <c r="M72" s="228"/>
      <c r="N72" s="235"/>
      <c r="O72" s="228"/>
      <c r="P72" s="228"/>
      <c r="Q72" s="228"/>
      <c r="R72" s="228"/>
      <c r="S72" s="235"/>
      <c r="T72" s="215"/>
      <c r="U72" s="215"/>
      <c r="V72" s="205"/>
      <c r="W72" s="235"/>
      <c r="X72" s="225"/>
      <c r="Y72" s="225"/>
      <c r="Z72" s="225"/>
      <c r="AA72" s="215"/>
      <c r="AB72" s="221"/>
    </row>
    <row r="73" spans="2:28" ht="15.75" customHeight="1" x14ac:dyDescent="0.25">
      <c r="B73" s="440" t="s">
        <v>174</v>
      </c>
      <c r="C73" s="404"/>
      <c r="D73" s="44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5"/>
    </row>
    <row r="74" spans="2:28" ht="15.75" customHeight="1" x14ac:dyDescent="0.25">
      <c r="B74" s="46"/>
      <c r="C74" s="233"/>
      <c r="D74" s="233"/>
      <c r="E74" s="233"/>
      <c r="F74" s="228"/>
      <c r="G74" s="234"/>
      <c r="H74" s="235"/>
      <c r="I74" s="235"/>
      <c r="J74" s="228"/>
      <c r="K74" s="228"/>
      <c r="L74" s="228"/>
      <c r="M74" s="228"/>
      <c r="N74" s="235"/>
      <c r="O74" s="228"/>
      <c r="P74" s="228"/>
      <c r="Q74" s="228"/>
      <c r="R74" s="228"/>
      <c r="S74" s="235"/>
      <c r="T74" s="215"/>
      <c r="U74" s="215"/>
      <c r="V74" s="205"/>
      <c r="W74" s="235"/>
      <c r="X74" s="225"/>
      <c r="Y74" s="225"/>
      <c r="Z74" s="48"/>
      <c r="AA74" s="27"/>
      <c r="AB74" s="49"/>
    </row>
    <row r="75" spans="2:28" ht="15.75" customHeight="1" x14ac:dyDescent="0.25">
      <c r="B75" s="440" t="s">
        <v>175</v>
      </c>
      <c r="C75" s="404"/>
      <c r="D75" s="44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5"/>
    </row>
    <row r="76" spans="2:28" ht="15.75" customHeight="1" x14ac:dyDescent="0.25">
      <c r="B76" s="46"/>
      <c r="C76" s="233"/>
      <c r="D76" s="233"/>
      <c r="E76" s="233"/>
      <c r="F76" s="228"/>
      <c r="G76" s="234"/>
      <c r="H76" s="235"/>
      <c r="I76" s="235"/>
      <c r="J76" s="228"/>
      <c r="K76" s="228"/>
      <c r="L76" s="228"/>
      <c r="M76" s="228"/>
      <c r="N76" s="235"/>
      <c r="O76" s="228"/>
      <c r="P76" s="228"/>
      <c r="Q76" s="228"/>
      <c r="R76" s="228"/>
      <c r="S76" s="235"/>
      <c r="T76" s="215"/>
      <c r="U76" s="215"/>
      <c r="V76" s="205"/>
      <c r="W76" s="235"/>
      <c r="X76" s="225"/>
      <c r="Y76" s="225"/>
      <c r="Z76" s="48"/>
      <c r="AA76" s="27"/>
      <c r="AB76" s="49"/>
    </row>
    <row r="77" spans="2:28" ht="15.75" customHeight="1" x14ac:dyDescent="0.25">
      <c r="B77" s="440" t="s">
        <v>176</v>
      </c>
      <c r="C77" s="404"/>
      <c r="D77" s="44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5"/>
    </row>
    <row r="78" spans="2:28" ht="15.75" customHeight="1" x14ac:dyDescent="0.25">
      <c r="B78" s="46"/>
      <c r="C78" s="233"/>
      <c r="D78" s="233"/>
      <c r="E78" s="233"/>
      <c r="F78" s="228"/>
      <c r="G78" s="234"/>
      <c r="H78" s="235"/>
      <c r="I78" s="235"/>
      <c r="J78" s="228"/>
      <c r="K78" s="228"/>
      <c r="L78" s="228"/>
      <c r="M78" s="228"/>
      <c r="N78" s="235"/>
      <c r="O78" s="228"/>
      <c r="P78" s="228"/>
      <c r="Q78" s="228"/>
      <c r="R78" s="228"/>
      <c r="S78" s="235"/>
      <c r="T78" s="215"/>
      <c r="U78" s="215"/>
      <c r="V78" s="205"/>
      <c r="W78" s="235"/>
      <c r="X78" s="225"/>
      <c r="Y78" s="225"/>
      <c r="Z78" s="48"/>
      <c r="AA78" s="27"/>
      <c r="AB78" s="49"/>
    </row>
    <row r="79" spans="2:28" ht="15.75" customHeight="1" x14ac:dyDescent="0.25">
      <c r="B79" s="440" t="s">
        <v>177</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04"/>
    </row>
    <row r="80" spans="2:28" ht="15.75" customHeight="1" x14ac:dyDescent="0.25">
      <c r="B80" s="414" t="s">
        <v>122</v>
      </c>
      <c r="C80" s="404"/>
      <c r="D80" s="50" t="s">
        <v>178</v>
      </c>
      <c r="E80" s="414" t="s">
        <v>179</v>
      </c>
      <c r="F80" s="404"/>
      <c r="G80" s="414" t="s">
        <v>177</v>
      </c>
      <c r="H80" s="416"/>
      <c r="I80" s="416"/>
      <c r="J80" s="416"/>
      <c r="K80" s="416"/>
      <c r="L80" s="416"/>
      <c r="M80" s="416"/>
      <c r="N80" s="416"/>
      <c r="O80" s="404"/>
      <c r="P80" s="414" t="s">
        <v>180</v>
      </c>
      <c r="Q80" s="416"/>
      <c r="R80" s="416"/>
      <c r="S80" s="416"/>
      <c r="T80" s="416"/>
      <c r="U80" s="416"/>
      <c r="V80" s="416"/>
      <c r="W80" s="416"/>
      <c r="X80" s="416"/>
      <c r="Y80" s="416"/>
      <c r="Z80" s="416"/>
      <c r="AA80" s="416"/>
      <c r="AB80" s="404"/>
    </row>
    <row r="81" spans="2:28" ht="15.75" customHeight="1" x14ac:dyDescent="0.25">
      <c r="B81" s="414"/>
      <c r="C81" s="404"/>
      <c r="D81" s="36"/>
      <c r="E81" s="414"/>
      <c r="F81" s="404"/>
      <c r="G81" s="439"/>
      <c r="H81" s="416"/>
      <c r="I81" s="416"/>
      <c r="J81" s="416"/>
      <c r="K81" s="416"/>
      <c r="L81" s="416"/>
      <c r="M81" s="416"/>
      <c r="N81" s="416"/>
      <c r="O81" s="404"/>
      <c r="P81" s="439"/>
      <c r="Q81" s="416"/>
      <c r="R81" s="416"/>
      <c r="S81" s="416"/>
      <c r="T81" s="416"/>
      <c r="U81" s="416"/>
      <c r="V81" s="416"/>
      <c r="W81" s="416"/>
      <c r="X81" s="416"/>
      <c r="Y81" s="416"/>
      <c r="Z81" s="416"/>
      <c r="AA81" s="416"/>
      <c r="AB81" s="404"/>
    </row>
    <row r="82" spans="2:28" ht="15.75" customHeight="1" x14ac:dyDescent="0.25">
      <c r="B82" s="414"/>
      <c r="C82" s="404"/>
      <c r="D82" s="36"/>
      <c r="E82" s="414"/>
      <c r="F82" s="404"/>
      <c r="G82" s="439"/>
      <c r="H82" s="416"/>
      <c r="I82" s="416"/>
      <c r="J82" s="416"/>
      <c r="K82" s="416"/>
      <c r="L82" s="416"/>
      <c r="M82" s="416"/>
      <c r="N82" s="416"/>
      <c r="O82" s="404"/>
      <c r="P82" s="439"/>
      <c r="Q82" s="416"/>
      <c r="R82" s="416"/>
      <c r="S82" s="416"/>
      <c r="T82" s="416"/>
      <c r="U82" s="416"/>
      <c r="V82" s="416"/>
      <c r="W82" s="416"/>
      <c r="X82" s="416"/>
      <c r="Y82" s="416"/>
      <c r="Z82" s="416"/>
      <c r="AA82" s="416"/>
      <c r="AB82" s="404"/>
    </row>
    <row r="83" spans="2:28" ht="26.25" customHeight="1" x14ac:dyDescent="0.25">
      <c r="B83" s="438" t="s">
        <v>181</v>
      </c>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04"/>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750</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13" t="s">
        <v>125</v>
      </c>
      <c r="D12" s="412"/>
      <c r="E12" s="425" t="s">
        <v>751</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714</v>
      </c>
      <c r="D14" s="412"/>
      <c r="E14" s="429" t="s">
        <v>752</v>
      </c>
      <c r="F14" s="430"/>
      <c r="G14" s="430"/>
      <c r="H14" s="430"/>
      <c r="I14" s="430"/>
      <c r="J14" s="430"/>
      <c r="K14" s="430"/>
      <c r="L14" s="430"/>
      <c r="M14" s="430"/>
      <c r="N14" s="430"/>
      <c r="O14" s="430"/>
      <c r="P14" s="430"/>
      <c r="Q14" s="430"/>
      <c r="R14" s="430"/>
      <c r="S14" s="430"/>
      <c r="T14" s="430"/>
      <c r="U14" s="430"/>
      <c r="V14" s="430"/>
      <c r="W14" s="430"/>
      <c r="X14" s="430"/>
      <c r="Y14" s="430"/>
      <c r="Z14" s="430"/>
      <c r="AA14" s="431"/>
      <c r="AB14" s="213"/>
    </row>
    <row r="15" spans="2:28" ht="15.75" customHeight="1" x14ac:dyDescent="0.25">
      <c r="B15" s="30"/>
      <c r="C15" s="215"/>
      <c r="D15" s="215"/>
      <c r="E15" s="433"/>
      <c r="F15" s="434"/>
      <c r="G15" s="434"/>
      <c r="H15" s="434"/>
      <c r="I15" s="434"/>
      <c r="J15" s="434"/>
      <c r="K15" s="434"/>
      <c r="L15" s="434"/>
      <c r="M15" s="434"/>
      <c r="N15" s="434"/>
      <c r="O15" s="434"/>
      <c r="P15" s="434"/>
      <c r="Q15" s="434"/>
      <c r="R15" s="434"/>
      <c r="S15" s="434"/>
      <c r="T15" s="434"/>
      <c r="U15" s="434"/>
      <c r="V15" s="434"/>
      <c r="W15" s="434"/>
      <c r="X15" s="434"/>
      <c r="Y15" s="434"/>
      <c r="Z15" s="434"/>
      <c r="AA15" s="435"/>
      <c r="AB15" s="213"/>
    </row>
    <row r="17" spans="3:28" ht="15" customHeight="1" x14ac:dyDescent="0.25">
      <c r="C17" s="413" t="s">
        <v>716</v>
      </c>
      <c r="D17" s="412"/>
      <c r="E17" s="936" t="s">
        <v>731</v>
      </c>
      <c r="F17" s="430"/>
      <c r="G17" s="430"/>
      <c r="H17" s="430"/>
      <c r="I17" s="430"/>
      <c r="J17" s="430"/>
      <c r="K17" s="430"/>
      <c r="L17" s="430"/>
      <c r="M17" s="430"/>
      <c r="N17" s="430"/>
      <c r="O17" s="430"/>
      <c r="P17" s="430"/>
      <c r="Q17" s="430"/>
      <c r="R17" s="430"/>
      <c r="S17" s="430"/>
      <c r="T17" s="430"/>
      <c r="U17" s="430"/>
      <c r="V17" s="430"/>
      <c r="W17" s="430"/>
      <c r="X17" s="430"/>
      <c r="Y17" s="430"/>
      <c r="Z17" s="430"/>
      <c r="AA17" s="431"/>
      <c r="AB17" s="213"/>
    </row>
    <row r="18" spans="3:28" ht="15" customHeight="1" x14ac:dyDescent="0.25">
      <c r="C18" s="215"/>
      <c r="D18" s="215"/>
      <c r="E18" s="433"/>
      <c r="F18" s="434"/>
      <c r="G18" s="434"/>
      <c r="H18" s="434"/>
      <c r="I18" s="434"/>
      <c r="J18" s="434"/>
      <c r="K18" s="434"/>
      <c r="L18" s="434"/>
      <c r="M18" s="434"/>
      <c r="N18" s="434"/>
      <c r="O18" s="434"/>
      <c r="P18" s="434"/>
      <c r="Q18" s="434"/>
      <c r="R18" s="434"/>
      <c r="S18" s="434"/>
      <c r="T18" s="434"/>
      <c r="U18" s="434"/>
      <c r="V18" s="434"/>
      <c r="W18" s="434"/>
      <c r="X18" s="434"/>
      <c r="Y18" s="434"/>
      <c r="Z18" s="434"/>
      <c r="AA18" s="435"/>
      <c r="AB18" s="213"/>
    </row>
    <row r="19" spans="3:28" ht="15" customHeight="1" x14ac:dyDescent="0.25">
      <c r="C19" s="215"/>
      <c r="D19" s="215"/>
      <c r="E19" s="215"/>
      <c r="F19" s="205"/>
      <c r="G19" s="205"/>
      <c r="H19" s="205"/>
      <c r="I19" s="205"/>
      <c r="J19" s="205"/>
      <c r="K19" s="205"/>
      <c r="L19" s="205"/>
      <c r="M19" s="205"/>
      <c r="N19" s="205"/>
      <c r="O19" s="205"/>
      <c r="P19" s="205"/>
      <c r="Q19" s="205"/>
      <c r="R19" s="205"/>
      <c r="S19" s="205"/>
      <c r="T19" s="205"/>
      <c r="U19" s="205"/>
      <c r="V19" s="205"/>
      <c r="W19" s="205"/>
      <c r="X19" s="205"/>
      <c r="Y19" s="205"/>
      <c r="Z19" s="205"/>
      <c r="AA19" s="205"/>
      <c r="AB19" s="213"/>
    </row>
    <row r="20" spans="3:28" ht="15" customHeight="1" x14ac:dyDescent="0.25">
      <c r="C20" s="215"/>
      <c r="D20" s="215"/>
      <c r="E20" s="215"/>
      <c r="F20" s="205"/>
      <c r="G20" s="205"/>
      <c r="H20" s="205"/>
      <c r="I20" s="205"/>
      <c r="J20" s="205"/>
      <c r="K20" s="205"/>
      <c r="L20" s="205"/>
      <c r="M20" s="205"/>
      <c r="N20" s="205"/>
      <c r="O20" s="205"/>
      <c r="P20" s="205"/>
      <c r="Q20" s="205"/>
      <c r="R20" s="205"/>
      <c r="S20" s="205"/>
      <c r="T20" s="205"/>
      <c r="U20" s="205"/>
      <c r="V20" s="205"/>
      <c r="W20" s="205"/>
      <c r="X20" s="205"/>
      <c r="Y20" s="205"/>
      <c r="Z20" s="205"/>
      <c r="AA20" s="205"/>
      <c r="AB20" s="213"/>
    </row>
    <row r="21" spans="3:28" ht="15" customHeight="1" x14ac:dyDescent="0.25">
      <c r="C21" s="413" t="s">
        <v>127</v>
      </c>
      <c r="D21" s="412"/>
      <c r="E21" s="216"/>
      <c r="F21" s="411"/>
      <c r="G21" s="412"/>
      <c r="H21" s="412"/>
      <c r="I21" s="412"/>
      <c r="J21" s="412"/>
      <c r="K21" s="412"/>
      <c r="L21" s="412"/>
      <c r="M21" s="412"/>
      <c r="N21" s="412"/>
      <c r="O21" s="412"/>
      <c r="P21" s="412"/>
      <c r="Q21" s="412"/>
      <c r="R21" s="412"/>
      <c r="S21" s="412"/>
      <c r="T21" s="412"/>
      <c r="U21" s="412"/>
      <c r="V21" s="412"/>
      <c r="W21" s="412"/>
      <c r="X21" s="412"/>
      <c r="Y21" s="412"/>
      <c r="Z21" s="412"/>
      <c r="AA21" s="412"/>
      <c r="AB21" s="424"/>
    </row>
    <row r="22" spans="3:28" ht="29.25" customHeight="1" x14ac:dyDescent="0.25">
      <c r="C22" s="414" t="s">
        <v>753</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04"/>
      <c r="AB22" s="217"/>
    </row>
    <row r="23" spans="3:28" ht="15" customHeight="1" x14ac:dyDescent="0.2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7"/>
    </row>
    <row r="24" spans="3:28" ht="15" customHeight="1" x14ac:dyDescent="0.25">
      <c r="C24" s="219" t="s">
        <v>128</v>
      </c>
      <c r="D24" s="219"/>
      <c r="E24" s="205"/>
      <c r="F24" s="205"/>
      <c r="G24" s="205"/>
      <c r="H24" s="205"/>
      <c r="I24" s="205"/>
      <c r="J24" s="218"/>
      <c r="K24" s="218"/>
      <c r="L24" s="218"/>
      <c r="M24" s="218"/>
      <c r="N24" s="218"/>
      <c r="O24" s="218"/>
      <c r="P24" s="218"/>
      <c r="Q24" s="218"/>
      <c r="R24" s="218" t="s">
        <v>129</v>
      </c>
      <c r="S24" s="218"/>
      <c r="T24" s="218"/>
      <c r="U24" s="218"/>
      <c r="V24" s="218"/>
      <c r="W24" s="218"/>
      <c r="X24" s="218"/>
      <c r="Y24" s="218"/>
      <c r="Z24" s="218"/>
      <c r="AA24" s="218"/>
      <c r="AB24" s="217"/>
    </row>
    <row r="25" spans="3:28" ht="15" customHeight="1" x14ac:dyDescent="0.25">
      <c r="C25" s="935" t="s">
        <v>754</v>
      </c>
      <c r="D25" s="430"/>
      <c r="E25" s="430"/>
      <c r="F25" s="430"/>
      <c r="G25" s="430"/>
      <c r="H25" s="430"/>
      <c r="I25" s="430"/>
      <c r="J25" s="430"/>
      <c r="K25" s="430"/>
      <c r="L25" s="430"/>
      <c r="M25" s="430"/>
      <c r="N25" s="430"/>
      <c r="O25" s="430"/>
      <c r="P25" s="431"/>
      <c r="Q25" s="205"/>
      <c r="R25" s="415"/>
      <c r="S25" s="416"/>
      <c r="T25" s="416"/>
      <c r="U25" s="416"/>
      <c r="V25" s="416"/>
      <c r="W25" s="416"/>
      <c r="X25" s="416"/>
      <c r="Y25" s="416"/>
      <c r="Z25" s="416"/>
      <c r="AA25" s="404"/>
      <c r="AB25" s="213"/>
    </row>
    <row r="26" spans="3:28" ht="15" customHeight="1" x14ac:dyDescent="0.25">
      <c r="C26" s="432"/>
      <c r="D26" s="386"/>
      <c r="E26" s="386"/>
      <c r="F26" s="386"/>
      <c r="G26" s="386"/>
      <c r="H26" s="386"/>
      <c r="I26" s="386"/>
      <c r="J26" s="386"/>
      <c r="K26" s="386"/>
      <c r="L26" s="386"/>
      <c r="M26" s="386"/>
      <c r="N26" s="386"/>
      <c r="O26" s="386"/>
      <c r="P26" s="424"/>
      <c r="Q26" s="205"/>
      <c r="R26" s="205"/>
      <c r="S26" s="205"/>
      <c r="T26" s="205"/>
      <c r="U26" s="205"/>
      <c r="V26" s="205"/>
      <c r="W26" s="205"/>
      <c r="X26" s="205"/>
      <c r="Y26" s="205"/>
      <c r="Z26" s="205"/>
      <c r="AA26" s="205"/>
      <c r="AB26" s="213"/>
    </row>
    <row r="27" spans="3:28" ht="15" customHeight="1" x14ac:dyDescent="0.25">
      <c r="C27" s="432"/>
      <c r="D27" s="386"/>
      <c r="E27" s="386"/>
      <c r="F27" s="386"/>
      <c r="G27" s="386"/>
      <c r="H27" s="386"/>
      <c r="I27" s="386"/>
      <c r="J27" s="386"/>
      <c r="K27" s="386"/>
      <c r="L27" s="386"/>
      <c r="M27" s="386"/>
      <c r="N27" s="386"/>
      <c r="O27" s="386"/>
      <c r="P27" s="424"/>
      <c r="Q27" s="215"/>
      <c r="R27" s="218" t="s">
        <v>130</v>
      </c>
      <c r="S27" s="218"/>
      <c r="T27" s="218"/>
      <c r="U27" s="218"/>
      <c r="V27" s="218"/>
      <c r="W27" s="215"/>
      <c r="X27" s="215"/>
      <c r="Y27" s="215"/>
      <c r="Z27" s="205"/>
      <c r="AA27" s="215"/>
      <c r="AB27" s="213"/>
    </row>
    <row r="28" spans="3:28" ht="15" customHeight="1" x14ac:dyDescent="0.25">
      <c r="C28" s="432"/>
      <c r="D28" s="386"/>
      <c r="E28" s="386"/>
      <c r="F28" s="386"/>
      <c r="G28" s="386"/>
      <c r="H28" s="386"/>
      <c r="I28" s="386"/>
      <c r="J28" s="386"/>
      <c r="K28" s="386"/>
      <c r="L28" s="386"/>
      <c r="M28" s="386"/>
      <c r="N28" s="386"/>
      <c r="O28" s="386"/>
      <c r="P28" s="424"/>
      <c r="Q28" s="205"/>
      <c r="R28" s="36"/>
      <c r="S28" s="205" t="s">
        <v>15</v>
      </c>
      <c r="T28" s="205"/>
      <c r="U28" s="36"/>
      <c r="V28" s="205" t="s">
        <v>27</v>
      </c>
      <c r="W28" s="205"/>
      <c r="X28" s="36"/>
      <c r="Y28" s="220" t="s">
        <v>46</v>
      </c>
      <c r="Z28" s="205"/>
      <c r="AA28" s="205"/>
      <c r="AB28" s="213"/>
    </row>
    <row r="29" spans="3:28" ht="15" customHeight="1" x14ac:dyDescent="0.25">
      <c r="C29" s="432"/>
      <c r="D29" s="386"/>
      <c r="E29" s="386"/>
      <c r="F29" s="386"/>
      <c r="G29" s="386"/>
      <c r="H29" s="386"/>
      <c r="I29" s="386"/>
      <c r="J29" s="386"/>
      <c r="K29" s="386"/>
      <c r="L29" s="386"/>
      <c r="M29" s="386"/>
      <c r="N29" s="386"/>
      <c r="O29" s="386"/>
      <c r="P29" s="424"/>
      <c r="Q29" s="205"/>
      <c r="R29" s="205"/>
      <c r="S29" s="205"/>
      <c r="T29" s="205"/>
      <c r="U29" s="205"/>
      <c r="V29" s="205"/>
      <c r="W29" s="205"/>
      <c r="X29" s="205"/>
      <c r="Y29" s="205"/>
      <c r="Z29" s="205"/>
      <c r="AA29" s="205"/>
      <c r="AB29" s="213"/>
    </row>
    <row r="30" spans="3:28" ht="15" customHeight="1" x14ac:dyDescent="0.25">
      <c r="C30" s="433"/>
      <c r="D30" s="434"/>
      <c r="E30" s="434"/>
      <c r="F30" s="434"/>
      <c r="G30" s="434"/>
      <c r="H30" s="434"/>
      <c r="I30" s="434"/>
      <c r="J30" s="434"/>
      <c r="K30" s="434"/>
      <c r="L30" s="434"/>
      <c r="M30" s="434"/>
      <c r="N30" s="434"/>
      <c r="O30" s="434"/>
      <c r="P30" s="435"/>
      <c r="Q30" s="205"/>
      <c r="R30" s="218" t="s">
        <v>131</v>
      </c>
      <c r="S30" s="205"/>
      <c r="T30" s="205"/>
      <c r="U30" s="205"/>
      <c r="V30" s="205"/>
      <c r="W30" s="422" t="s">
        <v>21</v>
      </c>
      <c r="X30" s="416"/>
      <c r="Y30" s="416"/>
      <c r="Z30" s="416"/>
      <c r="AA30" s="404"/>
      <c r="AB30" s="213"/>
    </row>
    <row r="31" spans="3:28" ht="15" customHeight="1" x14ac:dyDescent="0.25">
      <c r="C31" s="215"/>
      <c r="D31" s="215"/>
      <c r="E31" s="215"/>
      <c r="F31" s="215"/>
      <c r="G31" s="215"/>
      <c r="H31" s="205"/>
      <c r="I31" s="205"/>
      <c r="J31" s="205"/>
      <c r="K31" s="205"/>
      <c r="L31" s="205"/>
      <c r="M31" s="205"/>
      <c r="N31" s="205"/>
      <c r="O31" s="205"/>
      <c r="P31" s="205"/>
      <c r="Q31" s="205"/>
      <c r="R31" s="218"/>
      <c r="S31" s="205"/>
      <c r="T31" s="205"/>
      <c r="U31" s="205"/>
      <c r="V31" s="205"/>
      <c r="W31" s="205"/>
      <c r="X31" s="205"/>
      <c r="Y31" s="205"/>
      <c r="Z31" s="205"/>
      <c r="AA31" s="205"/>
      <c r="AB31" s="213"/>
    </row>
    <row r="32" spans="3:28" ht="15" customHeight="1" x14ac:dyDescent="0.25">
      <c r="C32" s="218" t="s">
        <v>132</v>
      </c>
      <c r="D32" s="215"/>
      <c r="E32" s="215"/>
      <c r="F32" s="215"/>
      <c r="G32" s="215"/>
      <c r="H32" s="215"/>
      <c r="I32" s="205"/>
      <c r="J32" s="205"/>
      <c r="K32" s="205"/>
      <c r="L32" s="205"/>
      <c r="M32" s="205"/>
      <c r="N32" s="205"/>
      <c r="O32" s="205"/>
      <c r="P32" s="205"/>
      <c r="Q32" s="205"/>
      <c r="R32" s="205"/>
      <c r="S32" s="205"/>
      <c r="T32" s="205"/>
      <c r="U32" s="205"/>
      <c r="V32" s="205"/>
      <c r="W32" s="205"/>
      <c r="X32" s="205"/>
      <c r="Y32" s="205"/>
      <c r="Z32" s="205"/>
      <c r="AA32" s="205"/>
      <c r="AB32" s="213"/>
    </row>
    <row r="33" spans="3:27" ht="39.75" customHeight="1" x14ac:dyDescent="0.25">
      <c r="C33" s="932" t="s">
        <v>686</v>
      </c>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04"/>
    </row>
    <row r="34" spans="3:27" ht="15"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row>
    <row r="35" spans="3:27" ht="15" customHeight="1" x14ac:dyDescent="0.25">
      <c r="C35" s="209" t="s">
        <v>134</v>
      </c>
      <c r="D35" s="215"/>
      <c r="E35" s="215"/>
      <c r="F35" s="215"/>
      <c r="G35" s="215"/>
      <c r="H35" s="215"/>
      <c r="I35" s="215"/>
      <c r="J35" s="215"/>
      <c r="K35" s="215"/>
      <c r="L35" s="215"/>
      <c r="M35" s="209" t="s">
        <v>134</v>
      </c>
      <c r="N35" s="215"/>
      <c r="O35" s="215"/>
      <c r="P35" s="215"/>
      <c r="Q35" s="215"/>
      <c r="R35" s="215"/>
      <c r="S35" s="215"/>
      <c r="T35" s="215"/>
      <c r="U35" s="215"/>
      <c r="V35" s="215"/>
      <c r="W35" s="215"/>
      <c r="X35" s="215"/>
      <c r="Y35" s="215"/>
      <c r="Z35" s="215"/>
      <c r="AA35" s="215"/>
    </row>
    <row r="36" spans="3:27" ht="29.25" customHeight="1" x14ac:dyDescent="0.25">
      <c r="C36" s="422" t="s">
        <v>687</v>
      </c>
      <c r="D36" s="416"/>
      <c r="E36" s="416"/>
      <c r="F36" s="416"/>
      <c r="G36" s="416"/>
      <c r="H36" s="416"/>
      <c r="I36" s="416"/>
      <c r="J36" s="416"/>
      <c r="K36" s="404"/>
      <c r="L36" s="215"/>
      <c r="M36" s="422"/>
      <c r="N36" s="416"/>
      <c r="O36" s="416"/>
      <c r="P36" s="416"/>
      <c r="Q36" s="416"/>
      <c r="R36" s="416"/>
      <c r="S36" s="416"/>
      <c r="T36" s="416"/>
      <c r="U36" s="416"/>
      <c r="V36" s="416"/>
      <c r="W36" s="416"/>
      <c r="X36" s="416"/>
      <c r="Y36" s="416"/>
      <c r="Z36" s="416"/>
      <c r="AA36" s="404"/>
    </row>
    <row r="37" spans="3:27" ht="15" customHeight="1" x14ac:dyDescent="0.2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3:27" ht="15" customHeight="1" x14ac:dyDescent="0.25">
      <c r="C38" s="222" t="s">
        <v>137</v>
      </c>
      <c r="D38" s="222"/>
      <c r="E38" s="222"/>
      <c r="F38" s="222"/>
      <c r="G38" s="223"/>
      <c r="H38" s="224"/>
      <c r="I38" s="224"/>
      <c r="J38" s="224"/>
      <c r="K38" s="224"/>
      <c r="L38" s="224"/>
      <c r="M38" s="224"/>
      <c r="N38" s="224"/>
      <c r="O38" s="224"/>
      <c r="P38" s="224"/>
      <c r="Q38" s="224"/>
      <c r="R38" s="224"/>
      <c r="S38" s="224"/>
      <c r="T38" s="224"/>
      <c r="U38" s="224"/>
      <c r="V38" s="224"/>
      <c r="W38" s="224"/>
      <c r="X38" s="224"/>
      <c r="Y38" s="224"/>
      <c r="Z38" s="224"/>
      <c r="AA38" s="224"/>
    </row>
    <row r="39" spans="3:27" ht="90" customHeight="1" x14ac:dyDescent="0.25">
      <c r="C39" s="421" t="s">
        <v>688</v>
      </c>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4"/>
    </row>
    <row r="40" spans="3:27" ht="15" customHeight="1" x14ac:dyDescent="0.2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3:27" ht="15.75" customHeight="1" x14ac:dyDescent="0.25">
      <c r="C41" s="420" t="s">
        <v>139</v>
      </c>
      <c r="D41" s="412"/>
      <c r="E41" s="218"/>
      <c r="F41" s="414" t="s">
        <v>22</v>
      </c>
      <c r="G41" s="404"/>
      <c r="H41" s="218"/>
      <c r="I41" s="205"/>
      <c r="J41" s="225" t="s">
        <v>140</v>
      </c>
      <c r="K41" s="414">
        <v>5</v>
      </c>
      <c r="L41" s="416"/>
      <c r="M41" s="416"/>
      <c r="N41" s="404"/>
      <c r="O41" s="218"/>
      <c r="P41" s="218"/>
      <c r="Q41" s="209" t="s">
        <v>141</v>
      </c>
      <c r="R41" s="205"/>
      <c r="S41" s="218"/>
      <c r="T41" s="218"/>
      <c r="U41" s="218"/>
      <c r="V41" s="218"/>
      <c r="W41" s="414" t="s">
        <v>20</v>
      </c>
      <c r="X41" s="416"/>
      <c r="Y41" s="416"/>
      <c r="Z41" s="416"/>
      <c r="AA41" s="404"/>
    </row>
    <row r="42" spans="3:27" ht="15.75" customHeight="1" x14ac:dyDescent="0.25">
      <c r="C42" s="205"/>
      <c r="D42" s="205"/>
      <c r="E42" s="205"/>
      <c r="F42" s="220"/>
      <c r="G42" s="220"/>
      <c r="H42" s="220"/>
      <c r="I42" s="220"/>
      <c r="J42" s="220"/>
      <c r="K42" s="220"/>
      <c r="L42" s="220"/>
      <c r="M42" s="205"/>
      <c r="N42" s="205"/>
      <c r="O42" s="205"/>
      <c r="P42" s="205"/>
      <c r="Q42" s="205"/>
      <c r="R42" s="205"/>
      <c r="S42" s="205"/>
      <c r="T42" s="205"/>
      <c r="U42" s="205"/>
      <c r="V42" s="205"/>
      <c r="W42" s="205"/>
      <c r="X42" s="205"/>
      <c r="Y42" s="205"/>
      <c r="Z42" s="205"/>
      <c r="AA42" s="205"/>
    </row>
    <row r="43" spans="3:27" ht="32.25" customHeight="1" x14ac:dyDescent="0.25">
      <c r="C43" s="205"/>
      <c r="D43" s="225" t="s">
        <v>142</v>
      </c>
      <c r="E43" s="218"/>
      <c r="F43" s="421"/>
      <c r="G43" s="416"/>
      <c r="H43" s="416"/>
      <c r="I43" s="416"/>
      <c r="J43" s="416"/>
      <c r="K43" s="416"/>
      <c r="L43" s="416"/>
      <c r="M43" s="404"/>
      <c r="N43" s="205"/>
      <c r="O43" s="225" t="s">
        <v>144</v>
      </c>
      <c r="P43" s="422">
        <v>0</v>
      </c>
      <c r="Q43" s="416"/>
      <c r="R43" s="416"/>
      <c r="S43" s="416"/>
      <c r="T43" s="416"/>
      <c r="U43" s="416"/>
      <c r="V43" s="416"/>
      <c r="W43" s="416"/>
      <c r="X43" s="416"/>
      <c r="Y43" s="416"/>
      <c r="Z43" s="416"/>
      <c r="AA43" s="404"/>
    </row>
    <row r="44" spans="3:27" ht="15.75" customHeight="1" x14ac:dyDescent="0.25">
      <c r="C44" s="218"/>
      <c r="D44" s="218"/>
      <c r="E44" s="218"/>
      <c r="F44" s="220"/>
      <c r="G44" s="220"/>
      <c r="H44" s="220"/>
      <c r="I44" s="220"/>
      <c r="J44" s="220"/>
      <c r="K44" s="220"/>
      <c r="L44" s="220"/>
      <c r="M44" s="218"/>
      <c r="N44" s="218"/>
      <c r="O44" s="218"/>
      <c r="P44" s="218"/>
      <c r="Q44" s="218"/>
      <c r="R44" s="218"/>
      <c r="S44" s="218"/>
      <c r="T44" s="218"/>
      <c r="U44" s="218"/>
      <c r="V44" s="218"/>
      <c r="W44" s="218"/>
      <c r="X44" s="218"/>
      <c r="Y44" s="218"/>
      <c r="Z44" s="218"/>
      <c r="AA44" s="218"/>
    </row>
    <row r="45" spans="3:27" ht="15.75" customHeight="1" x14ac:dyDescent="0.25">
      <c r="C45" s="205"/>
      <c r="D45" s="225" t="s">
        <v>145</v>
      </c>
      <c r="E45" s="205"/>
      <c r="F45" s="415" t="s">
        <v>146</v>
      </c>
      <c r="G45" s="404"/>
      <c r="H45" s="205"/>
      <c r="I45" s="205"/>
      <c r="J45" s="218" t="s">
        <v>147</v>
      </c>
      <c r="K45" s="205"/>
      <c r="L45" s="415" t="s">
        <v>148</v>
      </c>
      <c r="M45" s="416"/>
      <c r="N45" s="404"/>
      <c r="O45" s="218"/>
      <c r="P45" s="218"/>
      <c r="Q45" s="205"/>
      <c r="R45" s="218" t="s">
        <v>149</v>
      </c>
      <c r="S45" s="218"/>
      <c r="T45" s="218"/>
      <c r="U45" s="218"/>
      <c r="V45" s="218"/>
      <c r="W45" s="423"/>
      <c r="X45" s="416"/>
      <c r="Y45" s="416"/>
      <c r="Z45" s="416"/>
      <c r="AA45" s="404"/>
    </row>
    <row r="46" spans="3:27" ht="15.75" customHeight="1" x14ac:dyDescent="0.25">
      <c r="C46" s="205"/>
      <c r="D46" s="205"/>
      <c r="E46" s="205"/>
      <c r="F46" s="28"/>
      <c r="G46" s="205"/>
      <c r="H46" s="205"/>
      <c r="I46" s="209"/>
      <c r="J46" s="209"/>
      <c r="K46" s="209"/>
      <c r="L46" s="209"/>
      <c r="M46" s="209"/>
      <c r="N46" s="209"/>
      <c r="O46" s="209"/>
      <c r="P46" s="209"/>
      <c r="Q46" s="209"/>
      <c r="R46" s="209"/>
      <c r="S46" s="209"/>
      <c r="T46" s="209"/>
      <c r="U46" s="209"/>
      <c r="V46" s="209"/>
      <c r="W46" s="209"/>
      <c r="X46" s="209"/>
      <c r="Y46" s="209"/>
      <c r="Z46" s="209"/>
      <c r="AA46" s="209"/>
    </row>
    <row r="47" spans="3:27" ht="15.75" customHeight="1" x14ac:dyDescent="0.25">
      <c r="C47" s="226" t="s">
        <v>150</v>
      </c>
      <c r="D47" s="417">
        <v>2024</v>
      </c>
      <c r="E47" s="418"/>
      <c r="F47" s="419"/>
      <c r="G47" s="34"/>
      <c r="H47" s="209"/>
      <c r="I47" s="209"/>
      <c r="J47" s="209"/>
      <c r="K47" s="209"/>
      <c r="L47" s="209"/>
      <c r="M47" s="209"/>
      <c r="N47" s="209"/>
      <c r="O47" s="209"/>
      <c r="P47" s="209"/>
      <c r="Q47" s="411"/>
      <c r="R47" s="412"/>
      <c r="S47" s="412"/>
      <c r="T47" s="412"/>
      <c r="U47" s="412"/>
      <c r="V47" s="209"/>
      <c r="W47" s="209"/>
      <c r="X47" s="413"/>
      <c r="Y47" s="412"/>
      <c r="Z47" s="412"/>
      <c r="AA47" s="412"/>
    </row>
    <row r="49" spans="3:27" ht="15.75" customHeight="1" x14ac:dyDescent="0.25">
      <c r="C49" s="218" t="s">
        <v>140</v>
      </c>
      <c r="D49" s="422">
        <v>1.2</v>
      </c>
      <c r="E49" s="416"/>
      <c r="F49" s="404"/>
      <c r="G49" s="205"/>
      <c r="H49" s="209"/>
      <c r="I49" s="209"/>
      <c r="J49" s="209"/>
      <c r="K49" s="209"/>
      <c r="L49" s="209"/>
      <c r="M49" s="209"/>
      <c r="N49" s="209"/>
      <c r="O49" s="209"/>
      <c r="P49" s="209"/>
      <c r="Q49" s="411"/>
      <c r="R49" s="412"/>
      <c r="S49" s="412"/>
      <c r="T49" s="412"/>
      <c r="U49" s="412"/>
      <c r="V49" s="209"/>
      <c r="W49" s="209"/>
      <c r="X49" s="413"/>
      <c r="Y49" s="412"/>
      <c r="Z49" s="412"/>
      <c r="AA49" s="412"/>
    </row>
    <row r="50" spans="3:27" ht="15.75" customHeight="1" x14ac:dyDescent="0.25">
      <c r="C50" s="205"/>
      <c r="D50" s="205"/>
      <c r="E50" s="205"/>
      <c r="F50" s="205"/>
      <c r="G50" s="205"/>
      <c r="H50" s="205"/>
      <c r="I50" s="209"/>
      <c r="J50" s="209"/>
      <c r="K50" s="218"/>
      <c r="L50" s="218"/>
      <c r="M50" s="218"/>
      <c r="N50" s="218"/>
      <c r="O50" s="218"/>
      <c r="P50" s="218"/>
      <c r="Q50" s="218"/>
      <c r="R50" s="218"/>
      <c r="S50" s="218"/>
      <c r="T50" s="218"/>
      <c r="U50" s="218"/>
      <c r="V50" s="218"/>
      <c r="W50" s="218"/>
      <c r="X50" s="218"/>
      <c r="Y50" s="218"/>
      <c r="Z50" s="218"/>
      <c r="AA50" s="218"/>
    </row>
    <row r="51" spans="3:27" ht="15.75" customHeight="1" x14ac:dyDescent="0.25">
      <c r="C51" s="218"/>
      <c r="D51" s="414" t="s">
        <v>151</v>
      </c>
      <c r="E51" s="416"/>
      <c r="F51" s="416"/>
      <c r="G51" s="416"/>
      <c r="H51" s="416"/>
      <c r="I51" s="416"/>
      <c r="J51" s="416"/>
      <c r="K51" s="416"/>
      <c r="L51" s="416"/>
      <c r="M51" s="416"/>
      <c r="N51" s="416"/>
      <c r="O51" s="416"/>
      <c r="P51" s="416"/>
      <c r="Q51" s="416"/>
      <c r="R51" s="416"/>
      <c r="S51" s="416"/>
      <c r="T51" s="416"/>
      <c r="U51" s="416"/>
      <c r="V51" s="416"/>
      <c r="W51" s="416"/>
      <c r="X51" s="416"/>
      <c r="Y51" s="404"/>
      <c r="Z51" s="219"/>
      <c r="AA51" s="219"/>
    </row>
    <row r="52" spans="3:27" ht="15.75" customHeight="1" x14ac:dyDescent="0.25">
      <c r="C52" s="205"/>
      <c r="D52" s="453" t="s">
        <v>152</v>
      </c>
      <c r="E52" s="416"/>
      <c r="F52" s="416"/>
      <c r="G52" s="416"/>
      <c r="H52" s="404"/>
      <c r="I52" s="449" t="s">
        <v>153</v>
      </c>
      <c r="J52" s="416"/>
      <c r="K52" s="416"/>
      <c r="L52" s="416"/>
      <c r="M52" s="416"/>
      <c r="N52" s="416"/>
      <c r="O52" s="416"/>
      <c r="P52" s="404"/>
      <c r="Q52" s="450" t="s">
        <v>154</v>
      </c>
      <c r="R52" s="416"/>
      <c r="S52" s="416"/>
      <c r="T52" s="416"/>
      <c r="U52" s="416"/>
      <c r="V52" s="416"/>
      <c r="W52" s="416"/>
      <c r="X52" s="416"/>
      <c r="Y52" s="404"/>
      <c r="Z52" s="219"/>
      <c r="AA52" s="219"/>
    </row>
    <row r="53" spans="3:27" ht="15.75" customHeight="1" x14ac:dyDescent="0.25">
      <c r="C53" s="38"/>
      <c r="D53" s="454" t="s">
        <v>155</v>
      </c>
      <c r="E53" s="416"/>
      <c r="F53" s="416"/>
      <c r="G53" s="416"/>
      <c r="H53" s="404"/>
      <c r="I53" s="451" t="s">
        <v>156</v>
      </c>
      <c r="J53" s="416"/>
      <c r="K53" s="416"/>
      <c r="L53" s="416"/>
      <c r="M53" s="416"/>
      <c r="N53" s="416"/>
      <c r="O53" s="416"/>
      <c r="P53" s="404"/>
      <c r="Q53" s="452" t="s">
        <v>157</v>
      </c>
      <c r="R53" s="416"/>
      <c r="S53" s="416"/>
      <c r="T53" s="416"/>
      <c r="U53" s="416"/>
      <c r="V53" s="416"/>
      <c r="W53" s="416"/>
      <c r="X53" s="416"/>
      <c r="Y53" s="404"/>
      <c r="Z53" s="228"/>
      <c r="AA53" s="228"/>
    </row>
    <row r="54" spans="3:27" ht="15.75" customHeight="1" x14ac:dyDescent="0.25">
      <c r="C54" s="229"/>
      <c r="D54" s="229"/>
      <c r="E54" s="229"/>
      <c r="F54" s="229"/>
      <c r="G54" s="230"/>
      <c r="H54" s="230"/>
      <c r="I54" s="230"/>
      <c r="J54" s="230"/>
      <c r="K54" s="230"/>
      <c r="L54" s="230"/>
      <c r="M54" s="230"/>
      <c r="N54" s="230"/>
      <c r="O54" s="230"/>
      <c r="P54" s="230"/>
      <c r="Q54" s="230"/>
      <c r="R54" s="230"/>
      <c r="S54" s="230"/>
      <c r="T54" s="230"/>
      <c r="U54" s="230"/>
      <c r="V54" s="230"/>
      <c r="W54" s="230"/>
      <c r="X54" s="230"/>
      <c r="Y54" s="230"/>
      <c r="Z54" s="229"/>
      <c r="AA54" s="229"/>
    </row>
    <row r="55" spans="3:27" ht="15.75" customHeight="1" x14ac:dyDescent="0.25">
      <c r="C55" s="442" t="s">
        <v>158</v>
      </c>
      <c r="D55" s="416"/>
      <c r="E55" s="416"/>
      <c r="F55" s="404"/>
      <c r="G55" s="447" t="s">
        <v>159</v>
      </c>
      <c r="H55" s="448" t="s">
        <v>160</v>
      </c>
      <c r="I55" s="430"/>
      <c r="J55" s="430"/>
      <c r="K55" s="430"/>
      <c r="L55" s="430"/>
      <c r="M55" s="430"/>
      <c r="N55" s="430"/>
      <c r="O55" s="430"/>
      <c r="P55" s="430"/>
      <c r="Q55" s="430"/>
      <c r="R55" s="430"/>
      <c r="S55" s="430"/>
      <c r="T55" s="430"/>
      <c r="U55" s="430"/>
      <c r="V55" s="430"/>
      <c r="W55" s="430"/>
      <c r="X55" s="430"/>
      <c r="Y55" s="430"/>
      <c r="Z55" s="430"/>
      <c r="AA55" s="431"/>
    </row>
    <row r="56" spans="3:27" ht="15.75" customHeight="1" x14ac:dyDescent="0.25">
      <c r="C56" s="40" t="s">
        <v>161</v>
      </c>
      <c r="D56" s="41" t="s">
        <v>721</v>
      </c>
      <c r="E56" s="442" t="s">
        <v>162</v>
      </c>
      <c r="F56" s="404"/>
      <c r="G56" s="388"/>
      <c r="H56" s="433"/>
      <c r="I56" s="434"/>
      <c r="J56" s="434"/>
      <c r="K56" s="434"/>
      <c r="L56" s="434"/>
      <c r="M56" s="434"/>
      <c r="N56" s="434"/>
      <c r="O56" s="434"/>
      <c r="P56" s="434"/>
      <c r="Q56" s="434"/>
      <c r="R56" s="434"/>
      <c r="S56" s="434"/>
      <c r="T56" s="434"/>
      <c r="U56" s="434"/>
      <c r="V56" s="434"/>
      <c r="W56" s="434"/>
      <c r="X56" s="434"/>
      <c r="Y56" s="434"/>
      <c r="Z56" s="434"/>
      <c r="AA56" s="435"/>
    </row>
    <row r="57" spans="3:27" ht="15.75" customHeight="1" x14ac:dyDescent="0.25">
      <c r="C57" s="42">
        <v>2024</v>
      </c>
      <c r="D57" s="43">
        <v>45474</v>
      </c>
      <c r="E57" s="441">
        <v>45656</v>
      </c>
      <c r="F57" s="404"/>
      <c r="G57" s="44">
        <v>1.2</v>
      </c>
      <c r="H57" s="446"/>
      <c r="I57" s="416"/>
      <c r="J57" s="416"/>
      <c r="K57" s="416"/>
      <c r="L57" s="416"/>
      <c r="M57" s="416"/>
      <c r="N57" s="416"/>
      <c r="O57" s="416"/>
      <c r="P57" s="416"/>
      <c r="Q57" s="416"/>
      <c r="R57" s="416"/>
      <c r="S57" s="416"/>
      <c r="T57" s="416"/>
      <c r="U57" s="416"/>
      <c r="V57" s="416"/>
      <c r="W57" s="416"/>
      <c r="X57" s="416"/>
      <c r="Y57" s="416"/>
      <c r="Z57" s="416"/>
      <c r="AA57" s="404"/>
    </row>
    <row r="58" spans="3:27" ht="15.75" customHeight="1" x14ac:dyDescent="0.25">
      <c r="C58" s="42">
        <v>2025</v>
      </c>
      <c r="D58" s="43">
        <v>45658</v>
      </c>
      <c r="E58" s="441">
        <v>46021</v>
      </c>
      <c r="F58" s="404"/>
      <c r="G58" s="44">
        <v>1.7</v>
      </c>
      <c r="H58" s="446"/>
      <c r="I58" s="416"/>
      <c r="J58" s="416"/>
      <c r="K58" s="416"/>
      <c r="L58" s="416"/>
      <c r="M58" s="416"/>
      <c r="N58" s="416"/>
      <c r="O58" s="416"/>
      <c r="P58" s="416"/>
      <c r="Q58" s="416"/>
      <c r="R58" s="416"/>
      <c r="S58" s="416"/>
      <c r="T58" s="416"/>
      <c r="U58" s="416"/>
      <c r="V58" s="416"/>
      <c r="W58" s="416"/>
      <c r="X58" s="416"/>
      <c r="Y58" s="416"/>
      <c r="Z58" s="416"/>
      <c r="AA58" s="404"/>
    </row>
    <row r="59" spans="3:27" ht="15.75" customHeight="1" x14ac:dyDescent="0.25">
      <c r="C59" s="42">
        <v>2026</v>
      </c>
      <c r="D59" s="43">
        <v>46023</v>
      </c>
      <c r="E59" s="441">
        <v>46386</v>
      </c>
      <c r="F59" s="404"/>
      <c r="G59" s="44">
        <v>1.1000000000000001</v>
      </c>
      <c r="H59" s="446"/>
      <c r="I59" s="416"/>
      <c r="J59" s="416"/>
      <c r="K59" s="416"/>
      <c r="L59" s="416"/>
      <c r="M59" s="416"/>
      <c r="N59" s="416"/>
      <c r="O59" s="416"/>
      <c r="P59" s="416"/>
      <c r="Q59" s="416"/>
      <c r="R59" s="416"/>
      <c r="S59" s="416"/>
      <c r="T59" s="416"/>
      <c r="U59" s="416"/>
      <c r="V59" s="416"/>
      <c r="W59" s="416"/>
      <c r="X59" s="416"/>
      <c r="Y59" s="416"/>
      <c r="Z59" s="416"/>
      <c r="AA59" s="404"/>
    </row>
    <row r="60" spans="3:27" ht="15.75" customHeight="1" x14ac:dyDescent="0.25">
      <c r="C60" s="42">
        <v>2027</v>
      </c>
      <c r="D60" s="43">
        <v>46388</v>
      </c>
      <c r="E60" s="441">
        <v>46751</v>
      </c>
      <c r="F60" s="404"/>
      <c r="G60" s="44">
        <v>1</v>
      </c>
      <c r="H60" s="446"/>
      <c r="I60" s="416"/>
      <c r="J60" s="416"/>
      <c r="K60" s="416"/>
      <c r="L60" s="416"/>
      <c r="M60" s="416"/>
      <c r="N60" s="416"/>
      <c r="O60" s="416"/>
      <c r="P60" s="416"/>
      <c r="Q60" s="416"/>
      <c r="R60" s="416"/>
      <c r="S60" s="416"/>
      <c r="T60" s="416"/>
      <c r="U60" s="416"/>
      <c r="V60" s="416"/>
      <c r="W60" s="416"/>
      <c r="X60" s="416"/>
      <c r="Y60" s="416"/>
      <c r="Z60" s="416"/>
      <c r="AA60" s="404"/>
    </row>
    <row r="61" spans="3:27" ht="15.75" customHeight="1" x14ac:dyDescent="0.25">
      <c r="C61" s="42"/>
      <c r="D61" s="42"/>
      <c r="E61" s="442"/>
      <c r="F61" s="404"/>
      <c r="G61" s="41"/>
      <c r="H61" s="442"/>
      <c r="I61" s="416"/>
      <c r="J61" s="416"/>
      <c r="K61" s="416"/>
      <c r="L61" s="416"/>
      <c r="M61" s="416"/>
      <c r="N61" s="416"/>
      <c r="O61" s="416"/>
      <c r="P61" s="416"/>
      <c r="Q61" s="416"/>
      <c r="R61" s="416"/>
      <c r="S61" s="416"/>
      <c r="T61" s="416"/>
      <c r="U61" s="416"/>
      <c r="V61" s="416"/>
      <c r="W61" s="416"/>
      <c r="X61" s="416"/>
      <c r="Y61" s="416"/>
      <c r="Z61" s="416"/>
      <c r="AA61" s="404"/>
    </row>
    <row r="62" spans="3:27" ht="15.75" customHeight="1" x14ac:dyDescent="0.2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3:27" ht="15.75" customHeight="1" x14ac:dyDescent="0.25">
      <c r="C63" s="420" t="s">
        <v>163</v>
      </c>
      <c r="D63" s="412"/>
      <c r="E63" s="218"/>
      <c r="F63" s="209" t="s">
        <v>164</v>
      </c>
      <c r="G63" s="45"/>
      <c r="H63" s="220"/>
      <c r="I63" s="209" t="s">
        <v>165</v>
      </c>
      <c r="J63" s="205"/>
      <c r="K63" s="415"/>
      <c r="L63" s="404"/>
      <c r="M63" s="218"/>
      <c r="N63" s="205"/>
      <c r="O63" s="205"/>
      <c r="P63" s="205"/>
      <c r="Q63" s="205"/>
      <c r="R63" s="205"/>
      <c r="S63" s="205"/>
      <c r="T63" s="205"/>
      <c r="U63" s="205"/>
      <c r="V63" s="205"/>
      <c r="W63" s="205"/>
      <c r="X63" s="205"/>
      <c r="Y63" s="205"/>
      <c r="Z63" s="205"/>
      <c r="AA63" s="205"/>
    </row>
    <row r="65" spans="2:28" ht="15.75" customHeight="1" x14ac:dyDescent="0.25">
      <c r="B65" s="440" t="s">
        <v>166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04"/>
    </row>
    <row r="66" spans="2:28" ht="15.75" customHeight="1" x14ac:dyDescent="0.25">
      <c r="B66" s="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47"/>
    </row>
    <row r="67" spans="2:28" ht="29.25" customHeight="1" x14ac:dyDescent="0.25">
      <c r="B67" s="442" t="s">
        <v>161</v>
      </c>
      <c r="C67" s="404"/>
      <c r="D67" s="41"/>
      <c r="E67" s="442" t="s">
        <v>167</v>
      </c>
      <c r="F67" s="404"/>
      <c r="G67" s="41"/>
      <c r="H67" s="414" t="s">
        <v>168</v>
      </c>
      <c r="I67" s="404"/>
      <c r="J67" s="442"/>
      <c r="K67" s="404"/>
      <c r="L67" s="445"/>
      <c r="M67" s="412"/>
      <c r="N67" s="41" t="s">
        <v>169</v>
      </c>
      <c r="O67" s="442"/>
      <c r="P67" s="416"/>
      <c r="Q67" s="404"/>
      <c r="R67" s="442" t="s">
        <v>170</v>
      </c>
      <c r="S67" s="416"/>
      <c r="T67" s="404"/>
      <c r="U67" s="442"/>
      <c r="V67" s="416"/>
      <c r="W67" s="404"/>
      <c r="X67" s="442" t="s">
        <v>171</v>
      </c>
      <c r="Y67" s="404"/>
      <c r="Z67" s="442"/>
      <c r="AA67" s="416"/>
      <c r="AB67" s="404"/>
    </row>
    <row r="68" spans="2:28" ht="15.75" customHeight="1" x14ac:dyDescent="0.25">
      <c r="B68" s="46"/>
      <c r="C68" s="233"/>
      <c r="D68" s="233"/>
      <c r="E68" s="233"/>
      <c r="F68" s="228"/>
      <c r="G68" s="234"/>
      <c r="H68" s="235"/>
      <c r="I68" s="235"/>
      <c r="J68" s="228"/>
      <c r="K68" s="228"/>
      <c r="L68" s="228"/>
      <c r="M68" s="228"/>
      <c r="N68" s="235"/>
      <c r="O68" s="228"/>
      <c r="P68" s="228"/>
      <c r="Q68" s="228"/>
      <c r="R68" s="228"/>
      <c r="S68" s="235"/>
      <c r="T68" s="215"/>
      <c r="U68" s="215"/>
      <c r="V68" s="205"/>
      <c r="W68" s="235"/>
      <c r="X68" s="225"/>
      <c r="Y68" s="225"/>
      <c r="Z68" s="48"/>
      <c r="AA68" s="27"/>
      <c r="AB68" s="49"/>
    </row>
    <row r="69" spans="2:28" ht="15.75" customHeight="1" x14ac:dyDescent="0.25">
      <c r="B69" s="440" t="s">
        <v>172</v>
      </c>
      <c r="C69" s="404"/>
      <c r="D69" s="443"/>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5"/>
    </row>
    <row r="70" spans="2:28" ht="15.75" customHeight="1" x14ac:dyDescent="0.25">
      <c r="B70" s="46"/>
      <c r="C70" s="233"/>
      <c r="D70" s="233"/>
      <c r="E70" s="233"/>
      <c r="F70" s="228"/>
      <c r="G70" s="234"/>
      <c r="H70" s="235"/>
      <c r="I70" s="235"/>
      <c r="J70" s="228"/>
      <c r="K70" s="228"/>
      <c r="L70" s="228"/>
      <c r="M70" s="228"/>
      <c r="N70" s="235"/>
      <c r="O70" s="228"/>
      <c r="P70" s="228"/>
      <c r="Q70" s="228"/>
      <c r="R70" s="228"/>
      <c r="S70" s="235"/>
      <c r="T70" s="215"/>
      <c r="U70" s="215"/>
      <c r="V70" s="205"/>
      <c r="W70" s="235"/>
      <c r="X70" s="225"/>
      <c r="Y70" s="225"/>
      <c r="Z70" s="48"/>
      <c r="AA70" s="27"/>
      <c r="AB70" s="49"/>
    </row>
    <row r="71" spans="2:28" ht="15.75" customHeight="1" x14ac:dyDescent="0.25">
      <c r="B71" s="440" t="s">
        <v>173</v>
      </c>
      <c r="C71" s="404"/>
      <c r="D71" s="44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5"/>
    </row>
    <row r="72" spans="2:28" ht="15.75" customHeight="1" x14ac:dyDescent="0.25">
      <c r="B72" s="46"/>
      <c r="C72" s="233"/>
      <c r="D72" s="233"/>
      <c r="E72" s="233"/>
      <c r="F72" s="228"/>
      <c r="G72" s="234"/>
      <c r="H72" s="235"/>
      <c r="I72" s="235"/>
      <c r="J72" s="228"/>
      <c r="K72" s="228"/>
      <c r="L72" s="228"/>
      <c r="M72" s="228"/>
      <c r="N72" s="235"/>
      <c r="O72" s="228"/>
      <c r="P72" s="228"/>
      <c r="Q72" s="228"/>
      <c r="R72" s="228"/>
      <c r="S72" s="235"/>
      <c r="T72" s="215"/>
      <c r="U72" s="215"/>
      <c r="V72" s="205"/>
      <c r="W72" s="235"/>
      <c r="X72" s="225"/>
      <c r="Y72" s="225"/>
      <c r="Z72" s="225"/>
      <c r="AA72" s="215"/>
      <c r="AB72" s="221"/>
    </row>
    <row r="73" spans="2:28" ht="15.75" customHeight="1" x14ac:dyDescent="0.25">
      <c r="B73" s="440" t="s">
        <v>174</v>
      </c>
      <c r="C73" s="404"/>
      <c r="D73" s="44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5"/>
    </row>
    <row r="74" spans="2:28" ht="15.75" customHeight="1" x14ac:dyDescent="0.25">
      <c r="B74" s="46"/>
      <c r="C74" s="233"/>
      <c r="D74" s="233"/>
      <c r="E74" s="233"/>
      <c r="F74" s="228"/>
      <c r="G74" s="234"/>
      <c r="H74" s="235"/>
      <c r="I74" s="235"/>
      <c r="J74" s="228"/>
      <c r="K74" s="228"/>
      <c r="L74" s="228"/>
      <c r="M74" s="228"/>
      <c r="N74" s="235"/>
      <c r="O74" s="228"/>
      <c r="P74" s="228"/>
      <c r="Q74" s="228"/>
      <c r="R74" s="228"/>
      <c r="S74" s="235"/>
      <c r="T74" s="215"/>
      <c r="U74" s="215"/>
      <c r="V74" s="205"/>
      <c r="W74" s="235"/>
      <c r="X74" s="225"/>
      <c r="Y74" s="225"/>
      <c r="Z74" s="48"/>
      <c r="AA74" s="27"/>
      <c r="AB74" s="49"/>
    </row>
    <row r="75" spans="2:28" ht="15.75" customHeight="1" x14ac:dyDescent="0.25">
      <c r="B75" s="440" t="s">
        <v>175</v>
      </c>
      <c r="C75" s="404"/>
      <c r="D75" s="44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5"/>
    </row>
    <row r="76" spans="2:28" ht="15.75" customHeight="1" x14ac:dyDescent="0.25">
      <c r="B76" s="46"/>
      <c r="C76" s="233"/>
      <c r="D76" s="233"/>
      <c r="E76" s="233"/>
      <c r="F76" s="228"/>
      <c r="G76" s="234"/>
      <c r="H76" s="235"/>
      <c r="I76" s="235"/>
      <c r="J76" s="228"/>
      <c r="K76" s="228"/>
      <c r="L76" s="228"/>
      <c r="M76" s="228"/>
      <c r="N76" s="235"/>
      <c r="O76" s="228"/>
      <c r="P76" s="228"/>
      <c r="Q76" s="228"/>
      <c r="R76" s="228"/>
      <c r="S76" s="235"/>
      <c r="T76" s="215"/>
      <c r="U76" s="215"/>
      <c r="V76" s="205"/>
      <c r="W76" s="235"/>
      <c r="X76" s="225"/>
      <c r="Y76" s="225"/>
      <c r="Z76" s="48"/>
      <c r="AA76" s="27"/>
      <c r="AB76" s="49"/>
    </row>
    <row r="77" spans="2:28" ht="15.75" customHeight="1" x14ac:dyDescent="0.25">
      <c r="B77" s="440" t="s">
        <v>176</v>
      </c>
      <c r="C77" s="404"/>
      <c r="D77" s="44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5"/>
    </row>
    <row r="78" spans="2:28" ht="15.75" customHeight="1" x14ac:dyDescent="0.25">
      <c r="B78" s="46"/>
      <c r="C78" s="233"/>
      <c r="D78" s="233"/>
      <c r="E78" s="233"/>
      <c r="F78" s="228"/>
      <c r="G78" s="234"/>
      <c r="H78" s="235"/>
      <c r="I78" s="235"/>
      <c r="J78" s="228"/>
      <c r="K78" s="228"/>
      <c r="L78" s="228"/>
      <c r="M78" s="228"/>
      <c r="N78" s="235"/>
      <c r="O78" s="228"/>
      <c r="P78" s="228"/>
      <c r="Q78" s="228"/>
      <c r="R78" s="228"/>
      <c r="S78" s="235"/>
      <c r="T78" s="215"/>
      <c r="U78" s="215"/>
      <c r="V78" s="205"/>
      <c r="W78" s="235"/>
      <c r="X78" s="225"/>
      <c r="Y78" s="225"/>
      <c r="Z78" s="48"/>
      <c r="AA78" s="27"/>
      <c r="AB78" s="49"/>
    </row>
    <row r="79" spans="2:28" ht="15.75" customHeight="1" x14ac:dyDescent="0.25">
      <c r="B79" s="440" t="s">
        <v>177</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04"/>
    </row>
    <row r="80" spans="2:28" ht="15.75" customHeight="1" x14ac:dyDescent="0.25">
      <c r="B80" s="414" t="s">
        <v>122</v>
      </c>
      <c r="C80" s="404"/>
      <c r="D80" s="50" t="s">
        <v>178</v>
      </c>
      <c r="E80" s="414" t="s">
        <v>179</v>
      </c>
      <c r="F80" s="404"/>
      <c r="G80" s="414" t="s">
        <v>177</v>
      </c>
      <c r="H80" s="416"/>
      <c r="I80" s="416"/>
      <c r="J80" s="416"/>
      <c r="K80" s="416"/>
      <c r="L80" s="416"/>
      <c r="M80" s="416"/>
      <c r="N80" s="416"/>
      <c r="O80" s="404"/>
      <c r="P80" s="414" t="s">
        <v>180</v>
      </c>
      <c r="Q80" s="416"/>
      <c r="R80" s="416"/>
      <c r="S80" s="416"/>
      <c r="T80" s="416"/>
      <c r="U80" s="416"/>
      <c r="V80" s="416"/>
      <c r="W80" s="416"/>
      <c r="X80" s="416"/>
      <c r="Y80" s="416"/>
      <c r="Z80" s="416"/>
      <c r="AA80" s="416"/>
      <c r="AB80" s="404"/>
    </row>
    <row r="81" spans="2:28" ht="15.75" customHeight="1" x14ac:dyDescent="0.25">
      <c r="B81" s="414"/>
      <c r="C81" s="404"/>
      <c r="D81" s="36"/>
      <c r="E81" s="414"/>
      <c r="F81" s="404"/>
      <c r="G81" s="439"/>
      <c r="H81" s="416"/>
      <c r="I81" s="416"/>
      <c r="J81" s="416"/>
      <c r="K81" s="416"/>
      <c r="L81" s="416"/>
      <c r="M81" s="416"/>
      <c r="N81" s="416"/>
      <c r="O81" s="404"/>
      <c r="P81" s="439"/>
      <c r="Q81" s="416"/>
      <c r="R81" s="416"/>
      <c r="S81" s="416"/>
      <c r="T81" s="416"/>
      <c r="U81" s="416"/>
      <c r="V81" s="416"/>
      <c r="W81" s="416"/>
      <c r="X81" s="416"/>
      <c r="Y81" s="416"/>
      <c r="Z81" s="416"/>
      <c r="AA81" s="416"/>
      <c r="AB81" s="404"/>
    </row>
    <row r="82" spans="2:28" ht="15.75" customHeight="1" x14ac:dyDescent="0.25">
      <c r="B82" s="414"/>
      <c r="C82" s="404"/>
      <c r="D82" s="36"/>
      <c r="E82" s="414"/>
      <c r="F82" s="404"/>
      <c r="G82" s="439"/>
      <c r="H82" s="416"/>
      <c r="I82" s="416"/>
      <c r="J82" s="416"/>
      <c r="K82" s="416"/>
      <c r="L82" s="416"/>
      <c r="M82" s="416"/>
      <c r="N82" s="416"/>
      <c r="O82" s="404"/>
      <c r="P82" s="439"/>
      <c r="Q82" s="416"/>
      <c r="R82" s="416"/>
      <c r="S82" s="416"/>
      <c r="T82" s="416"/>
      <c r="U82" s="416"/>
      <c r="V82" s="416"/>
      <c r="W82" s="416"/>
      <c r="X82" s="416"/>
      <c r="Y82" s="416"/>
      <c r="Z82" s="416"/>
      <c r="AA82" s="416"/>
      <c r="AB82" s="404"/>
    </row>
    <row r="83" spans="2:28" ht="26.25" customHeight="1" x14ac:dyDescent="0.25">
      <c r="B83" s="438" t="s">
        <v>181</v>
      </c>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04"/>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755</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13" t="s">
        <v>125</v>
      </c>
      <c r="D12" s="412"/>
      <c r="E12" s="425" t="s">
        <v>751</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714</v>
      </c>
      <c r="D14" s="412"/>
      <c r="E14" s="429" t="s">
        <v>756</v>
      </c>
      <c r="F14" s="430"/>
      <c r="G14" s="430"/>
      <c r="H14" s="430"/>
      <c r="I14" s="430"/>
      <c r="J14" s="430"/>
      <c r="K14" s="430"/>
      <c r="L14" s="430"/>
      <c r="M14" s="430"/>
      <c r="N14" s="430"/>
      <c r="O14" s="430"/>
      <c r="P14" s="430"/>
      <c r="Q14" s="430"/>
      <c r="R14" s="430"/>
      <c r="S14" s="430"/>
      <c r="T14" s="430"/>
      <c r="U14" s="430"/>
      <c r="V14" s="430"/>
      <c r="W14" s="430"/>
      <c r="X14" s="430"/>
      <c r="Y14" s="430"/>
      <c r="Z14" s="430"/>
      <c r="AA14" s="431"/>
      <c r="AB14" s="213"/>
    </row>
    <row r="15" spans="2:28" ht="15.75" customHeight="1" x14ac:dyDescent="0.25">
      <c r="B15" s="30"/>
      <c r="C15" s="215"/>
      <c r="D15" s="215"/>
      <c r="E15" s="433"/>
      <c r="F15" s="434"/>
      <c r="G15" s="434"/>
      <c r="H15" s="434"/>
      <c r="I15" s="434"/>
      <c r="J15" s="434"/>
      <c r="K15" s="434"/>
      <c r="L15" s="434"/>
      <c r="M15" s="434"/>
      <c r="N15" s="434"/>
      <c r="O15" s="434"/>
      <c r="P15" s="434"/>
      <c r="Q15" s="434"/>
      <c r="R15" s="434"/>
      <c r="S15" s="434"/>
      <c r="T15" s="434"/>
      <c r="U15" s="434"/>
      <c r="V15" s="434"/>
      <c r="W15" s="434"/>
      <c r="X15" s="434"/>
      <c r="Y15" s="434"/>
      <c r="Z15" s="434"/>
      <c r="AA15" s="435"/>
      <c r="AB15" s="213"/>
    </row>
    <row r="17" spans="3:28" ht="15" customHeight="1" x14ac:dyDescent="0.25">
      <c r="C17" s="413" t="s">
        <v>716</v>
      </c>
      <c r="D17" s="412"/>
      <c r="E17" s="936" t="s">
        <v>757</v>
      </c>
      <c r="F17" s="430"/>
      <c r="G17" s="430"/>
      <c r="H17" s="430"/>
      <c r="I17" s="430"/>
      <c r="J17" s="430"/>
      <c r="K17" s="430"/>
      <c r="L17" s="430"/>
      <c r="M17" s="430"/>
      <c r="N17" s="430"/>
      <c r="O17" s="430"/>
      <c r="P17" s="430"/>
      <c r="Q17" s="430"/>
      <c r="R17" s="430"/>
      <c r="S17" s="430"/>
      <c r="T17" s="430"/>
      <c r="U17" s="430"/>
      <c r="V17" s="430"/>
      <c r="W17" s="430"/>
      <c r="X17" s="430"/>
      <c r="Y17" s="430"/>
      <c r="Z17" s="430"/>
      <c r="AA17" s="431"/>
      <c r="AB17" s="213"/>
    </row>
    <row r="18" spans="3:28" ht="15" customHeight="1" x14ac:dyDescent="0.25">
      <c r="C18" s="215"/>
      <c r="D18" s="215"/>
      <c r="E18" s="433"/>
      <c r="F18" s="434"/>
      <c r="G18" s="434"/>
      <c r="H18" s="434"/>
      <c r="I18" s="434"/>
      <c r="J18" s="434"/>
      <c r="K18" s="434"/>
      <c r="L18" s="434"/>
      <c r="M18" s="434"/>
      <c r="N18" s="434"/>
      <c r="O18" s="434"/>
      <c r="P18" s="434"/>
      <c r="Q18" s="434"/>
      <c r="R18" s="434"/>
      <c r="S18" s="434"/>
      <c r="T18" s="434"/>
      <c r="U18" s="434"/>
      <c r="V18" s="434"/>
      <c r="W18" s="434"/>
      <c r="X18" s="434"/>
      <c r="Y18" s="434"/>
      <c r="Z18" s="434"/>
      <c r="AA18" s="435"/>
      <c r="AB18" s="213"/>
    </row>
    <row r="19" spans="3:28" ht="15" customHeight="1" x14ac:dyDescent="0.25">
      <c r="C19" s="215"/>
      <c r="D19" s="215"/>
      <c r="E19" s="215"/>
      <c r="F19" s="205"/>
      <c r="G19" s="205"/>
      <c r="H19" s="205"/>
      <c r="I19" s="205"/>
      <c r="J19" s="205"/>
      <c r="K19" s="205"/>
      <c r="L19" s="205"/>
      <c r="M19" s="205"/>
      <c r="N19" s="205"/>
      <c r="O19" s="205"/>
      <c r="P19" s="205"/>
      <c r="Q19" s="205"/>
      <c r="R19" s="205"/>
      <c r="S19" s="205"/>
      <c r="T19" s="205"/>
      <c r="U19" s="205"/>
      <c r="V19" s="205"/>
      <c r="W19" s="205"/>
      <c r="X19" s="205"/>
      <c r="Y19" s="205"/>
      <c r="Z19" s="205"/>
      <c r="AA19" s="205"/>
      <c r="AB19" s="213"/>
    </row>
    <row r="20" spans="3:28" ht="15" customHeight="1" x14ac:dyDescent="0.25">
      <c r="C20" s="215"/>
      <c r="D20" s="215"/>
      <c r="E20" s="215"/>
      <c r="F20" s="205"/>
      <c r="G20" s="205"/>
      <c r="H20" s="205"/>
      <c r="I20" s="205"/>
      <c r="J20" s="205"/>
      <c r="K20" s="205"/>
      <c r="L20" s="205"/>
      <c r="M20" s="205"/>
      <c r="N20" s="205"/>
      <c r="O20" s="205"/>
      <c r="P20" s="205"/>
      <c r="Q20" s="205"/>
      <c r="R20" s="205"/>
      <c r="S20" s="205"/>
      <c r="T20" s="205"/>
      <c r="U20" s="205"/>
      <c r="V20" s="205"/>
      <c r="W20" s="205"/>
      <c r="X20" s="205"/>
      <c r="Y20" s="205"/>
      <c r="Z20" s="205"/>
      <c r="AA20" s="205"/>
      <c r="AB20" s="213"/>
    </row>
    <row r="21" spans="3:28" ht="15" customHeight="1" x14ac:dyDescent="0.25">
      <c r="C21" s="413" t="s">
        <v>127</v>
      </c>
      <c r="D21" s="412"/>
      <c r="E21" s="216"/>
      <c r="F21" s="411"/>
      <c r="G21" s="412"/>
      <c r="H21" s="412"/>
      <c r="I21" s="412"/>
      <c r="J21" s="412"/>
      <c r="K21" s="412"/>
      <c r="L21" s="412"/>
      <c r="M21" s="412"/>
      <c r="N21" s="412"/>
      <c r="O21" s="412"/>
      <c r="P21" s="412"/>
      <c r="Q21" s="412"/>
      <c r="R21" s="412"/>
      <c r="S21" s="412"/>
      <c r="T21" s="412"/>
      <c r="U21" s="412"/>
      <c r="V21" s="412"/>
      <c r="W21" s="412"/>
      <c r="X21" s="412"/>
      <c r="Y21" s="412"/>
      <c r="Z21" s="412"/>
      <c r="AA21" s="412"/>
      <c r="AB21" s="424"/>
    </row>
    <row r="22" spans="3:28" ht="29.25" customHeight="1" x14ac:dyDescent="0.25">
      <c r="C22" s="938" t="s">
        <v>758</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04"/>
      <c r="AB22" s="217"/>
    </row>
    <row r="23" spans="3:28" ht="15" customHeight="1" x14ac:dyDescent="0.2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7"/>
    </row>
    <row r="24" spans="3:28" ht="15" customHeight="1" x14ac:dyDescent="0.25">
      <c r="C24" s="219" t="s">
        <v>128</v>
      </c>
      <c r="D24" s="219"/>
      <c r="E24" s="205"/>
      <c r="F24" s="205"/>
      <c r="G24" s="205"/>
      <c r="H24" s="205"/>
      <c r="I24" s="205"/>
      <c r="J24" s="218"/>
      <c r="K24" s="218"/>
      <c r="L24" s="218"/>
      <c r="M24" s="218"/>
      <c r="N24" s="218"/>
      <c r="O24" s="218"/>
      <c r="P24" s="218"/>
      <c r="Q24" s="218"/>
      <c r="R24" s="218" t="s">
        <v>129</v>
      </c>
      <c r="S24" s="218"/>
      <c r="T24" s="218"/>
      <c r="U24" s="218"/>
      <c r="V24" s="218"/>
      <c r="W24" s="218"/>
      <c r="X24" s="218"/>
      <c r="Y24" s="218"/>
      <c r="Z24" s="218"/>
      <c r="AA24" s="218"/>
      <c r="AB24" s="217"/>
    </row>
    <row r="25" spans="3:28" ht="15" customHeight="1" x14ac:dyDescent="0.25">
      <c r="C25" s="935" t="s">
        <v>754</v>
      </c>
      <c r="D25" s="430"/>
      <c r="E25" s="430"/>
      <c r="F25" s="430"/>
      <c r="G25" s="430"/>
      <c r="H25" s="430"/>
      <c r="I25" s="430"/>
      <c r="J25" s="430"/>
      <c r="K25" s="430"/>
      <c r="L25" s="430"/>
      <c r="M25" s="430"/>
      <c r="N25" s="430"/>
      <c r="O25" s="430"/>
      <c r="P25" s="431"/>
      <c r="Q25" s="205"/>
      <c r="R25" s="415"/>
      <c r="S25" s="416"/>
      <c r="T25" s="416"/>
      <c r="U25" s="416"/>
      <c r="V25" s="416"/>
      <c r="W25" s="416"/>
      <c r="X25" s="416"/>
      <c r="Y25" s="416"/>
      <c r="Z25" s="416"/>
      <c r="AA25" s="404"/>
      <c r="AB25" s="213"/>
    </row>
    <row r="26" spans="3:28" ht="15" customHeight="1" x14ac:dyDescent="0.25">
      <c r="C26" s="432"/>
      <c r="D26" s="386"/>
      <c r="E26" s="386"/>
      <c r="F26" s="386"/>
      <c r="G26" s="386"/>
      <c r="H26" s="386"/>
      <c r="I26" s="386"/>
      <c r="J26" s="386"/>
      <c r="K26" s="386"/>
      <c r="L26" s="386"/>
      <c r="M26" s="386"/>
      <c r="N26" s="386"/>
      <c r="O26" s="386"/>
      <c r="P26" s="424"/>
      <c r="Q26" s="205"/>
      <c r="R26" s="205"/>
      <c r="S26" s="205"/>
      <c r="T26" s="205"/>
      <c r="U26" s="205"/>
      <c r="V26" s="205"/>
      <c r="W26" s="205"/>
      <c r="X26" s="205"/>
      <c r="Y26" s="205"/>
      <c r="Z26" s="205"/>
      <c r="AA26" s="205"/>
      <c r="AB26" s="213"/>
    </row>
    <row r="27" spans="3:28" ht="15" customHeight="1" x14ac:dyDescent="0.25">
      <c r="C27" s="432"/>
      <c r="D27" s="386"/>
      <c r="E27" s="386"/>
      <c r="F27" s="386"/>
      <c r="G27" s="386"/>
      <c r="H27" s="386"/>
      <c r="I27" s="386"/>
      <c r="J27" s="386"/>
      <c r="K27" s="386"/>
      <c r="L27" s="386"/>
      <c r="M27" s="386"/>
      <c r="N27" s="386"/>
      <c r="O27" s="386"/>
      <c r="P27" s="424"/>
      <c r="Q27" s="215"/>
      <c r="R27" s="218" t="s">
        <v>130</v>
      </c>
      <c r="S27" s="218"/>
      <c r="T27" s="218"/>
      <c r="U27" s="218"/>
      <c r="V27" s="218"/>
      <c r="W27" s="215"/>
      <c r="X27" s="215"/>
      <c r="Y27" s="215"/>
      <c r="Z27" s="205"/>
      <c r="AA27" s="215"/>
      <c r="AB27" s="213"/>
    </row>
    <row r="28" spans="3:28" ht="15" customHeight="1" x14ac:dyDescent="0.25">
      <c r="C28" s="432"/>
      <c r="D28" s="386"/>
      <c r="E28" s="386"/>
      <c r="F28" s="386"/>
      <c r="G28" s="386"/>
      <c r="H28" s="386"/>
      <c r="I28" s="386"/>
      <c r="J28" s="386"/>
      <c r="K28" s="386"/>
      <c r="L28" s="386"/>
      <c r="M28" s="386"/>
      <c r="N28" s="386"/>
      <c r="O28" s="386"/>
      <c r="P28" s="424"/>
      <c r="Q28" s="205"/>
      <c r="R28" s="36"/>
      <c r="S28" s="205" t="s">
        <v>15</v>
      </c>
      <c r="T28" s="205"/>
      <c r="U28" s="36"/>
      <c r="V28" s="205" t="s">
        <v>27</v>
      </c>
      <c r="W28" s="205"/>
      <c r="X28" s="36"/>
      <c r="Y28" s="220" t="s">
        <v>46</v>
      </c>
      <c r="Z28" s="205"/>
      <c r="AA28" s="205"/>
      <c r="AB28" s="213"/>
    </row>
    <row r="29" spans="3:28" ht="15" customHeight="1" x14ac:dyDescent="0.25">
      <c r="C29" s="432"/>
      <c r="D29" s="386"/>
      <c r="E29" s="386"/>
      <c r="F29" s="386"/>
      <c r="G29" s="386"/>
      <c r="H29" s="386"/>
      <c r="I29" s="386"/>
      <c r="J29" s="386"/>
      <c r="K29" s="386"/>
      <c r="L29" s="386"/>
      <c r="M29" s="386"/>
      <c r="N29" s="386"/>
      <c r="O29" s="386"/>
      <c r="P29" s="424"/>
      <c r="Q29" s="205"/>
      <c r="R29" s="205"/>
      <c r="S29" s="205"/>
      <c r="T29" s="205"/>
      <c r="U29" s="205"/>
      <c r="V29" s="205"/>
      <c r="W29" s="205"/>
      <c r="X29" s="205"/>
      <c r="Y29" s="205"/>
      <c r="Z29" s="205"/>
      <c r="AA29" s="205"/>
      <c r="AB29" s="213"/>
    </row>
    <row r="30" spans="3:28" ht="15" customHeight="1" x14ac:dyDescent="0.25">
      <c r="C30" s="433"/>
      <c r="D30" s="434"/>
      <c r="E30" s="434"/>
      <c r="F30" s="434"/>
      <c r="G30" s="434"/>
      <c r="H30" s="434"/>
      <c r="I30" s="434"/>
      <c r="J30" s="434"/>
      <c r="K30" s="434"/>
      <c r="L30" s="434"/>
      <c r="M30" s="434"/>
      <c r="N30" s="434"/>
      <c r="O30" s="434"/>
      <c r="P30" s="435"/>
      <c r="Q30" s="205"/>
      <c r="R30" s="218" t="s">
        <v>131</v>
      </c>
      <c r="S30" s="205"/>
      <c r="T30" s="205"/>
      <c r="U30" s="205"/>
      <c r="V30" s="205"/>
      <c r="W30" s="422" t="s">
        <v>23</v>
      </c>
      <c r="X30" s="416"/>
      <c r="Y30" s="416"/>
      <c r="Z30" s="416"/>
      <c r="AA30" s="404"/>
      <c r="AB30" s="213"/>
    </row>
    <row r="31" spans="3:28" ht="15" customHeight="1" x14ac:dyDescent="0.25">
      <c r="C31" s="215"/>
      <c r="D31" s="215"/>
      <c r="E31" s="215"/>
      <c r="F31" s="215"/>
      <c r="G31" s="215"/>
      <c r="H31" s="205"/>
      <c r="I31" s="205"/>
      <c r="J31" s="205"/>
      <c r="K31" s="205"/>
      <c r="L31" s="205"/>
      <c r="M31" s="205"/>
      <c r="N31" s="205"/>
      <c r="O31" s="205"/>
      <c r="P31" s="205"/>
      <c r="Q31" s="205"/>
      <c r="R31" s="218"/>
      <c r="S31" s="205"/>
      <c r="T31" s="205"/>
      <c r="U31" s="205"/>
      <c r="V31" s="205"/>
      <c r="W31" s="205"/>
      <c r="X31" s="205"/>
      <c r="Y31" s="205"/>
      <c r="Z31" s="205"/>
      <c r="AA31" s="205"/>
      <c r="AB31" s="213"/>
    </row>
    <row r="32" spans="3:28" ht="15" customHeight="1" x14ac:dyDescent="0.25">
      <c r="C32" s="218" t="s">
        <v>132</v>
      </c>
      <c r="D32" s="215"/>
      <c r="E32" s="215"/>
      <c r="F32" s="215"/>
      <c r="G32" s="215"/>
      <c r="H32" s="215"/>
      <c r="I32" s="205"/>
      <c r="J32" s="205"/>
      <c r="K32" s="205"/>
      <c r="L32" s="205"/>
      <c r="M32" s="205"/>
      <c r="N32" s="205"/>
      <c r="O32" s="205"/>
      <c r="P32" s="205"/>
      <c r="Q32" s="205"/>
      <c r="R32" s="205"/>
      <c r="S32" s="205"/>
      <c r="T32" s="205"/>
      <c r="U32" s="205"/>
      <c r="V32" s="205"/>
      <c r="W32" s="205"/>
      <c r="X32" s="205"/>
      <c r="Y32" s="205"/>
      <c r="Z32" s="205"/>
      <c r="AA32" s="205"/>
      <c r="AB32" s="213"/>
    </row>
    <row r="33" spans="3:27" ht="39.75" customHeight="1" x14ac:dyDescent="0.25">
      <c r="C33" s="937" t="s">
        <v>759</v>
      </c>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04"/>
    </row>
    <row r="34" spans="3:27" ht="15"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row>
    <row r="35" spans="3:27" ht="15" customHeight="1" x14ac:dyDescent="0.25">
      <c r="C35" s="209" t="s">
        <v>134</v>
      </c>
      <c r="D35" s="215"/>
      <c r="E35" s="215"/>
      <c r="F35" s="215"/>
      <c r="G35" s="215"/>
      <c r="H35" s="215"/>
      <c r="I35" s="215"/>
      <c r="J35" s="215"/>
      <c r="K35" s="215"/>
      <c r="L35" s="215"/>
      <c r="M35" s="209" t="s">
        <v>134</v>
      </c>
      <c r="N35" s="215"/>
      <c r="O35" s="215"/>
      <c r="P35" s="215"/>
      <c r="Q35" s="215"/>
      <c r="R35" s="215"/>
      <c r="S35" s="215"/>
      <c r="T35" s="215"/>
      <c r="U35" s="215"/>
      <c r="V35" s="215"/>
      <c r="W35" s="215"/>
      <c r="X35" s="215"/>
      <c r="Y35" s="215"/>
      <c r="Z35" s="215"/>
      <c r="AA35" s="215"/>
    </row>
    <row r="36" spans="3:27" ht="29.25" customHeight="1" x14ac:dyDescent="0.25">
      <c r="C36" s="422" t="s">
        <v>760</v>
      </c>
      <c r="D36" s="416"/>
      <c r="E36" s="416"/>
      <c r="F36" s="416"/>
      <c r="G36" s="416"/>
      <c r="H36" s="416"/>
      <c r="I36" s="416"/>
      <c r="J36" s="416"/>
      <c r="K36" s="404"/>
      <c r="L36" s="215"/>
      <c r="M36" s="422"/>
      <c r="N36" s="416"/>
      <c r="O36" s="416"/>
      <c r="P36" s="416"/>
      <c r="Q36" s="416"/>
      <c r="R36" s="416"/>
      <c r="S36" s="416"/>
      <c r="T36" s="416"/>
      <c r="U36" s="416"/>
      <c r="V36" s="416"/>
      <c r="W36" s="416"/>
      <c r="X36" s="416"/>
      <c r="Y36" s="416"/>
      <c r="Z36" s="416"/>
      <c r="AA36" s="404"/>
    </row>
    <row r="37" spans="3:27" ht="15" customHeight="1" x14ac:dyDescent="0.2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3:27" ht="15" customHeight="1" x14ac:dyDescent="0.25">
      <c r="C38" s="222" t="s">
        <v>137</v>
      </c>
      <c r="D38" s="222"/>
      <c r="E38" s="222"/>
      <c r="F38" s="222"/>
      <c r="G38" s="223"/>
      <c r="H38" s="224"/>
      <c r="I38" s="224"/>
      <c r="J38" s="224"/>
      <c r="K38" s="224"/>
      <c r="L38" s="224"/>
      <c r="M38" s="224"/>
      <c r="N38" s="224"/>
      <c r="O38" s="224"/>
      <c r="P38" s="224"/>
      <c r="Q38" s="224"/>
      <c r="R38" s="224"/>
      <c r="S38" s="224"/>
      <c r="T38" s="224"/>
      <c r="U38" s="224"/>
      <c r="V38" s="224"/>
      <c r="W38" s="224"/>
      <c r="X38" s="224"/>
      <c r="Y38" s="224"/>
      <c r="Z38" s="224"/>
      <c r="AA38" s="224"/>
    </row>
    <row r="39" spans="3:27" ht="90" customHeight="1" x14ac:dyDescent="0.25">
      <c r="C39" s="421" t="s">
        <v>761</v>
      </c>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4"/>
    </row>
    <row r="40" spans="3:27" ht="15" customHeight="1" x14ac:dyDescent="0.2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3:27" ht="15.75" customHeight="1" x14ac:dyDescent="0.25">
      <c r="C41" s="420" t="s">
        <v>139</v>
      </c>
      <c r="D41" s="412"/>
      <c r="E41" s="218"/>
      <c r="F41" s="414" t="s">
        <v>22</v>
      </c>
      <c r="G41" s="404"/>
      <c r="H41" s="218"/>
      <c r="I41" s="205"/>
      <c r="J41" s="225" t="s">
        <v>140</v>
      </c>
      <c r="K41" s="414">
        <v>40</v>
      </c>
      <c r="L41" s="416"/>
      <c r="M41" s="416"/>
      <c r="N41" s="404"/>
      <c r="O41" s="218"/>
      <c r="P41" s="218"/>
      <c r="Q41" s="209" t="s">
        <v>141</v>
      </c>
      <c r="R41" s="205"/>
      <c r="S41" s="218"/>
      <c r="T41" s="218"/>
      <c r="U41" s="218"/>
      <c r="V41" s="218"/>
      <c r="W41" s="414" t="s">
        <v>20</v>
      </c>
      <c r="X41" s="416"/>
      <c r="Y41" s="416"/>
      <c r="Z41" s="416"/>
      <c r="AA41" s="404"/>
    </row>
    <row r="42" spans="3:27" ht="15.75" customHeight="1" x14ac:dyDescent="0.25">
      <c r="C42" s="205"/>
      <c r="D42" s="205"/>
      <c r="E42" s="205"/>
      <c r="F42" s="220"/>
      <c r="G42" s="220"/>
      <c r="H42" s="220"/>
      <c r="I42" s="220"/>
      <c r="J42" s="220"/>
      <c r="K42" s="220"/>
      <c r="L42" s="220"/>
      <c r="M42" s="205"/>
      <c r="N42" s="205"/>
      <c r="O42" s="205"/>
      <c r="P42" s="205"/>
      <c r="Q42" s="205"/>
      <c r="R42" s="205"/>
      <c r="S42" s="205"/>
      <c r="T42" s="205"/>
      <c r="U42" s="205"/>
      <c r="V42" s="205"/>
      <c r="W42" s="205"/>
      <c r="X42" s="205"/>
      <c r="Y42" s="205"/>
      <c r="Z42" s="205"/>
      <c r="AA42" s="205"/>
    </row>
    <row r="43" spans="3:27" ht="32.25" customHeight="1" x14ac:dyDescent="0.25">
      <c r="C43" s="205"/>
      <c r="D43" s="225" t="s">
        <v>142</v>
      </c>
      <c r="E43" s="218"/>
      <c r="F43" s="421"/>
      <c r="G43" s="416"/>
      <c r="H43" s="416"/>
      <c r="I43" s="416"/>
      <c r="J43" s="416"/>
      <c r="K43" s="416"/>
      <c r="L43" s="416"/>
      <c r="M43" s="404"/>
      <c r="N43" s="205"/>
      <c r="O43" s="225" t="s">
        <v>144</v>
      </c>
      <c r="P43" s="422">
        <v>0</v>
      </c>
      <c r="Q43" s="416"/>
      <c r="R43" s="416"/>
      <c r="S43" s="416"/>
      <c r="T43" s="416"/>
      <c r="U43" s="416"/>
      <c r="V43" s="416"/>
      <c r="W43" s="416"/>
      <c r="X43" s="416"/>
      <c r="Y43" s="416"/>
      <c r="Z43" s="416"/>
      <c r="AA43" s="404"/>
    </row>
    <row r="44" spans="3:27" ht="15.75" customHeight="1" x14ac:dyDescent="0.25">
      <c r="C44" s="218"/>
      <c r="D44" s="218"/>
      <c r="E44" s="218"/>
      <c r="F44" s="220"/>
      <c r="G44" s="220"/>
      <c r="H44" s="220"/>
      <c r="I44" s="220"/>
      <c r="J44" s="220"/>
      <c r="K44" s="220"/>
      <c r="L44" s="220"/>
      <c r="M44" s="218"/>
      <c r="N44" s="218"/>
      <c r="O44" s="218"/>
      <c r="P44" s="218"/>
      <c r="Q44" s="218"/>
      <c r="R44" s="218"/>
      <c r="S44" s="218"/>
      <c r="T44" s="218"/>
      <c r="U44" s="218"/>
      <c r="V44" s="218"/>
      <c r="W44" s="218"/>
      <c r="X44" s="218"/>
      <c r="Y44" s="218"/>
      <c r="Z44" s="218"/>
      <c r="AA44" s="218"/>
    </row>
    <row r="45" spans="3:27" ht="15.75" customHeight="1" x14ac:dyDescent="0.25">
      <c r="C45" s="205"/>
      <c r="D45" s="225" t="s">
        <v>145</v>
      </c>
      <c r="E45" s="205"/>
      <c r="F45" s="415" t="s">
        <v>146</v>
      </c>
      <c r="G45" s="404"/>
      <c r="H45" s="205"/>
      <c r="I45" s="205"/>
      <c r="J45" s="218" t="s">
        <v>147</v>
      </c>
      <c r="K45" s="205"/>
      <c r="L45" s="415" t="s">
        <v>148</v>
      </c>
      <c r="M45" s="416"/>
      <c r="N45" s="404"/>
      <c r="O45" s="218"/>
      <c r="P45" s="218"/>
      <c r="Q45" s="205"/>
      <c r="R45" s="218" t="s">
        <v>149</v>
      </c>
      <c r="S45" s="218"/>
      <c r="T45" s="218"/>
      <c r="U45" s="218"/>
      <c r="V45" s="218"/>
      <c r="W45" s="423"/>
      <c r="X45" s="416"/>
      <c r="Y45" s="416"/>
      <c r="Z45" s="416"/>
      <c r="AA45" s="404"/>
    </row>
    <row r="46" spans="3:27" ht="15.75" customHeight="1" x14ac:dyDescent="0.25">
      <c r="C46" s="205"/>
      <c r="D46" s="205"/>
      <c r="E46" s="205"/>
      <c r="F46" s="28"/>
      <c r="G46" s="205"/>
      <c r="H46" s="205"/>
      <c r="I46" s="209"/>
      <c r="J46" s="209"/>
      <c r="K46" s="209"/>
      <c r="L46" s="209"/>
      <c r="M46" s="209"/>
      <c r="N46" s="209"/>
      <c r="O46" s="209"/>
      <c r="P46" s="209"/>
      <c r="Q46" s="209"/>
      <c r="R46" s="209"/>
      <c r="S46" s="209"/>
      <c r="T46" s="209"/>
      <c r="U46" s="209"/>
      <c r="V46" s="209"/>
      <c r="W46" s="209"/>
      <c r="X46" s="209"/>
      <c r="Y46" s="209"/>
      <c r="Z46" s="209"/>
      <c r="AA46" s="209"/>
    </row>
    <row r="47" spans="3:27" ht="15.75" customHeight="1" x14ac:dyDescent="0.25">
      <c r="C47" s="226" t="s">
        <v>150</v>
      </c>
      <c r="D47" s="417">
        <v>2024</v>
      </c>
      <c r="E47" s="418"/>
      <c r="F47" s="419"/>
      <c r="G47" s="34"/>
      <c r="H47" s="209"/>
      <c r="I47" s="209"/>
      <c r="J47" s="209"/>
      <c r="K47" s="209"/>
      <c r="L47" s="209"/>
      <c r="M47" s="209"/>
      <c r="N47" s="209"/>
      <c r="O47" s="209"/>
      <c r="P47" s="209"/>
      <c r="Q47" s="411"/>
      <c r="R47" s="412"/>
      <c r="S47" s="412"/>
      <c r="T47" s="412"/>
      <c r="U47" s="412"/>
      <c r="V47" s="209"/>
      <c r="W47" s="209"/>
      <c r="X47" s="413"/>
      <c r="Y47" s="412"/>
      <c r="Z47" s="412"/>
      <c r="AA47" s="412"/>
    </row>
    <row r="49" spans="3:27" ht="15.75" customHeight="1" x14ac:dyDescent="0.25">
      <c r="C49" s="218" t="s">
        <v>140</v>
      </c>
      <c r="D49" s="422">
        <v>40</v>
      </c>
      <c r="E49" s="416"/>
      <c r="F49" s="404"/>
      <c r="G49" s="205"/>
      <c r="H49" s="209"/>
      <c r="I49" s="209"/>
      <c r="J49" s="209"/>
      <c r="K49" s="209"/>
      <c r="L49" s="209"/>
      <c r="M49" s="209"/>
      <c r="N49" s="209"/>
      <c r="O49" s="209"/>
      <c r="P49" s="209"/>
      <c r="Q49" s="411"/>
      <c r="R49" s="412"/>
      <c r="S49" s="412"/>
      <c r="T49" s="412"/>
      <c r="U49" s="412"/>
      <c r="V49" s="209"/>
      <c r="W49" s="209"/>
      <c r="X49" s="413"/>
      <c r="Y49" s="412"/>
      <c r="Z49" s="412"/>
      <c r="AA49" s="412"/>
    </row>
    <row r="50" spans="3:27" ht="15.75" customHeight="1" x14ac:dyDescent="0.25">
      <c r="C50" s="205"/>
      <c r="D50" s="205"/>
      <c r="E50" s="205"/>
      <c r="F50" s="205"/>
      <c r="G50" s="205"/>
      <c r="H50" s="205"/>
      <c r="I50" s="209"/>
      <c r="J50" s="209"/>
      <c r="K50" s="218"/>
      <c r="L50" s="218"/>
      <c r="M50" s="218"/>
      <c r="N50" s="218"/>
      <c r="O50" s="218"/>
      <c r="P50" s="218"/>
      <c r="Q50" s="218"/>
      <c r="R50" s="218"/>
      <c r="S50" s="218"/>
      <c r="T50" s="218"/>
      <c r="U50" s="218"/>
      <c r="V50" s="218"/>
      <c r="W50" s="218"/>
      <c r="X50" s="218"/>
      <c r="Y50" s="218"/>
      <c r="Z50" s="218"/>
      <c r="AA50" s="218"/>
    </row>
    <row r="51" spans="3:27" ht="15.75" customHeight="1" x14ac:dyDescent="0.25">
      <c r="C51" s="218"/>
      <c r="D51" s="414" t="s">
        <v>151</v>
      </c>
      <c r="E51" s="416"/>
      <c r="F51" s="416"/>
      <c r="G51" s="416"/>
      <c r="H51" s="416"/>
      <c r="I51" s="416"/>
      <c r="J51" s="416"/>
      <c r="K51" s="416"/>
      <c r="L51" s="416"/>
      <c r="M51" s="416"/>
      <c r="N51" s="416"/>
      <c r="O51" s="416"/>
      <c r="P51" s="416"/>
      <c r="Q51" s="416"/>
      <c r="R51" s="416"/>
      <c r="S51" s="416"/>
      <c r="T51" s="416"/>
      <c r="U51" s="416"/>
      <c r="V51" s="416"/>
      <c r="W51" s="416"/>
      <c r="X51" s="416"/>
      <c r="Y51" s="404"/>
      <c r="Z51" s="219"/>
      <c r="AA51" s="219"/>
    </row>
    <row r="52" spans="3:27" ht="15.75" customHeight="1" x14ac:dyDescent="0.25">
      <c r="C52" s="205"/>
      <c r="D52" s="453" t="s">
        <v>152</v>
      </c>
      <c r="E52" s="416"/>
      <c r="F52" s="416"/>
      <c r="G52" s="416"/>
      <c r="H52" s="404"/>
      <c r="I52" s="449" t="s">
        <v>153</v>
      </c>
      <c r="J52" s="416"/>
      <c r="K52" s="416"/>
      <c r="L52" s="416"/>
      <c r="M52" s="416"/>
      <c r="N52" s="416"/>
      <c r="O52" s="416"/>
      <c r="P52" s="404"/>
      <c r="Q52" s="450" t="s">
        <v>154</v>
      </c>
      <c r="R52" s="416"/>
      <c r="S52" s="416"/>
      <c r="T52" s="416"/>
      <c r="U52" s="416"/>
      <c r="V52" s="416"/>
      <c r="W52" s="416"/>
      <c r="X52" s="416"/>
      <c r="Y52" s="404"/>
      <c r="Z52" s="219"/>
      <c r="AA52" s="219"/>
    </row>
    <row r="53" spans="3:27" ht="15.75" customHeight="1" x14ac:dyDescent="0.25">
      <c r="C53" s="38"/>
      <c r="D53" s="454" t="s">
        <v>155</v>
      </c>
      <c r="E53" s="416"/>
      <c r="F53" s="416"/>
      <c r="G53" s="416"/>
      <c r="H53" s="404"/>
      <c r="I53" s="451" t="s">
        <v>156</v>
      </c>
      <c r="J53" s="416"/>
      <c r="K53" s="416"/>
      <c r="L53" s="416"/>
      <c r="M53" s="416"/>
      <c r="N53" s="416"/>
      <c r="O53" s="416"/>
      <c r="P53" s="404"/>
      <c r="Q53" s="452" t="s">
        <v>157</v>
      </c>
      <c r="R53" s="416"/>
      <c r="S53" s="416"/>
      <c r="T53" s="416"/>
      <c r="U53" s="416"/>
      <c r="V53" s="416"/>
      <c r="W53" s="416"/>
      <c r="X53" s="416"/>
      <c r="Y53" s="404"/>
      <c r="Z53" s="228"/>
      <c r="AA53" s="228"/>
    </row>
    <row r="54" spans="3:27" ht="15.75" customHeight="1" x14ac:dyDescent="0.25">
      <c r="C54" s="229"/>
      <c r="D54" s="229"/>
      <c r="E54" s="229"/>
      <c r="F54" s="229"/>
      <c r="G54" s="230"/>
      <c r="H54" s="230"/>
      <c r="I54" s="230"/>
      <c r="J54" s="230"/>
      <c r="K54" s="230"/>
      <c r="L54" s="230"/>
      <c r="M54" s="230"/>
      <c r="N54" s="230"/>
      <c r="O54" s="230"/>
      <c r="P54" s="230"/>
      <c r="Q54" s="230"/>
      <c r="R54" s="230"/>
      <c r="S54" s="230"/>
      <c r="T54" s="230"/>
      <c r="U54" s="230"/>
      <c r="V54" s="230"/>
      <c r="W54" s="230"/>
      <c r="X54" s="230"/>
      <c r="Y54" s="230"/>
      <c r="Z54" s="229"/>
      <c r="AA54" s="229"/>
    </row>
    <row r="55" spans="3:27" ht="15.75" customHeight="1" x14ac:dyDescent="0.25">
      <c r="C55" s="442" t="s">
        <v>158</v>
      </c>
      <c r="D55" s="416"/>
      <c r="E55" s="416"/>
      <c r="F55" s="404"/>
      <c r="G55" s="447" t="s">
        <v>159</v>
      </c>
      <c r="H55" s="448" t="s">
        <v>160</v>
      </c>
      <c r="I55" s="430"/>
      <c r="J55" s="430"/>
      <c r="K55" s="430"/>
      <c r="L55" s="430"/>
      <c r="M55" s="430"/>
      <c r="N55" s="430"/>
      <c r="O55" s="430"/>
      <c r="P55" s="430"/>
      <c r="Q55" s="430"/>
      <c r="R55" s="430"/>
      <c r="S55" s="430"/>
      <c r="T55" s="430"/>
      <c r="U55" s="430"/>
      <c r="V55" s="430"/>
      <c r="W55" s="430"/>
      <c r="X55" s="430"/>
      <c r="Y55" s="430"/>
      <c r="Z55" s="430"/>
      <c r="AA55" s="431"/>
    </row>
    <row r="56" spans="3:27" ht="15.75" customHeight="1" x14ac:dyDescent="0.25">
      <c r="C56" s="40" t="s">
        <v>161</v>
      </c>
      <c r="D56" s="41" t="s">
        <v>721</v>
      </c>
      <c r="E56" s="442" t="s">
        <v>162</v>
      </c>
      <c r="F56" s="404"/>
      <c r="G56" s="388"/>
      <c r="H56" s="433"/>
      <c r="I56" s="434"/>
      <c r="J56" s="434"/>
      <c r="K56" s="434"/>
      <c r="L56" s="434"/>
      <c r="M56" s="434"/>
      <c r="N56" s="434"/>
      <c r="O56" s="434"/>
      <c r="P56" s="434"/>
      <c r="Q56" s="434"/>
      <c r="R56" s="434"/>
      <c r="S56" s="434"/>
      <c r="T56" s="434"/>
      <c r="U56" s="434"/>
      <c r="V56" s="434"/>
      <c r="W56" s="434"/>
      <c r="X56" s="434"/>
      <c r="Y56" s="434"/>
      <c r="Z56" s="434"/>
      <c r="AA56" s="435"/>
    </row>
    <row r="57" spans="3:27" ht="15.75" customHeight="1" x14ac:dyDescent="0.25">
      <c r="C57" s="42">
        <v>2024</v>
      </c>
      <c r="D57" s="43">
        <v>45474</v>
      </c>
      <c r="E57" s="441">
        <v>45656</v>
      </c>
      <c r="F57" s="404"/>
      <c r="G57" s="44">
        <v>40</v>
      </c>
      <c r="H57" s="446"/>
      <c r="I57" s="416"/>
      <c r="J57" s="416"/>
      <c r="K57" s="416"/>
      <c r="L57" s="416"/>
      <c r="M57" s="416"/>
      <c r="N57" s="416"/>
      <c r="O57" s="416"/>
      <c r="P57" s="416"/>
      <c r="Q57" s="416"/>
      <c r="R57" s="416"/>
      <c r="S57" s="416"/>
      <c r="T57" s="416"/>
      <c r="U57" s="416"/>
      <c r="V57" s="416"/>
      <c r="W57" s="416"/>
      <c r="X57" s="416"/>
      <c r="Y57" s="416"/>
      <c r="Z57" s="416"/>
      <c r="AA57" s="404"/>
    </row>
    <row r="58" spans="3:27" ht="15.75" customHeight="1" x14ac:dyDescent="0.25">
      <c r="C58" s="42">
        <v>2025</v>
      </c>
      <c r="D58" s="43">
        <v>45658</v>
      </c>
      <c r="E58" s="441">
        <v>46021</v>
      </c>
      <c r="F58" s="404"/>
      <c r="G58" s="44">
        <v>40</v>
      </c>
      <c r="H58" s="446"/>
      <c r="I58" s="416"/>
      <c r="J58" s="416"/>
      <c r="K58" s="416"/>
      <c r="L58" s="416"/>
      <c r="M58" s="416"/>
      <c r="N58" s="416"/>
      <c r="O58" s="416"/>
      <c r="P58" s="416"/>
      <c r="Q58" s="416"/>
      <c r="R58" s="416"/>
      <c r="S58" s="416"/>
      <c r="T58" s="416"/>
      <c r="U58" s="416"/>
      <c r="V58" s="416"/>
      <c r="W58" s="416"/>
      <c r="X58" s="416"/>
      <c r="Y58" s="416"/>
      <c r="Z58" s="416"/>
      <c r="AA58" s="404"/>
    </row>
    <row r="59" spans="3:27" ht="15.75" customHeight="1" x14ac:dyDescent="0.25">
      <c r="C59" s="42">
        <v>2026</v>
      </c>
      <c r="D59" s="43">
        <v>46023</v>
      </c>
      <c r="E59" s="441">
        <v>46386</v>
      </c>
      <c r="F59" s="404"/>
      <c r="G59" s="44">
        <v>40</v>
      </c>
      <c r="H59" s="446"/>
      <c r="I59" s="416"/>
      <c r="J59" s="416"/>
      <c r="K59" s="416"/>
      <c r="L59" s="416"/>
      <c r="M59" s="416"/>
      <c r="N59" s="416"/>
      <c r="O59" s="416"/>
      <c r="P59" s="416"/>
      <c r="Q59" s="416"/>
      <c r="R59" s="416"/>
      <c r="S59" s="416"/>
      <c r="T59" s="416"/>
      <c r="U59" s="416"/>
      <c r="V59" s="416"/>
      <c r="W59" s="416"/>
      <c r="X59" s="416"/>
      <c r="Y59" s="416"/>
      <c r="Z59" s="416"/>
      <c r="AA59" s="404"/>
    </row>
    <row r="60" spans="3:27" ht="15.75" customHeight="1" x14ac:dyDescent="0.25">
      <c r="C60" s="42">
        <v>2027</v>
      </c>
      <c r="D60" s="43">
        <v>46388</v>
      </c>
      <c r="E60" s="441">
        <v>46751</v>
      </c>
      <c r="F60" s="404"/>
      <c r="G60" s="44">
        <v>40</v>
      </c>
      <c r="H60" s="446"/>
      <c r="I60" s="416"/>
      <c r="J60" s="416"/>
      <c r="K60" s="416"/>
      <c r="L60" s="416"/>
      <c r="M60" s="416"/>
      <c r="N60" s="416"/>
      <c r="O60" s="416"/>
      <c r="P60" s="416"/>
      <c r="Q60" s="416"/>
      <c r="R60" s="416"/>
      <c r="S60" s="416"/>
      <c r="T60" s="416"/>
      <c r="U60" s="416"/>
      <c r="V60" s="416"/>
      <c r="W60" s="416"/>
      <c r="X60" s="416"/>
      <c r="Y60" s="416"/>
      <c r="Z60" s="416"/>
      <c r="AA60" s="404"/>
    </row>
    <row r="61" spans="3:27" ht="15.75" customHeight="1" x14ac:dyDescent="0.25">
      <c r="C61" s="42"/>
      <c r="D61" s="42"/>
      <c r="E61" s="442"/>
      <c r="F61" s="404"/>
      <c r="G61" s="41"/>
      <c r="H61" s="442"/>
      <c r="I61" s="416"/>
      <c r="J61" s="416"/>
      <c r="K61" s="416"/>
      <c r="L61" s="416"/>
      <c r="M61" s="416"/>
      <c r="N61" s="416"/>
      <c r="O61" s="416"/>
      <c r="P61" s="416"/>
      <c r="Q61" s="416"/>
      <c r="R61" s="416"/>
      <c r="S61" s="416"/>
      <c r="T61" s="416"/>
      <c r="U61" s="416"/>
      <c r="V61" s="416"/>
      <c r="W61" s="416"/>
      <c r="X61" s="416"/>
      <c r="Y61" s="416"/>
      <c r="Z61" s="416"/>
      <c r="AA61" s="404"/>
    </row>
    <row r="62" spans="3:27" ht="15.75" customHeight="1" x14ac:dyDescent="0.2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3:27" ht="15.75" customHeight="1" x14ac:dyDescent="0.25">
      <c r="C63" s="420" t="s">
        <v>163</v>
      </c>
      <c r="D63" s="412"/>
      <c r="E63" s="218"/>
      <c r="F63" s="209" t="s">
        <v>164</v>
      </c>
      <c r="G63" s="45"/>
      <c r="H63" s="220"/>
      <c r="I63" s="209" t="s">
        <v>165</v>
      </c>
      <c r="J63" s="205"/>
      <c r="K63" s="415"/>
      <c r="L63" s="404"/>
      <c r="M63" s="218"/>
      <c r="N63" s="205"/>
      <c r="O63" s="205"/>
      <c r="P63" s="205"/>
      <c r="Q63" s="205"/>
      <c r="R63" s="205"/>
      <c r="S63" s="205"/>
      <c r="T63" s="205"/>
      <c r="U63" s="205"/>
      <c r="V63" s="205"/>
      <c r="W63" s="205"/>
      <c r="X63" s="205"/>
      <c r="Y63" s="205"/>
      <c r="Z63" s="205"/>
      <c r="AA63" s="205"/>
    </row>
    <row r="65" spans="2:28" ht="15.75" customHeight="1" x14ac:dyDescent="0.25">
      <c r="B65" s="440" t="s">
        <v>166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04"/>
    </row>
    <row r="66" spans="2:28" ht="15.75" customHeight="1" x14ac:dyDescent="0.25">
      <c r="B66" s="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47"/>
    </row>
    <row r="67" spans="2:28" ht="29.25" customHeight="1" x14ac:dyDescent="0.25">
      <c r="B67" s="442" t="s">
        <v>161</v>
      </c>
      <c r="C67" s="404"/>
      <c r="D67" s="41"/>
      <c r="E67" s="442" t="s">
        <v>167</v>
      </c>
      <c r="F67" s="404"/>
      <c r="G67" s="41"/>
      <c r="H67" s="414" t="s">
        <v>168</v>
      </c>
      <c r="I67" s="404"/>
      <c r="J67" s="442"/>
      <c r="K67" s="404"/>
      <c r="L67" s="445"/>
      <c r="M67" s="412"/>
      <c r="N67" s="41" t="s">
        <v>169</v>
      </c>
      <c r="O67" s="442"/>
      <c r="P67" s="416"/>
      <c r="Q67" s="404"/>
      <c r="R67" s="442" t="s">
        <v>170</v>
      </c>
      <c r="S67" s="416"/>
      <c r="T67" s="404"/>
      <c r="U67" s="442"/>
      <c r="V67" s="416"/>
      <c r="W67" s="404"/>
      <c r="X67" s="442" t="s">
        <v>171</v>
      </c>
      <c r="Y67" s="404"/>
      <c r="Z67" s="442"/>
      <c r="AA67" s="416"/>
      <c r="AB67" s="404"/>
    </row>
    <row r="68" spans="2:28" ht="15.75" customHeight="1" x14ac:dyDescent="0.25">
      <c r="B68" s="46"/>
      <c r="C68" s="233"/>
      <c r="D68" s="233"/>
      <c r="E68" s="233"/>
      <c r="F68" s="228"/>
      <c r="G68" s="234"/>
      <c r="H68" s="235"/>
      <c r="I68" s="235"/>
      <c r="J68" s="228"/>
      <c r="K68" s="228"/>
      <c r="L68" s="228"/>
      <c r="M68" s="228"/>
      <c r="N68" s="235"/>
      <c r="O68" s="228"/>
      <c r="P68" s="228"/>
      <c r="Q68" s="228"/>
      <c r="R68" s="228"/>
      <c r="S68" s="235"/>
      <c r="T68" s="215"/>
      <c r="U68" s="215"/>
      <c r="V68" s="205"/>
      <c r="W68" s="235"/>
      <c r="X68" s="225"/>
      <c r="Y68" s="225"/>
      <c r="Z68" s="48"/>
      <c r="AA68" s="27"/>
      <c r="AB68" s="49"/>
    </row>
    <row r="69" spans="2:28" ht="15.75" customHeight="1" x14ac:dyDescent="0.25">
      <c r="B69" s="440" t="s">
        <v>172</v>
      </c>
      <c r="C69" s="404"/>
      <c r="D69" s="443"/>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5"/>
    </row>
    <row r="70" spans="2:28" ht="15.75" customHeight="1" x14ac:dyDescent="0.25">
      <c r="B70" s="46"/>
      <c r="C70" s="233"/>
      <c r="D70" s="233"/>
      <c r="E70" s="233"/>
      <c r="F70" s="228"/>
      <c r="G70" s="234"/>
      <c r="H70" s="235"/>
      <c r="I70" s="235"/>
      <c r="J70" s="228"/>
      <c r="K70" s="228"/>
      <c r="L70" s="228"/>
      <c r="M70" s="228"/>
      <c r="N70" s="235"/>
      <c r="O70" s="228"/>
      <c r="P70" s="228"/>
      <c r="Q70" s="228"/>
      <c r="R70" s="228"/>
      <c r="S70" s="235"/>
      <c r="T70" s="215"/>
      <c r="U70" s="215"/>
      <c r="V70" s="205"/>
      <c r="W70" s="235"/>
      <c r="X70" s="225"/>
      <c r="Y70" s="225"/>
      <c r="Z70" s="48"/>
      <c r="AA70" s="27"/>
      <c r="AB70" s="49"/>
    </row>
    <row r="71" spans="2:28" ht="15.75" customHeight="1" x14ac:dyDescent="0.25">
      <c r="B71" s="440" t="s">
        <v>173</v>
      </c>
      <c r="C71" s="404"/>
      <c r="D71" s="44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5"/>
    </row>
    <row r="72" spans="2:28" ht="15.75" customHeight="1" x14ac:dyDescent="0.25">
      <c r="B72" s="46"/>
      <c r="C72" s="233"/>
      <c r="D72" s="233"/>
      <c r="E72" s="233"/>
      <c r="F72" s="228"/>
      <c r="G72" s="234"/>
      <c r="H72" s="235"/>
      <c r="I72" s="235"/>
      <c r="J72" s="228"/>
      <c r="K72" s="228"/>
      <c r="L72" s="228"/>
      <c r="M72" s="228"/>
      <c r="N72" s="235"/>
      <c r="O72" s="228"/>
      <c r="P72" s="228"/>
      <c r="Q72" s="228"/>
      <c r="R72" s="228"/>
      <c r="S72" s="235"/>
      <c r="T72" s="215"/>
      <c r="U72" s="215"/>
      <c r="V72" s="205"/>
      <c r="W72" s="235"/>
      <c r="X72" s="225"/>
      <c r="Y72" s="225"/>
      <c r="Z72" s="225"/>
      <c r="AA72" s="215"/>
      <c r="AB72" s="221"/>
    </row>
    <row r="73" spans="2:28" ht="15.75" customHeight="1" x14ac:dyDescent="0.25">
      <c r="B73" s="440" t="s">
        <v>174</v>
      </c>
      <c r="C73" s="404"/>
      <c r="D73" s="44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5"/>
    </row>
    <row r="74" spans="2:28" ht="15.75" customHeight="1" x14ac:dyDescent="0.25">
      <c r="B74" s="46"/>
      <c r="C74" s="233"/>
      <c r="D74" s="233"/>
      <c r="E74" s="233"/>
      <c r="F74" s="228"/>
      <c r="G74" s="234"/>
      <c r="H74" s="235"/>
      <c r="I74" s="235"/>
      <c r="J74" s="228"/>
      <c r="K74" s="228"/>
      <c r="L74" s="228"/>
      <c r="M74" s="228"/>
      <c r="N74" s="235"/>
      <c r="O74" s="228"/>
      <c r="P74" s="228"/>
      <c r="Q74" s="228"/>
      <c r="R74" s="228"/>
      <c r="S74" s="235"/>
      <c r="T74" s="215"/>
      <c r="U74" s="215"/>
      <c r="V74" s="205"/>
      <c r="W74" s="235"/>
      <c r="X74" s="225"/>
      <c r="Y74" s="225"/>
      <c r="Z74" s="48"/>
      <c r="AA74" s="27"/>
      <c r="AB74" s="49"/>
    </row>
    <row r="75" spans="2:28" ht="15.75" customHeight="1" x14ac:dyDescent="0.25">
      <c r="B75" s="440" t="s">
        <v>175</v>
      </c>
      <c r="C75" s="404"/>
      <c r="D75" s="44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5"/>
    </row>
    <row r="76" spans="2:28" ht="15.75" customHeight="1" x14ac:dyDescent="0.25">
      <c r="B76" s="46"/>
      <c r="C76" s="233"/>
      <c r="D76" s="233"/>
      <c r="E76" s="233"/>
      <c r="F76" s="228"/>
      <c r="G76" s="234"/>
      <c r="H76" s="235"/>
      <c r="I76" s="235"/>
      <c r="J76" s="228"/>
      <c r="K76" s="228"/>
      <c r="L76" s="228"/>
      <c r="M76" s="228"/>
      <c r="N76" s="235"/>
      <c r="O76" s="228"/>
      <c r="P76" s="228"/>
      <c r="Q76" s="228"/>
      <c r="R76" s="228"/>
      <c r="S76" s="235"/>
      <c r="T76" s="215"/>
      <c r="U76" s="215"/>
      <c r="V76" s="205"/>
      <c r="W76" s="235"/>
      <c r="X76" s="225"/>
      <c r="Y76" s="225"/>
      <c r="Z76" s="48"/>
      <c r="AA76" s="27"/>
      <c r="AB76" s="49"/>
    </row>
    <row r="77" spans="2:28" ht="15.75" customHeight="1" x14ac:dyDescent="0.25">
      <c r="B77" s="440" t="s">
        <v>176</v>
      </c>
      <c r="C77" s="404"/>
      <c r="D77" s="44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5"/>
    </row>
    <row r="78" spans="2:28" ht="15.75" customHeight="1" x14ac:dyDescent="0.25">
      <c r="B78" s="46"/>
      <c r="C78" s="233"/>
      <c r="D78" s="233"/>
      <c r="E78" s="233"/>
      <c r="F78" s="228"/>
      <c r="G78" s="234"/>
      <c r="H78" s="235"/>
      <c r="I78" s="235"/>
      <c r="J78" s="228"/>
      <c r="K78" s="228"/>
      <c r="L78" s="228"/>
      <c r="M78" s="228"/>
      <c r="N78" s="235"/>
      <c r="O78" s="228"/>
      <c r="P78" s="228"/>
      <c r="Q78" s="228"/>
      <c r="R78" s="228"/>
      <c r="S78" s="235"/>
      <c r="T78" s="215"/>
      <c r="U78" s="215"/>
      <c r="V78" s="205"/>
      <c r="W78" s="235"/>
      <c r="X78" s="225"/>
      <c r="Y78" s="225"/>
      <c r="Z78" s="48"/>
      <c r="AA78" s="27"/>
      <c r="AB78" s="49"/>
    </row>
    <row r="79" spans="2:28" ht="15.75" customHeight="1" x14ac:dyDescent="0.25">
      <c r="B79" s="440" t="s">
        <v>177</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04"/>
    </row>
    <row r="80" spans="2:28" ht="15.75" customHeight="1" x14ac:dyDescent="0.25">
      <c r="B80" s="414" t="s">
        <v>122</v>
      </c>
      <c r="C80" s="404"/>
      <c r="D80" s="50" t="s">
        <v>178</v>
      </c>
      <c r="E80" s="414" t="s">
        <v>179</v>
      </c>
      <c r="F80" s="404"/>
      <c r="G80" s="414" t="s">
        <v>177</v>
      </c>
      <c r="H80" s="416"/>
      <c r="I80" s="416"/>
      <c r="J80" s="416"/>
      <c r="K80" s="416"/>
      <c r="L80" s="416"/>
      <c r="M80" s="416"/>
      <c r="N80" s="416"/>
      <c r="O80" s="404"/>
      <c r="P80" s="414" t="s">
        <v>180</v>
      </c>
      <c r="Q80" s="416"/>
      <c r="R80" s="416"/>
      <c r="S80" s="416"/>
      <c r="T80" s="416"/>
      <c r="U80" s="416"/>
      <c r="V80" s="416"/>
      <c r="W80" s="416"/>
      <c r="X80" s="416"/>
      <c r="Y80" s="416"/>
      <c r="Z80" s="416"/>
      <c r="AA80" s="416"/>
      <c r="AB80" s="404"/>
    </row>
    <row r="81" spans="2:28" ht="15.75" customHeight="1" x14ac:dyDescent="0.25">
      <c r="B81" s="414"/>
      <c r="C81" s="404"/>
      <c r="D81" s="36"/>
      <c r="E81" s="414"/>
      <c r="F81" s="404"/>
      <c r="G81" s="439"/>
      <c r="H81" s="416"/>
      <c r="I81" s="416"/>
      <c r="J81" s="416"/>
      <c r="K81" s="416"/>
      <c r="L81" s="416"/>
      <c r="M81" s="416"/>
      <c r="N81" s="416"/>
      <c r="O81" s="404"/>
      <c r="P81" s="439"/>
      <c r="Q81" s="416"/>
      <c r="R81" s="416"/>
      <c r="S81" s="416"/>
      <c r="T81" s="416"/>
      <c r="U81" s="416"/>
      <c r="V81" s="416"/>
      <c r="W81" s="416"/>
      <c r="X81" s="416"/>
      <c r="Y81" s="416"/>
      <c r="Z81" s="416"/>
      <c r="AA81" s="416"/>
      <c r="AB81" s="404"/>
    </row>
    <row r="82" spans="2:28" ht="15.75" customHeight="1" x14ac:dyDescent="0.25">
      <c r="B82" s="414"/>
      <c r="C82" s="404"/>
      <c r="D82" s="36"/>
      <c r="E82" s="414"/>
      <c r="F82" s="404"/>
      <c r="G82" s="439"/>
      <c r="H82" s="416"/>
      <c r="I82" s="416"/>
      <c r="J82" s="416"/>
      <c r="K82" s="416"/>
      <c r="L82" s="416"/>
      <c r="M82" s="416"/>
      <c r="N82" s="416"/>
      <c r="O82" s="404"/>
      <c r="P82" s="439"/>
      <c r="Q82" s="416"/>
      <c r="R82" s="416"/>
      <c r="S82" s="416"/>
      <c r="T82" s="416"/>
      <c r="U82" s="416"/>
      <c r="V82" s="416"/>
      <c r="W82" s="416"/>
      <c r="X82" s="416"/>
      <c r="Y82" s="416"/>
      <c r="Z82" s="416"/>
      <c r="AA82" s="416"/>
      <c r="AB82" s="404"/>
    </row>
    <row r="83" spans="2:28" ht="26.25" customHeight="1" x14ac:dyDescent="0.25">
      <c r="B83" s="438" t="s">
        <v>181</v>
      </c>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04"/>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c r="AC2" s="205"/>
      <c r="AD2" s="205"/>
      <c r="AE2" s="205"/>
      <c r="AF2" s="205"/>
      <c r="AG2" s="205"/>
      <c r="AH2" s="205"/>
    </row>
    <row r="3" spans="2:34"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c r="AC3" s="205"/>
      <c r="AD3" s="205"/>
      <c r="AE3" s="205"/>
      <c r="AF3" s="205"/>
      <c r="AG3" s="205"/>
      <c r="AH3" s="205"/>
    </row>
    <row r="4" spans="2:34"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c r="AC4" s="205"/>
      <c r="AD4" s="205"/>
      <c r="AE4" s="205"/>
      <c r="AF4" s="205"/>
      <c r="AG4" s="205"/>
      <c r="AH4" s="205"/>
    </row>
    <row r="5" spans="2:34"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c r="AC5" s="205"/>
      <c r="AD5" s="205"/>
      <c r="AE5" s="205"/>
      <c r="AF5" s="205"/>
      <c r="AG5" s="205"/>
      <c r="AH5" s="205"/>
    </row>
    <row r="6" spans="2:34"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c r="AC6" s="205"/>
      <c r="AD6" s="205"/>
      <c r="AE6" s="205"/>
      <c r="AF6" s="205"/>
      <c r="AG6" s="205"/>
      <c r="AH6" s="205"/>
    </row>
    <row r="7" spans="2:34"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c r="AC7" s="205"/>
      <c r="AD7" s="205"/>
      <c r="AE7" s="205"/>
      <c r="AF7" s="205"/>
      <c r="AG7" s="205"/>
      <c r="AH7" s="205"/>
    </row>
    <row r="8" spans="2:34"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c r="AC8" s="205"/>
      <c r="AD8" s="205"/>
      <c r="AE8" s="205"/>
      <c r="AF8" s="205"/>
      <c r="AG8" s="205"/>
      <c r="AH8" s="205"/>
    </row>
    <row r="9" spans="2:34"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c r="AC9" s="205"/>
      <c r="AD9" s="205"/>
      <c r="AE9" s="205"/>
      <c r="AF9" s="205"/>
      <c r="AG9" s="205"/>
      <c r="AH9" s="205"/>
    </row>
    <row r="10" spans="2:34" ht="30" customHeight="1" x14ac:dyDescent="0.25">
      <c r="B10" s="30"/>
      <c r="C10" s="413" t="s">
        <v>123</v>
      </c>
      <c r="D10" s="412"/>
      <c r="E10" s="414" t="s">
        <v>762</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c r="AC10" s="205"/>
      <c r="AD10" s="205"/>
      <c r="AE10" s="205"/>
      <c r="AF10" s="205"/>
      <c r="AG10" s="934" t="s">
        <v>691</v>
      </c>
      <c r="AH10" s="412"/>
    </row>
    <row r="11" spans="2:34"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c r="AC11" s="205"/>
      <c r="AD11" s="205"/>
      <c r="AE11" s="205"/>
      <c r="AF11" s="205"/>
      <c r="AG11" s="205"/>
      <c r="AH11" s="205"/>
    </row>
    <row r="12" spans="2:34" ht="29.25" customHeight="1" x14ac:dyDescent="0.25">
      <c r="B12" s="30"/>
      <c r="C12" s="427" t="s">
        <v>125</v>
      </c>
      <c r="D12" s="428"/>
      <c r="E12" s="425" t="s">
        <v>763</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c r="AC12" s="205"/>
      <c r="AD12" s="205"/>
      <c r="AE12" s="205"/>
      <c r="AF12" s="205"/>
      <c r="AG12" s="205"/>
      <c r="AH12" s="205"/>
    </row>
    <row r="13" spans="2:34"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c r="AC13" s="205"/>
      <c r="AD13" s="205"/>
      <c r="AE13" s="205"/>
      <c r="AF13" s="205"/>
      <c r="AG13" s="50" t="s">
        <v>692</v>
      </c>
      <c r="AH13" s="50" t="s">
        <v>693</v>
      </c>
    </row>
    <row r="14" spans="2:34" ht="15" customHeight="1" x14ac:dyDescent="0.25">
      <c r="B14" s="30"/>
      <c r="C14" s="413" t="s">
        <v>714</v>
      </c>
      <c r="D14" s="412"/>
      <c r="E14" s="429"/>
      <c r="F14" s="430"/>
      <c r="G14" s="430"/>
      <c r="H14" s="430"/>
      <c r="I14" s="430"/>
      <c r="J14" s="430"/>
      <c r="K14" s="430"/>
      <c r="L14" s="430"/>
      <c r="M14" s="430"/>
      <c r="N14" s="430"/>
      <c r="O14" s="430"/>
      <c r="P14" s="430"/>
      <c r="Q14" s="430"/>
      <c r="R14" s="430"/>
      <c r="S14" s="430"/>
      <c r="T14" s="430"/>
      <c r="U14" s="430"/>
      <c r="V14" s="430"/>
      <c r="W14" s="430"/>
      <c r="X14" s="430"/>
      <c r="Y14" s="430"/>
      <c r="Z14" s="430"/>
      <c r="AA14" s="431"/>
      <c r="AB14" s="213"/>
      <c r="AC14" s="205"/>
      <c r="AD14" s="205"/>
      <c r="AE14" s="205"/>
      <c r="AF14" s="205"/>
      <c r="AG14" s="36" t="s">
        <v>723</v>
      </c>
      <c r="AH14" s="36">
        <v>25</v>
      </c>
    </row>
    <row r="15" spans="2:34" ht="15.75" customHeight="1" x14ac:dyDescent="0.25">
      <c r="B15" s="30"/>
      <c r="C15" s="215"/>
      <c r="D15" s="215"/>
      <c r="E15" s="433"/>
      <c r="F15" s="434"/>
      <c r="G15" s="434"/>
      <c r="H15" s="434"/>
      <c r="I15" s="434"/>
      <c r="J15" s="434"/>
      <c r="K15" s="434"/>
      <c r="L15" s="434"/>
      <c r="M15" s="434"/>
      <c r="N15" s="434"/>
      <c r="O15" s="434"/>
      <c r="P15" s="434"/>
      <c r="Q15" s="434"/>
      <c r="R15" s="434"/>
      <c r="S15" s="434"/>
      <c r="T15" s="434"/>
      <c r="U15" s="434"/>
      <c r="V15" s="434"/>
      <c r="W15" s="434"/>
      <c r="X15" s="434"/>
      <c r="Y15" s="434"/>
      <c r="Z15" s="434"/>
      <c r="AA15" s="435"/>
      <c r="AB15" s="213"/>
      <c r="AC15" s="205"/>
      <c r="AD15" s="205"/>
      <c r="AE15" s="205"/>
      <c r="AF15" s="205"/>
      <c r="AG15" s="36" t="s">
        <v>725</v>
      </c>
      <c r="AH15" s="36">
        <v>12</v>
      </c>
    </row>
    <row r="16" spans="2:34" ht="15" customHeight="1" x14ac:dyDescent="0.25">
      <c r="B16" s="30"/>
      <c r="C16" s="215"/>
      <c r="D16" s="215"/>
      <c r="E16" s="215"/>
      <c r="F16" s="205"/>
      <c r="G16" s="205"/>
      <c r="H16" s="205"/>
      <c r="I16" s="205"/>
      <c r="J16" s="205"/>
      <c r="K16" s="205"/>
      <c r="L16" s="205"/>
      <c r="M16" s="205"/>
      <c r="N16" s="205"/>
      <c r="O16" s="205"/>
      <c r="P16" s="205"/>
      <c r="Q16" s="205"/>
      <c r="R16" s="205"/>
      <c r="S16" s="205"/>
      <c r="T16" s="205"/>
      <c r="U16" s="205"/>
      <c r="V16" s="205"/>
      <c r="W16" s="205"/>
      <c r="X16" s="205"/>
      <c r="Y16" s="205"/>
      <c r="Z16" s="205"/>
      <c r="AA16" s="205"/>
      <c r="AB16" s="213"/>
      <c r="AC16" s="205"/>
      <c r="AD16" s="205"/>
      <c r="AE16" s="205"/>
      <c r="AF16" s="205"/>
      <c r="AG16" s="36" t="s">
        <v>726</v>
      </c>
      <c r="AH16" s="36">
        <v>12</v>
      </c>
    </row>
    <row r="17" spans="3:34" ht="15" customHeight="1" x14ac:dyDescent="0.25">
      <c r="C17" s="413" t="s">
        <v>716</v>
      </c>
      <c r="D17" s="412"/>
      <c r="E17" s="429"/>
      <c r="F17" s="430"/>
      <c r="G17" s="430"/>
      <c r="H17" s="430"/>
      <c r="I17" s="430"/>
      <c r="J17" s="430"/>
      <c r="K17" s="430"/>
      <c r="L17" s="430"/>
      <c r="M17" s="430"/>
      <c r="N17" s="430"/>
      <c r="O17" s="430"/>
      <c r="P17" s="430"/>
      <c r="Q17" s="430"/>
      <c r="R17" s="430"/>
      <c r="S17" s="430"/>
      <c r="T17" s="430"/>
      <c r="U17" s="430"/>
      <c r="V17" s="430"/>
      <c r="W17" s="430"/>
      <c r="X17" s="430"/>
      <c r="Y17" s="430"/>
      <c r="Z17" s="430"/>
      <c r="AA17" s="431"/>
      <c r="AB17" s="213"/>
      <c r="AC17" s="205"/>
      <c r="AD17" s="205"/>
      <c r="AE17" s="205"/>
      <c r="AF17" s="205"/>
      <c r="AG17" s="36" t="s">
        <v>728</v>
      </c>
      <c r="AH17" s="36">
        <v>25</v>
      </c>
    </row>
    <row r="18" spans="3:34" ht="15" customHeight="1" x14ac:dyDescent="0.25">
      <c r="C18" s="215"/>
      <c r="D18" s="215"/>
      <c r="E18" s="433"/>
      <c r="F18" s="434"/>
      <c r="G18" s="434"/>
      <c r="H18" s="434"/>
      <c r="I18" s="434"/>
      <c r="J18" s="434"/>
      <c r="K18" s="434"/>
      <c r="L18" s="434"/>
      <c r="M18" s="434"/>
      <c r="N18" s="434"/>
      <c r="O18" s="434"/>
      <c r="P18" s="434"/>
      <c r="Q18" s="434"/>
      <c r="R18" s="434"/>
      <c r="S18" s="434"/>
      <c r="T18" s="434"/>
      <c r="U18" s="434"/>
      <c r="V18" s="434"/>
      <c r="W18" s="434"/>
      <c r="X18" s="434"/>
      <c r="Y18" s="434"/>
      <c r="Z18" s="434"/>
      <c r="AA18" s="435"/>
      <c r="AB18" s="213"/>
      <c r="AC18" s="205"/>
      <c r="AD18" s="205"/>
      <c r="AE18" s="205"/>
      <c r="AF18" s="205"/>
      <c r="AG18" s="36" t="s">
        <v>729</v>
      </c>
      <c r="AH18" s="36">
        <v>12</v>
      </c>
    </row>
    <row r="19" spans="3:34" ht="15" customHeight="1" x14ac:dyDescent="0.25">
      <c r="C19" s="215"/>
      <c r="D19" s="215"/>
      <c r="E19" s="215"/>
      <c r="F19" s="205"/>
      <c r="G19" s="205"/>
      <c r="H19" s="205"/>
      <c r="I19" s="205"/>
      <c r="J19" s="205"/>
      <c r="K19" s="205"/>
      <c r="L19" s="205"/>
      <c r="M19" s="205"/>
      <c r="N19" s="205"/>
      <c r="O19" s="205"/>
      <c r="P19" s="205"/>
      <c r="Q19" s="205"/>
      <c r="R19" s="205"/>
      <c r="S19" s="205"/>
      <c r="T19" s="205"/>
      <c r="U19" s="205"/>
      <c r="V19" s="205"/>
      <c r="W19" s="205"/>
      <c r="X19" s="205"/>
      <c r="Y19" s="205"/>
      <c r="Z19" s="205"/>
      <c r="AA19" s="205"/>
      <c r="AB19" s="213"/>
      <c r="AC19" s="205"/>
      <c r="AD19" s="205"/>
      <c r="AE19" s="205"/>
      <c r="AF19" s="205"/>
      <c r="AG19" s="36" t="s">
        <v>726</v>
      </c>
      <c r="AH19" s="36">
        <v>12</v>
      </c>
    </row>
    <row r="20" spans="3:34" ht="15" customHeight="1" x14ac:dyDescent="0.25">
      <c r="C20" s="215"/>
      <c r="D20" s="215"/>
      <c r="E20" s="215"/>
      <c r="F20" s="205"/>
      <c r="G20" s="205"/>
      <c r="H20" s="205"/>
      <c r="I20" s="205"/>
      <c r="J20" s="205"/>
      <c r="K20" s="205"/>
      <c r="L20" s="205"/>
      <c r="M20" s="205"/>
      <c r="N20" s="205"/>
      <c r="O20" s="205"/>
      <c r="P20" s="205"/>
      <c r="Q20" s="205"/>
      <c r="R20" s="205"/>
      <c r="S20" s="205"/>
      <c r="T20" s="205"/>
      <c r="U20" s="205"/>
      <c r="V20" s="205"/>
      <c r="W20" s="205"/>
      <c r="X20" s="205"/>
      <c r="Y20" s="205"/>
      <c r="Z20" s="205"/>
      <c r="AA20" s="205"/>
      <c r="AB20" s="213"/>
      <c r="AC20" s="205"/>
      <c r="AD20" s="205"/>
      <c r="AE20" s="205"/>
      <c r="AF20" s="205"/>
      <c r="AG20" s="36" t="s">
        <v>764</v>
      </c>
      <c r="AH20" s="36">
        <v>25</v>
      </c>
    </row>
    <row r="21" spans="3:34" ht="15" customHeight="1" x14ac:dyDescent="0.25">
      <c r="C21" s="413" t="s">
        <v>127</v>
      </c>
      <c r="D21" s="412"/>
      <c r="E21" s="216"/>
      <c r="F21" s="411"/>
      <c r="G21" s="412"/>
      <c r="H21" s="412"/>
      <c r="I21" s="412"/>
      <c r="J21" s="412"/>
      <c r="K21" s="412"/>
      <c r="L21" s="412"/>
      <c r="M21" s="412"/>
      <c r="N21" s="412"/>
      <c r="O21" s="412"/>
      <c r="P21" s="412"/>
      <c r="Q21" s="412"/>
      <c r="R21" s="412"/>
      <c r="S21" s="412"/>
      <c r="T21" s="412"/>
      <c r="U21" s="412"/>
      <c r="V21" s="412"/>
      <c r="W21" s="412"/>
      <c r="X21" s="412"/>
      <c r="Y21" s="412"/>
      <c r="Z21" s="412"/>
      <c r="AA21" s="412"/>
      <c r="AB21" s="424"/>
      <c r="AC21" s="205"/>
      <c r="AD21" s="205"/>
      <c r="AE21" s="205"/>
      <c r="AF21" s="205"/>
      <c r="AG21" s="36" t="s">
        <v>765</v>
      </c>
      <c r="AH21" s="36">
        <v>12</v>
      </c>
    </row>
    <row r="22" spans="3:34" ht="29.25" customHeight="1" x14ac:dyDescent="0.25">
      <c r="C22" s="414" t="s">
        <v>766</v>
      </c>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04"/>
      <c r="AB22" s="217"/>
      <c r="AC22" s="205"/>
      <c r="AD22" s="205"/>
      <c r="AE22" s="205"/>
      <c r="AF22" s="205"/>
      <c r="AG22" s="36" t="s">
        <v>726</v>
      </c>
      <c r="AH22" s="36">
        <v>12</v>
      </c>
    </row>
    <row r="23" spans="3:34" ht="15" customHeight="1" x14ac:dyDescent="0.2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7"/>
      <c r="AC23" s="205"/>
      <c r="AD23" s="205"/>
      <c r="AE23" s="205"/>
      <c r="AF23" s="205"/>
      <c r="AG23" s="36" t="s">
        <v>767</v>
      </c>
      <c r="AH23" s="36">
        <v>25</v>
      </c>
    </row>
    <row r="24" spans="3:34" ht="15" customHeight="1" x14ac:dyDescent="0.25">
      <c r="C24" s="219" t="s">
        <v>128</v>
      </c>
      <c r="D24" s="219"/>
      <c r="E24" s="205"/>
      <c r="F24" s="205"/>
      <c r="G24" s="205"/>
      <c r="H24" s="205"/>
      <c r="I24" s="205"/>
      <c r="J24" s="218"/>
      <c r="K24" s="218"/>
      <c r="L24" s="218"/>
      <c r="M24" s="218"/>
      <c r="N24" s="218"/>
      <c r="O24" s="218"/>
      <c r="P24" s="218"/>
      <c r="Q24" s="218"/>
      <c r="R24" s="218" t="s">
        <v>129</v>
      </c>
      <c r="S24" s="218"/>
      <c r="T24" s="218"/>
      <c r="U24" s="218"/>
      <c r="V24" s="218"/>
      <c r="W24" s="218"/>
      <c r="X24" s="218"/>
      <c r="Y24" s="218"/>
      <c r="Z24" s="218"/>
      <c r="AA24" s="218"/>
      <c r="AB24" s="217"/>
      <c r="AC24" s="205"/>
      <c r="AD24" s="205"/>
      <c r="AE24" s="205"/>
      <c r="AF24" s="205"/>
      <c r="AG24" s="36" t="s">
        <v>768</v>
      </c>
      <c r="AH24" s="36">
        <v>12</v>
      </c>
    </row>
    <row r="25" spans="3:34" ht="15" customHeight="1" x14ac:dyDescent="0.25">
      <c r="C25" s="936" t="s">
        <v>769</v>
      </c>
      <c r="D25" s="430"/>
      <c r="E25" s="430"/>
      <c r="F25" s="430"/>
      <c r="G25" s="430"/>
      <c r="H25" s="430"/>
      <c r="I25" s="430"/>
      <c r="J25" s="430"/>
      <c r="K25" s="430"/>
      <c r="L25" s="430"/>
      <c r="M25" s="430"/>
      <c r="N25" s="430"/>
      <c r="O25" s="430"/>
      <c r="P25" s="431"/>
      <c r="Q25" s="205"/>
      <c r="R25" s="415"/>
      <c r="S25" s="416"/>
      <c r="T25" s="416"/>
      <c r="U25" s="416"/>
      <c r="V25" s="416"/>
      <c r="W25" s="416"/>
      <c r="X25" s="416"/>
      <c r="Y25" s="416"/>
      <c r="Z25" s="416"/>
      <c r="AA25" s="404"/>
      <c r="AB25" s="213"/>
      <c r="AC25" s="205"/>
      <c r="AD25" s="205"/>
      <c r="AE25" s="205"/>
      <c r="AF25" s="205"/>
      <c r="AG25" s="36" t="s">
        <v>726</v>
      </c>
      <c r="AH25" s="36">
        <v>12</v>
      </c>
    </row>
    <row r="26" spans="3:34" ht="15" customHeight="1" x14ac:dyDescent="0.25">
      <c r="C26" s="432"/>
      <c r="D26" s="386"/>
      <c r="E26" s="386"/>
      <c r="F26" s="386"/>
      <c r="G26" s="386"/>
      <c r="H26" s="386"/>
      <c r="I26" s="386"/>
      <c r="J26" s="386"/>
      <c r="K26" s="386"/>
      <c r="L26" s="386"/>
      <c r="M26" s="386"/>
      <c r="N26" s="386"/>
      <c r="O26" s="386"/>
      <c r="P26" s="424"/>
      <c r="Q26" s="205"/>
      <c r="R26" s="205"/>
      <c r="S26" s="205"/>
      <c r="T26" s="205"/>
      <c r="U26" s="205"/>
      <c r="V26" s="205"/>
      <c r="W26" s="205"/>
      <c r="X26" s="205"/>
      <c r="Y26" s="205"/>
      <c r="Z26" s="205"/>
      <c r="AA26" s="205"/>
      <c r="AB26" s="213"/>
      <c r="AC26" s="205"/>
      <c r="AD26" s="205"/>
      <c r="AE26" s="205"/>
      <c r="AF26" s="205"/>
      <c r="AG26" s="205"/>
      <c r="AH26" s="205"/>
    </row>
    <row r="27" spans="3:34" ht="15" customHeight="1" x14ac:dyDescent="0.25">
      <c r="C27" s="432"/>
      <c r="D27" s="386"/>
      <c r="E27" s="386"/>
      <c r="F27" s="386"/>
      <c r="G27" s="386"/>
      <c r="H27" s="386"/>
      <c r="I27" s="386"/>
      <c r="J27" s="386"/>
      <c r="K27" s="386"/>
      <c r="L27" s="386"/>
      <c r="M27" s="386"/>
      <c r="N27" s="386"/>
      <c r="O27" s="386"/>
      <c r="P27" s="424"/>
      <c r="Q27" s="215"/>
      <c r="R27" s="218" t="s">
        <v>130</v>
      </c>
      <c r="S27" s="218"/>
      <c r="T27" s="218"/>
      <c r="U27" s="218"/>
      <c r="V27" s="218"/>
      <c r="W27" s="215"/>
      <c r="X27" s="215"/>
      <c r="Y27" s="215"/>
      <c r="Z27" s="205"/>
      <c r="AA27" s="215"/>
      <c r="AB27" s="213"/>
      <c r="AC27" s="205"/>
      <c r="AD27" s="205"/>
      <c r="AE27" s="205"/>
      <c r="AF27" s="205"/>
      <c r="AG27" s="205"/>
      <c r="AH27" s="205"/>
    </row>
    <row r="28" spans="3:34" ht="15" customHeight="1" x14ac:dyDescent="0.25">
      <c r="C28" s="432"/>
      <c r="D28" s="386"/>
      <c r="E28" s="386"/>
      <c r="F28" s="386"/>
      <c r="G28" s="386"/>
      <c r="H28" s="386"/>
      <c r="I28" s="386"/>
      <c r="J28" s="386"/>
      <c r="K28" s="386"/>
      <c r="L28" s="386"/>
      <c r="M28" s="386"/>
      <c r="N28" s="386"/>
      <c r="O28" s="386"/>
      <c r="P28" s="424"/>
      <c r="Q28" s="205"/>
      <c r="R28" s="36"/>
      <c r="S28" s="205" t="s">
        <v>15</v>
      </c>
      <c r="T28" s="205"/>
      <c r="U28" s="36"/>
      <c r="V28" s="205" t="s">
        <v>27</v>
      </c>
      <c r="W28" s="205"/>
      <c r="X28" s="36"/>
      <c r="Y28" s="220" t="s">
        <v>46</v>
      </c>
      <c r="Z28" s="205"/>
      <c r="AA28" s="205"/>
      <c r="AB28" s="213"/>
      <c r="AC28" s="205"/>
      <c r="AD28" s="205"/>
      <c r="AE28" s="205"/>
      <c r="AF28" s="205"/>
      <c r="AG28" s="237">
        <f>+(((AH14/AH15)*AH16)+((AH17/AH18)*AH19)+((AH20/AH21)*AH22)+((AH23/AH24)*AH25))*4/100</f>
        <v>4</v>
      </c>
      <c r="AH28" s="205"/>
    </row>
    <row r="29" spans="3:34" ht="15" customHeight="1" x14ac:dyDescent="0.25">
      <c r="C29" s="432"/>
      <c r="D29" s="386"/>
      <c r="E29" s="386"/>
      <c r="F29" s="386"/>
      <c r="G29" s="386"/>
      <c r="H29" s="386"/>
      <c r="I29" s="386"/>
      <c r="J29" s="386"/>
      <c r="K29" s="386"/>
      <c r="L29" s="386"/>
      <c r="M29" s="386"/>
      <c r="N29" s="386"/>
      <c r="O29" s="386"/>
      <c r="P29" s="424"/>
      <c r="Q29" s="205"/>
      <c r="R29" s="205"/>
      <c r="S29" s="205"/>
      <c r="T29" s="205"/>
      <c r="U29" s="205"/>
      <c r="V29" s="205"/>
      <c r="W29" s="205"/>
      <c r="X29" s="205"/>
      <c r="Y29" s="205"/>
      <c r="Z29" s="205"/>
      <c r="AA29" s="205"/>
      <c r="AB29" s="213"/>
      <c r="AC29" s="205"/>
      <c r="AD29" s="205"/>
      <c r="AE29" s="205"/>
      <c r="AF29" s="205"/>
      <c r="AG29" s="205"/>
      <c r="AH29" s="205"/>
    </row>
    <row r="30" spans="3:34" ht="15" customHeight="1" x14ac:dyDescent="0.25">
      <c r="C30" s="433"/>
      <c r="D30" s="434"/>
      <c r="E30" s="434"/>
      <c r="F30" s="434"/>
      <c r="G30" s="434"/>
      <c r="H30" s="434"/>
      <c r="I30" s="434"/>
      <c r="J30" s="434"/>
      <c r="K30" s="434"/>
      <c r="L30" s="434"/>
      <c r="M30" s="434"/>
      <c r="N30" s="434"/>
      <c r="O30" s="434"/>
      <c r="P30" s="435"/>
      <c r="Q30" s="205"/>
      <c r="R30" s="218" t="s">
        <v>131</v>
      </c>
      <c r="S30" s="205"/>
      <c r="T30" s="205"/>
      <c r="U30" s="205"/>
      <c r="V30" s="205"/>
      <c r="W30" s="422" t="s">
        <v>23</v>
      </c>
      <c r="X30" s="416"/>
      <c r="Y30" s="416"/>
      <c r="Z30" s="416"/>
      <c r="AA30" s="404"/>
      <c r="AB30" s="213"/>
      <c r="AC30" s="205"/>
      <c r="AD30" s="205"/>
      <c r="AE30" s="205"/>
      <c r="AF30" s="205"/>
      <c r="AG30" s="205"/>
      <c r="AH30" s="205"/>
    </row>
    <row r="31" spans="3:34" ht="15" customHeight="1" x14ac:dyDescent="0.25">
      <c r="C31" s="215"/>
      <c r="D31" s="215"/>
      <c r="E31" s="215"/>
      <c r="F31" s="215"/>
      <c r="G31" s="215"/>
      <c r="H31" s="205"/>
      <c r="I31" s="205"/>
      <c r="J31" s="205"/>
      <c r="K31" s="205"/>
      <c r="L31" s="205"/>
      <c r="M31" s="205"/>
      <c r="N31" s="205"/>
      <c r="O31" s="205"/>
      <c r="P31" s="205"/>
      <c r="Q31" s="205"/>
      <c r="R31" s="218"/>
      <c r="S31" s="205"/>
      <c r="T31" s="205"/>
      <c r="U31" s="205"/>
      <c r="V31" s="205"/>
      <c r="W31" s="205"/>
      <c r="X31" s="205"/>
      <c r="Y31" s="205"/>
      <c r="Z31" s="205"/>
      <c r="AA31" s="205"/>
      <c r="AB31" s="213"/>
      <c r="AC31" s="205"/>
      <c r="AD31" s="205"/>
      <c r="AE31" s="205"/>
      <c r="AF31" s="205"/>
      <c r="AG31" s="205"/>
      <c r="AH31" s="205"/>
    </row>
    <row r="32" spans="3:34" ht="15" customHeight="1" x14ac:dyDescent="0.25">
      <c r="C32" s="218" t="s">
        <v>132</v>
      </c>
      <c r="D32" s="215"/>
      <c r="E32" s="215"/>
      <c r="F32" s="215"/>
      <c r="G32" s="215"/>
      <c r="H32" s="215"/>
      <c r="I32" s="205"/>
      <c r="J32" s="205"/>
      <c r="K32" s="205"/>
      <c r="L32" s="205"/>
      <c r="M32" s="205"/>
      <c r="N32" s="205"/>
      <c r="O32" s="205"/>
      <c r="P32" s="205"/>
      <c r="Q32" s="205"/>
      <c r="R32" s="205"/>
      <c r="S32" s="205"/>
      <c r="T32" s="205"/>
      <c r="U32" s="205"/>
      <c r="V32" s="205"/>
      <c r="W32" s="205"/>
      <c r="X32" s="205"/>
      <c r="Y32" s="205"/>
      <c r="Z32" s="205"/>
      <c r="AA32" s="205"/>
      <c r="AB32" s="213"/>
      <c r="AC32" s="205"/>
      <c r="AD32" s="205"/>
      <c r="AE32" s="205"/>
      <c r="AF32" s="205"/>
      <c r="AG32" s="205"/>
      <c r="AH32" s="205"/>
    </row>
    <row r="33" spans="3:27" ht="39.75" customHeight="1" x14ac:dyDescent="0.25">
      <c r="C33" s="933" t="s">
        <v>770</v>
      </c>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04"/>
    </row>
    <row r="34" spans="3:27" ht="15" customHeight="1" x14ac:dyDescent="0.2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row>
    <row r="35" spans="3:27" ht="15" customHeight="1" x14ac:dyDescent="0.25">
      <c r="C35" s="209" t="s">
        <v>134</v>
      </c>
      <c r="D35" s="215"/>
      <c r="E35" s="215"/>
      <c r="F35" s="215"/>
      <c r="G35" s="215"/>
      <c r="H35" s="215"/>
      <c r="I35" s="215"/>
      <c r="J35" s="215"/>
      <c r="K35" s="215"/>
      <c r="L35" s="215"/>
      <c r="M35" s="209" t="s">
        <v>134</v>
      </c>
      <c r="N35" s="215"/>
      <c r="O35" s="215"/>
      <c r="P35" s="215"/>
      <c r="Q35" s="215"/>
      <c r="R35" s="215"/>
      <c r="S35" s="215"/>
      <c r="T35" s="215"/>
      <c r="U35" s="215"/>
      <c r="V35" s="215"/>
      <c r="W35" s="215"/>
      <c r="X35" s="215"/>
      <c r="Y35" s="215"/>
      <c r="Z35" s="215"/>
      <c r="AA35" s="215"/>
    </row>
    <row r="36" spans="3:27" ht="29.25" customHeight="1" x14ac:dyDescent="0.25">
      <c r="C36" s="422"/>
      <c r="D36" s="416"/>
      <c r="E36" s="416"/>
      <c r="F36" s="416"/>
      <c r="G36" s="416"/>
      <c r="H36" s="416"/>
      <c r="I36" s="416"/>
      <c r="J36" s="416"/>
      <c r="K36" s="404"/>
      <c r="L36" s="215"/>
      <c r="M36" s="422"/>
      <c r="N36" s="416"/>
      <c r="O36" s="416"/>
      <c r="P36" s="416"/>
      <c r="Q36" s="416"/>
      <c r="R36" s="416"/>
      <c r="S36" s="416"/>
      <c r="T36" s="416"/>
      <c r="U36" s="416"/>
      <c r="V36" s="416"/>
      <c r="W36" s="416"/>
      <c r="X36" s="416"/>
      <c r="Y36" s="416"/>
      <c r="Z36" s="416"/>
      <c r="AA36" s="404"/>
    </row>
    <row r="37" spans="3:27" ht="15" customHeight="1" x14ac:dyDescent="0.2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3:27" ht="15" customHeight="1" x14ac:dyDescent="0.25">
      <c r="C38" s="222" t="s">
        <v>137</v>
      </c>
      <c r="D38" s="222"/>
      <c r="E38" s="222"/>
      <c r="F38" s="222"/>
      <c r="G38" s="223"/>
      <c r="H38" s="224"/>
      <c r="I38" s="224"/>
      <c r="J38" s="224"/>
      <c r="K38" s="224"/>
      <c r="L38" s="224"/>
      <c r="M38" s="224"/>
      <c r="N38" s="224"/>
      <c r="O38" s="224"/>
      <c r="P38" s="224"/>
      <c r="Q38" s="224"/>
      <c r="R38" s="224"/>
      <c r="S38" s="224"/>
      <c r="T38" s="224"/>
      <c r="U38" s="224"/>
      <c r="V38" s="224"/>
      <c r="W38" s="224"/>
      <c r="X38" s="224"/>
      <c r="Y38" s="224"/>
      <c r="Z38" s="224"/>
      <c r="AA38" s="224"/>
    </row>
    <row r="39" spans="3:27" ht="90" customHeight="1" x14ac:dyDescent="0.25">
      <c r="C39" s="421" t="s">
        <v>688</v>
      </c>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4"/>
    </row>
    <row r="40" spans="3:27" ht="15" customHeight="1" x14ac:dyDescent="0.2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3:27" ht="15.75" customHeight="1" x14ac:dyDescent="0.25">
      <c r="C41" s="420" t="s">
        <v>139</v>
      </c>
      <c r="D41" s="412"/>
      <c r="E41" s="218"/>
      <c r="F41" s="414" t="s">
        <v>34</v>
      </c>
      <c r="G41" s="404"/>
      <c r="H41" s="218"/>
      <c r="I41" s="205"/>
      <c r="J41" s="225" t="s">
        <v>140</v>
      </c>
      <c r="K41" s="414">
        <v>2</v>
      </c>
      <c r="L41" s="416"/>
      <c r="M41" s="416"/>
      <c r="N41" s="404"/>
      <c r="O41" s="218"/>
      <c r="P41" s="218"/>
      <c r="Q41" s="209" t="s">
        <v>141</v>
      </c>
      <c r="R41" s="205"/>
      <c r="S41" s="218"/>
      <c r="T41" s="218"/>
      <c r="U41" s="218"/>
      <c r="V41" s="218"/>
      <c r="W41" s="414" t="s">
        <v>20</v>
      </c>
      <c r="X41" s="416"/>
      <c r="Y41" s="416"/>
      <c r="Z41" s="416"/>
      <c r="AA41" s="404"/>
    </row>
    <row r="42" spans="3:27" ht="15.75" customHeight="1" x14ac:dyDescent="0.25">
      <c r="C42" s="205"/>
      <c r="D42" s="205"/>
      <c r="E42" s="205"/>
      <c r="F42" s="220"/>
      <c r="G42" s="220"/>
      <c r="H42" s="220"/>
      <c r="I42" s="220"/>
      <c r="J42" s="220"/>
      <c r="K42" s="220"/>
      <c r="L42" s="220"/>
      <c r="M42" s="205"/>
      <c r="N42" s="205"/>
      <c r="O42" s="205"/>
      <c r="P42" s="205"/>
      <c r="Q42" s="205"/>
      <c r="R42" s="205"/>
      <c r="S42" s="205"/>
      <c r="T42" s="205"/>
      <c r="U42" s="205"/>
      <c r="V42" s="205"/>
      <c r="W42" s="205"/>
      <c r="X42" s="205"/>
      <c r="Y42" s="205"/>
      <c r="Z42" s="205"/>
      <c r="AA42" s="205"/>
    </row>
    <row r="43" spans="3:27" ht="32.25" customHeight="1" x14ac:dyDescent="0.25">
      <c r="C43" s="205"/>
      <c r="D43" s="225" t="s">
        <v>142</v>
      </c>
      <c r="E43" s="218"/>
      <c r="F43" s="421" t="s">
        <v>720</v>
      </c>
      <c r="G43" s="416"/>
      <c r="H43" s="416"/>
      <c r="I43" s="416"/>
      <c r="J43" s="416"/>
      <c r="K43" s="416"/>
      <c r="L43" s="416"/>
      <c r="M43" s="404"/>
      <c r="N43" s="205"/>
      <c r="O43" s="225" t="s">
        <v>144</v>
      </c>
      <c r="P43" s="422">
        <v>0</v>
      </c>
      <c r="Q43" s="416"/>
      <c r="R43" s="416"/>
      <c r="S43" s="416"/>
      <c r="T43" s="416"/>
      <c r="U43" s="416"/>
      <c r="V43" s="416"/>
      <c r="W43" s="416"/>
      <c r="X43" s="416"/>
      <c r="Y43" s="416"/>
      <c r="Z43" s="416"/>
      <c r="AA43" s="404"/>
    </row>
    <row r="44" spans="3:27" ht="15.75" customHeight="1" x14ac:dyDescent="0.25">
      <c r="C44" s="218"/>
      <c r="D44" s="218"/>
      <c r="E44" s="218"/>
      <c r="F44" s="220"/>
      <c r="G44" s="220"/>
      <c r="H44" s="220"/>
      <c r="I44" s="220"/>
      <c r="J44" s="220"/>
      <c r="K44" s="220"/>
      <c r="L44" s="220"/>
      <c r="M44" s="218"/>
      <c r="N44" s="218"/>
      <c r="O44" s="218"/>
      <c r="P44" s="218"/>
      <c r="Q44" s="218"/>
      <c r="R44" s="218"/>
      <c r="S44" s="218"/>
      <c r="T44" s="218"/>
      <c r="U44" s="218"/>
      <c r="V44" s="218"/>
      <c r="W44" s="218"/>
      <c r="X44" s="218"/>
      <c r="Y44" s="218"/>
      <c r="Z44" s="218"/>
      <c r="AA44" s="218"/>
    </row>
    <row r="45" spans="3:27" ht="15.75" customHeight="1" x14ac:dyDescent="0.25">
      <c r="C45" s="205"/>
      <c r="D45" s="225" t="s">
        <v>145</v>
      </c>
      <c r="E45" s="205"/>
      <c r="F45" s="415" t="s">
        <v>146</v>
      </c>
      <c r="G45" s="404"/>
      <c r="H45" s="205"/>
      <c r="I45" s="205"/>
      <c r="J45" s="218" t="s">
        <v>147</v>
      </c>
      <c r="K45" s="205"/>
      <c r="L45" s="415" t="s">
        <v>148</v>
      </c>
      <c r="M45" s="416"/>
      <c r="N45" s="404"/>
      <c r="O45" s="218"/>
      <c r="P45" s="218"/>
      <c r="Q45" s="205"/>
      <c r="R45" s="218" t="s">
        <v>149</v>
      </c>
      <c r="S45" s="218"/>
      <c r="T45" s="218"/>
      <c r="U45" s="218"/>
      <c r="V45" s="218"/>
      <c r="W45" s="423"/>
      <c r="X45" s="416"/>
      <c r="Y45" s="416"/>
      <c r="Z45" s="416"/>
      <c r="AA45" s="404"/>
    </row>
    <row r="46" spans="3:27" ht="15.75" customHeight="1" x14ac:dyDescent="0.25">
      <c r="C46" s="205"/>
      <c r="D46" s="205"/>
      <c r="E46" s="205"/>
      <c r="F46" s="28"/>
      <c r="G46" s="205"/>
      <c r="H46" s="205"/>
      <c r="I46" s="209"/>
      <c r="J46" s="209"/>
      <c r="K46" s="209"/>
      <c r="L46" s="209"/>
      <c r="M46" s="209"/>
      <c r="N46" s="209"/>
      <c r="O46" s="209"/>
      <c r="P46" s="209"/>
      <c r="Q46" s="209"/>
      <c r="R46" s="209"/>
      <c r="S46" s="209"/>
      <c r="T46" s="209"/>
      <c r="U46" s="209"/>
      <c r="V46" s="209"/>
      <c r="W46" s="209"/>
      <c r="X46" s="209"/>
      <c r="Y46" s="209"/>
      <c r="Z46" s="209"/>
      <c r="AA46" s="209"/>
    </row>
    <row r="47" spans="3:27" ht="15.75" customHeight="1" x14ac:dyDescent="0.25">
      <c r="C47" s="226" t="s">
        <v>150</v>
      </c>
      <c r="D47" s="417">
        <v>2024</v>
      </c>
      <c r="E47" s="418"/>
      <c r="F47" s="419"/>
      <c r="G47" s="34"/>
      <c r="H47" s="209"/>
      <c r="I47" s="209"/>
      <c r="J47" s="209"/>
      <c r="K47" s="209"/>
      <c r="L47" s="209"/>
      <c r="M47" s="209"/>
      <c r="N47" s="209"/>
      <c r="O47" s="209"/>
      <c r="P47" s="209"/>
      <c r="Q47" s="411"/>
      <c r="R47" s="412"/>
      <c r="S47" s="412"/>
      <c r="T47" s="412"/>
      <c r="U47" s="412"/>
      <c r="V47" s="209"/>
      <c r="W47" s="209"/>
      <c r="X47" s="413"/>
      <c r="Y47" s="412"/>
      <c r="Z47" s="412"/>
      <c r="AA47" s="412"/>
    </row>
    <row r="49" spans="3:27" ht="15.75" customHeight="1" x14ac:dyDescent="0.25">
      <c r="C49" s="218" t="s">
        <v>140</v>
      </c>
      <c r="D49" s="422">
        <v>1.2</v>
      </c>
      <c r="E49" s="416"/>
      <c r="F49" s="404"/>
      <c r="G49" s="205"/>
      <c r="H49" s="209"/>
      <c r="I49" s="209"/>
      <c r="J49" s="209"/>
      <c r="K49" s="209"/>
      <c r="L49" s="209"/>
      <c r="M49" s="209"/>
      <c r="N49" s="209"/>
      <c r="O49" s="209"/>
      <c r="P49" s="209"/>
      <c r="Q49" s="411"/>
      <c r="R49" s="412"/>
      <c r="S49" s="412"/>
      <c r="T49" s="412"/>
      <c r="U49" s="412"/>
      <c r="V49" s="209"/>
      <c r="W49" s="209"/>
      <c r="X49" s="413"/>
      <c r="Y49" s="412"/>
      <c r="Z49" s="412"/>
      <c r="AA49" s="412"/>
    </row>
    <row r="50" spans="3:27" ht="15.75" customHeight="1" x14ac:dyDescent="0.25">
      <c r="C50" s="205"/>
      <c r="D50" s="205"/>
      <c r="E50" s="205"/>
      <c r="F50" s="205"/>
      <c r="G50" s="205"/>
      <c r="H50" s="205"/>
      <c r="I50" s="209"/>
      <c r="J50" s="209"/>
      <c r="K50" s="218"/>
      <c r="L50" s="218"/>
      <c r="M50" s="218"/>
      <c r="N50" s="218"/>
      <c r="O50" s="218"/>
      <c r="P50" s="218"/>
      <c r="Q50" s="218"/>
      <c r="R50" s="218"/>
      <c r="S50" s="218"/>
      <c r="T50" s="218"/>
      <c r="U50" s="218"/>
      <c r="V50" s="218"/>
      <c r="W50" s="218"/>
      <c r="X50" s="218"/>
      <c r="Y50" s="218"/>
      <c r="Z50" s="218"/>
      <c r="AA50" s="218"/>
    </row>
    <row r="51" spans="3:27" ht="15.75" customHeight="1" x14ac:dyDescent="0.25">
      <c r="C51" s="218"/>
      <c r="D51" s="414" t="s">
        <v>151</v>
      </c>
      <c r="E51" s="416"/>
      <c r="F51" s="416"/>
      <c r="G51" s="416"/>
      <c r="H51" s="416"/>
      <c r="I51" s="416"/>
      <c r="J51" s="416"/>
      <c r="K51" s="416"/>
      <c r="L51" s="416"/>
      <c r="M51" s="416"/>
      <c r="N51" s="416"/>
      <c r="O51" s="416"/>
      <c r="P51" s="416"/>
      <c r="Q51" s="416"/>
      <c r="R51" s="416"/>
      <c r="S51" s="416"/>
      <c r="T51" s="416"/>
      <c r="U51" s="416"/>
      <c r="V51" s="416"/>
      <c r="W51" s="416"/>
      <c r="X51" s="416"/>
      <c r="Y51" s="404"/>
      <c r="Z51" s="219"/>
      <c r="AA51" s="219"/>
    </row>
    <row r="52" spans="3:27" ht="15.75" customHeight="1" x14ac:dyDescent="0.25">
      <c r="C52" s="205"/>
      <c r="D52" s="453" t="s">
        <v>152</v>
      </c>
      <c r="E52" s="416"/>
      <c r="F52" s="416"/>
      <c r="G52" s="416"/>
      <c r="H52" s="404"/>
      <c r="I52" s="449" t="s">
        <v>153</v>
      </c>
      <c r="J52" s="416"/>
      <c r="K52" s="416"/>
      <c r="L52" s="416"/>
      <c r="M52" s="416"/>
      <c r="N52" s="416"/>
      <c r="O52" s="416"/>
      <c r="P52" s="404"/>
      <c r="Q52" s="450" t="s">
        <v>154</v>
      </c>
      <c r="R52" s="416"/>
      <c r="S52" s="416"/>
      <c r="T52" s="416"/>
      <c r="U52" s="416"/>
      <c r="V52" s="416"/>
      <c r="W52" s="416"/>
      <c r="X52" s="416"/>
      <c r="Y52" s="404"/>
      <c r="Z52" s="219"/>
      <c r="AA52" s="219"/>
    </row>
    <row r="53" spans="3:27" ht="15.75" customHeight="1" x14ac:dyDescent="0.25">
      <c r="C53" s="38"/>
      <c r="D53" s="454" t="s">
        <v>155</v>
      </c>
      <c r="E53" s="416"/>
      <c r="F53" s="416"/>
      <c r="G53" s="416"/>
      <c r="H53" s="404"/>
      <c r="I53" s="451" t="s">
        <v>156</v>
      </c>
      <c r="J53" s="416"/>
      <c r="K53" s="416"/>
      <c r="L53" s="416"/>
      <c r="M53" s="416"/>
      <c r="N53" s="416"/>
      <c r="O53" s="416"/>
      <c r="P53" s="404"/>
      <c r="Q53" s="452" t="s">
        <v>157</v>
      </c>
      <c r="R53" s="416"/>
      <c r="S53" s="416"/>
      <c r="T53" s="416"/>
      <c r="U53" s="416"/>
      <c r="V53" s="416"/>
      <c r="W53" s="416"/>
      <c r="X53" s="416"/>
      <c r="Y53" s="404"/>
      <c r="Z53" s="228"/>
      <c r="AA53" s="228"/>
    </row>
    <row r="54" spans="3:27" ht="15.75" customHeight="1" x14ac:dyDescent="0.25">
      <c r="C54" s="229"/>
      <c r="D54" s="229"/>
      <c r="E54" s="229"/>
      <c r="F54" s="229"/>
      <c r="G54" s="230"/>
      <c r="H54" s="230"/>
      <c r="I54" s="230"/>
      <c r="J54" s="230"/>
      <c r="K54" s="230"/>
      <c r="L54" s="230"/>
      <c r="M54" s="230"/>
      <c r="N54" s="230"/>
      <c r="O54" s="230"/>
      <c r="P54" s="230"/>
      <c r="Q54" s="230"/>
      <c r="R54" s="230"/>
      <c r="S54" s="230"/>
      <c r="T54" s="230"/>
      <c r="U54" s="230"/>
      <c r="V54" s="230"/>
      <c r="W54" s="230"/>
      <c r="X54" s="230"/>
      <c r="Y54" s="230"/>
      <c r="Z54" s="229"/>
      <c r="AA54" s="229"/>
    </row>
    <row r="55" spans="3:27" ht="15.75" customHeight="1" x14ac:dyDescent="0.25">
      <c r="C55" s="442" t="s">
        <v>158</v>
      </c>
      <c r="D55" s="416"/>
      <c r="E55" s="416"/>
      <c r="F55" s="404"/>
      <c r="G55" s="447" t="s">
        <v>159</v>
      </c>
      <c r="H55" s="448" t="s">
        <v>160</v>
      </c>
      <c r="I55" s="430"/>
      <c r="J55" s="430"/>
      <c r="K55" s="430"/>
      <c r="L55" s="430"/>
      <c r="M55" s="430"/>
      <c r="N55" s="430"/>
      <c r="O55" s="430"/>
      <c r="P55" s="430"/>
      <c r="Q55" s="430"/>
      <c r="R55" s="430"/>
      <c r="S55" s="430"/>
      <c r="T55" s="430"/>
      <c r="U55" s="430"/>
      <c r="V55" s="430"/>
      <c r="W55" s="430"/>
      <c r="X55" s="430"/>
      <c r="Y55" s="430"/>
      <c r="Z55" s="430"/>
      <c r="AA55" s="431"/>
    </row>
    <row r="56" spans="3:27" ht="15.75" customHeight="1" x14ac:dyDescent="0.25">
      <c r="C56" s="40" t="s">
        <v>161</v>
      </c>
      <c r="D56" s="41" t="s">
        <v>721</v>
      </c>
      <c r="E56" s="442" t="s">
        <v>162</v>
      </c>
      <c r="F56" s="404"/>
      <c r="G56" s="388"/>
      <c r="H56" s="433"/>
      <c r="I56" s="434"/>
      <c r="J56" s="434"/>
      <c r="K56" s="434"/>
      <c r="L56" s="434"/>
      <c r="M56" s="434"/>
      <c r="N56" s="434"/>
      <c r="O56" s="434"/>
      <c r="P56" s="434"/>
      <c r="Q56" s="434"/>
      <c r="R56" s="434"/>
      <c r="S56" s="434"/>
      <c r="T56" s="434"/>
      <c r="U56" s="434"/>
      <c r="V56" s="434"/>
      <c r="W56" s="434"/>
      <c r="X56" s="434"/>
      <c r="Y56" s="434"/>
      <c r="Z56" s="434"/>
      <c r="AA56" s="435"/>
    </row>
    <row r="57" spans="3:27" ht="15.75" customHeight="1" x14ac:dyDescent="0.25">
      <c r="C57" s="42">
        <v>2024</v>
      </c>
      <c r="D57" s="43">
        <v>45474</v>
      </c>
      <c r="E57" s="441">
        <v>45656</v>
      </c>
      <c r="F57" s="404"/>
      <c r="G57" s="44">
        <v>0.5</v>
      </c>
      <c r="H57" s="446"/>
      <c r="I57" s="416"/>
      <c r="J57" s="416"/>
      <c r="K57" s="416"/>
      <c r="L57" s="416"/>
      <c r="M57" s="416"/>
      <c r="N57" s="416"/>
      <c r="O57" s="416"/>
      <c r="P57" s="416"/>
      <c r="Q57" s="416"/>
      <c r="R57" s="416"/>
      <c r="S57" s="416"/>
      <c r="T57" s="416"/>
      <c r="U57" s="416"/>
      <c r="V57" s="416"/>
      <c r="W57" s="416"/>
      <c r="X57" s="416"/>
      <c r="Y57" s="416"/>
      <c r="Z57" s="416"/>
      <c r="AA57" s="404"/>
    </row>
    <row r="58" spans="3:27" ht="15.75" customHeight="1" x14ac:dyDescent="0.25">
      <c r="C58" s="42">
        <v>2025</v>
      </c>
      <c r="D58" s="43">
        <v>45658</v>
      </c>
      <c r="E58" s="441">
        <v>46021</v>
      </c>
      <c r="F58" s="404"/>
      <c r="G58" s="44">
        <v>0.8</v>
      </c>
      <c r="H58" s="446"/>
      <c r="I58" s="416"/>
      <c r="J58" s="416"/>
      <c r="K58" s="416"/>
      <c r="L58" s="416"/>
      <c r="M58" s="416"/>
      <c r="N58" s="416"/>
      <c r="O58" s="416"/>
      <c r="P58" s="416"/>
      <c r="Q58" s="416"/>
      <c r="R58" s="416"/>
      <c r="S58" s="416"/>
      <c r="T58" s="416"/>
      <c r="U58" s="416"/>
      <c r="V58" s="416"/>
      <c r="W58" s="416"/>
      <c r="X58" s="416"/>
      <c r="Y58" s="416"/>
      <c r="Z58" s="416"/>
      <c r="AA58" s="404"/>
    </row>
    <row r="59" spans="3:27" ht="15.75" customHeight="1" x14ac:dyDescent="0.25">
      <c r="C59" s="42">
        <v>2026</v>
      </c>
      <c r="D59" s="43">
        <v>46023</v>
      </c>
      <c r="E59" s="441">
        <v>46386</v>
      </c>
      <c r="F59" s="404"/>
      <c r="G59" s="44">
        <v>0.4</v>
      </c>
      <c r="H59" s="446"/>
      <c r="I59" s="416"/>
      <c r="J59" s="416"/>
      <c r="K59" s="416"/>
      <c r="L59" s="416"/>
      <c r="M59" s="416"/>
      <c r="N59" s="416"/>
      <c r="O59" s="416"/>
      <c r="P59" s="416"/>
      <c r="Q59" s="416"/>
      <c r="R59" s="416"/>
      <c r="S59" s="416"/>
      <c r="T59" s="416"/>
      <c r="U59" s="416"/>
      <c r="V59" s="416"/>
      <c r="W59" s="416"/>
      <c r="X59" s="416"/>
      <c r="Y59" s="416"/>
      <c r="Z59" s="416"/>
      <c r="AA59" s="404"/>
    </row>
    <row r="60" spans="3:27" ht="15.75" customHeight="1" x14ac:dyDescent="0.25">
      <c r="C60" s="42">
        <v>2027</v>
      </c>
      <c r="D60" s="43">
        <v>46388</v>
      </c>
      <c r="E60" s="441">
        <v>46751</v>
      </c>
      <c r="F60" s="404"/>
      <c r="G60" s="44">
        <v>0.3</v>
      </c>
      <c r="H60" s="446"/>
      <c r="I60" s="416"/>
      <c r="J60" s="416"/>
      <c r="K60" s="416"/>
      <c r="L60" s="416"/>
      <c r="M60" s="416"/>
      <c r="N60" s="416"/>
      <c r="O60" s="416"/>
      <c r="P60" s="416"/>
      <c r="Q60" s="416"/>
      <c r="R60" s="416"/>
      <c r="S60" s="416"/>
      <c r="T60" s="416"/>
      <c r="U60" s="416"/>
      <c r="V60" s="416"/>
      <c r="W60" s="416"/>
      <c r="X60" s="416"/>
      <c r="Y60" s="416"/>
      <c r="Z60" s="416"/>
      <c r="AA60" s="404"/>
    </row>
    <row r="61" spans="3:27" ht="15.75" customHeight="1" x14ac:dyDescent="0.25">
      <c r="C61" s="42"/>
      <c r="D61" s="42"/>
      <c r="E61" s="442"/>
      <c r="F61" s="404"/>
      <c r="G61" s="41"/>
      <c r="H61" s="442"/>
      <c r="I61" s="416"/>
      <c r="J61" s="416"/>
      <c r="K61" s="416"/>
      <c r="L61" s="416"/>
      <c r="M61" s="416"/>
      <c r="N61" s="416"/>
      <c r="O61" s="416"/>
      <c r="P61" s="416"/>
      <c r="Q61" s="416"/>
      <c r="R61" s="416"/>
      <c r="S61" s="416"/>
      <c r="T61" s="416"/>
      <c r="U61" s="416"/>
      <c r="V61" s="416"/>
      <c r="W61" s="416"/>
      <c r="X61" s="416"/>
      <c r="Y61" s="416"/>
      <c r="Z61" s="416"/>
      <c r="AA61" s="404"/>
    </row>
    <row r="62" spans="3:27" ht="15.75" customHeight="1" x14ac:dyDescent="0.2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3:27" ht="15.75" customHeight="1" x14ac:dyDescent="0.25">
      <c r="C63" s="420" t="s">
        <v>163</v>
      </c>
      <c r="D63" s="412"/>
      <c r="E63" s="218"/>
      <c r="F63" s="209" t="s">
        <v>164</v>
      </c>
      <c r="G63" s="45"/>
      <c r="H63" s="220"/>
      <c r="I63" s="209" t="s">
        <v>165</v>
      </c>
      <c r="J63" s="205"/>
      <c r="K63" s="415"/>
      <c r="L63" s="404"/>
      <c r="M63" s="218"/>
      <c r="N63" s="205"/>
      <c r="O63" s="205"/>
      <c r="P63" s="205"/>
      <c r="Q63" s="205"/>
      <c r="R63" s="205"/>
      <c r="S63" s="205"/>
      <c r="T63" s="205"/>
      <c r="U63" s="205"/>
      <c r="V63" s="205"/>
      <c r="W63" s="205"/>
      <c r="X63" s="205"/>
      <c r="Y63" s="205"/>
      <c r="Z63" s="205"/>
      <c r="AA63" s="205"/>
    </row>
    <row r="65" spans="2:28" ht="15.75" customHeight="1" x14ac:dyDescent="0.25">
      <c r="B65" s="440" t="s">
        <v>166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04"/>
    </row>
    <row r="66" spans="2:28" ht="15.75" customHeight="1" x14ac:dyDescent="0.25">
      <c r="B66" s="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47"/>
    </row>
    <row r="67" spans="2:28" ht="29.25" customHeight="1" x14ac:dyDescent="0.25">
      <c r="B67" s="442" t="s">
        <v>161</v>
      </c>
      <c r="C67" s="404"/>
      <c r="D67" s="41"/>
      <c r="E67" s="442" t="s">
        <v>167</v>
      </c>
      <c r="F67" s="404"/>
      <c r="G67" s="41"/>
      <c r="H67" s="414" t="s">
        <v>168</v>
      </c>
      <c r="I67" s="404"/>
      <c r="J67" s="442"/>
      <c r="K67" s="404"/>
      <c r="L67" s="445"/>
      <c r="M67" s="412"/>
      <c r="N67" s="41" t="s">
        <v>169</v>
      </c>
      <c r="O67" s="442"/>
      <c r="P67" s="416"/>
      <c r="Q67" s="404"/>
      <c r="R67" s="442" t="s">
        <v>170</v>
      </c>
      <c r="S67" s="416"/>
      <c r="T67" s="404"/>
      <c r="U67" s="442"/>
      <c r="V67" s="416"/>
      <c r="W67" s="404"/>
      <c r="X67" s="442" t="s">
        <v>171</v>
      </c>
      <c r="Y67" s="404"/>
      <c r="Z67" s="442"/>
      <c r="AA67" s="416"/>
      <c r="AB67" s="404"/>
    </row>
    <row r="68" spans="2:28" ht="15.75" customHeight="1" x14ac:dyDescent="0.25">
      <c r="B68" s="46"/>
      <c r="C68" s="233"/>
      <c r="D68" s="233"/>
      <c r="E68" s="233"/>
      <c r="F68" s="228"/>
      <c r="G68" s="234"/>
      <c r="H68" s="235"/>
      <c r="I68" s="235"/>
      <c r="J68" s="228"/>
      <c r="K68" s="228"/>
      <c r="L68" s="228"/>
      <c r="M68" s="228"/>
      <c r="N68" s="235"/>
      <c r="O68" s="228"/>
      <c r="P68" s="228"/>
      <c r="Q68" s="228"/>
      <c r="R68" s="228"/>
      <c r="S68" s="235"/>
      <c r="T68" s="215"/>
      <c r="U68" s="215"/>
      <c r="V68" s="205"/>
      <c r="W68" s="235"/>
      <c r="X68" s="225"/>
      <c r="Y68" s="225"/>
      <c r="Z68" s="48"/>
      <c r="AA68" s="27"/>
      <c r="AB68" s="49"/>
    </row>
    <row r="69" spans="2:28" ht="15.75" customHeight="1" x14ac:dyDescent="0.25">
      <c r="B69" s="440" t="s">
        <v>172</v>
      </c>
      <c r="C69" s="404"/>
      <c r="D69" s="443"/>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5"/>
    </row>
    <row r="70" spans="2:28" ht="15.75" customHeight="1" x14ac:dyDescent="0.25">
      <c r="B70" s="46"/>
      <c r="C70" s="233"/>
      <c r="D70" s="233"/>
      <c r="E70" s="233"/>
      <c r="F70" s="228"/>
      <c r="G70" s="234"/>
      <c r="H70" s="235"/>
      <c r="I70" s="235"/>
      <c r="J70" s="228"/>
      <c r="K70" s="228"/>
      <c r="L70" s="228"/>
      <c r="M70" s="228"/>
      <c r="N70" s="235"/>
      <c r="O70" s="228"/>
      <c r="P70" s="228"/>
      <c r="Q70" s="228"/>
      <c r="R70" s="228"/>
      <c r="S70" s="235"/>
      <c r="T70" s="215"/>
      <c r="U70" s="215"/>
      <c r="V70" s="205"/>
      <c r="W70" s="235"/>
      <c r="X70" s="225"/>
      <c r="Y70" s="225"/>
      <c r="Z70" s="48"/>
      <c r="AA70" s="27"/>
      <c r="AB70" s="49"/>
    </row>
    <row r="71" spans="2:28" ht="15.75" customHeight="1" x14ac:dyDescent="0.25">
      <c r="B71" s="440" t="s">
        <v>173</v>
      </c>
      <c r="C71" s="404"/>
      <c r="D71" s="44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5"/>
    </row>
    <row r="72" spans="2:28" ht="15.75" customHeight="1" x14ac:dyDescent="0.25">
      <c r="B72" s="46"/>
      <c r="C72" s="233"/>
      <c r="D72" s="233"/>
      <c r="E72" s="233"/>
      <c r="F72" s="228"/>
      <c r="G72" s="234"/>
      <c r="H72" s="235"/>
      <c r="I72" s="235"/>
      <c r="J72" s="228"/>
      <c r="K72" s="228"/>
      <c r="L72" s="228"/>
      <c r="M72" s="228"/>
      <c r="N72" s="235"/>
      <c r="O72" s="228"/>
      <c r="P72" s="228"/>
      <c r="Q72" s="228"/>
      <c r="R72" s="228"/>
      <c r="S72" s="235"/>
      <c r="T72" s="215"/>
      <c r="U72" s="215"/>
      <c r="V72" s="205"/>
      <c r="W72" s="235"/>
      <c r="X72" s="225"/>
      <c r="Y72" s="225"/>
      <c r="Z72" s="225"/>
      <c r="AA72" s="215"/>
      <c r="AB72" s="221"/>
    </row>
    <row r="73" spans="2:28" ht="15.75" customHeight="1" x14ac:dyDescent="0.25">
      <c r="B73" s="440" t="s">
        <v>174</v>
      </c>
      <c r="C73" s="404"/>
      <c r="D73" s="44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5"/>
    </row>
    <row r="74" spans="2:28" ht="15.75" customHeight="1" x14ac:dyDescent="0.25">
      <c r="B74" s="46"/>
      <c r="C74" s="233"/>
      <c r="D74" s="233"/>
      <c r="E74" s="233"/>
      <c r="F74" s="228"/>
      <c r="G74" s="234"/>
      <c r="H74" s="235"/>
      <c r="I74" s="235"/>
      <c r="J74" s="228"/>
      <c r="K74" s="228"/>
      <c r="L74" s="228"/>
      <c r="M74" s="228"/>
      <c r="N74" s="235"/>
      <c r="O74" s="228"/>
      <c r="P74" s="228"/>
      <c r="Q74" s="228"/>
      <c r="R74" s="228"/>
      <c r="S74" s="235"/>
      <c r="T74" s="215"/>
      <c r="U74" s="215"/>
      <c r="V74" s="205"/>
      <c r="W74" s="235"/>
      <c r="X74" s="225"/>
      <c r="Y74" s="225"/>
      <c r="Z74" s="48"/>
      <c r="AA74" s="27"/>
      <c r="AB74" s="49"/>
    </row>
    <row r="75" spans="2:28" ht="15.75" customHeight="1" x14ac:dyDescent="0.25">
      <c r="B75" s="440" t="s">
        <v>175</v>
      </c>
      <c r="C75" s="404"/>
      <c r="D75" s="44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5"/>
    </row>
    <row r="76" spans="2:28" ht="15.75" customHeight="1" x14ac:dyDescent="0.25">
      <c r="B76" s="46"/>
      <c r="C76" s="233"/>
      <c r="D76" s="233"/>
      <c r="E76" s="233"/>
      <c r="F76" s="228"/>
      <c r="G76" s="234"/>
      <c r="H76" s="235"/>
      <c r="I76" s="235"/>
      <c r="J76" s="228"/>
      <c r="K76" s="228"/>
      <c r="L76" s="228"/>
      <c r="M76" s="228"/>
      <c r="N76" s="235"/>
      <c r="O76" s="228"/>
      <c r="P76" s="228"/>
      <c r="Q76" s="228"/>
      <c r="R76" s="228"/>
      <c r="S76" s="235"/>
      <c r="T76" s="215"/>
      <c r="U76" s="215"/>
      <c r="V76" s="205"/>
      <c r="W76" s="235"/>
      <c r="X76" s="225"/>
      <c r="Y76" s="225"/>
      <c r="Z76" s="48"/>
      <c r="AA76" s="27"/>
      <c r="AB76" s="49"/>
    </row>
    <row r="77" spans="2:28" ht="15.75" customHeight="1" x14ac:dyDescent="0.25">
      <c r="B77" s="440" t="s">
        <v>176</v>
      </c>
      <c r="C77" s="404"/>
      <c r="D77" s="44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5"/>
    </row>
    <row r="78" spans="2:28" ht="15.75" customHeight="1" x14ac:dyDescent="0.25">
      <c r="B78" s="46"/>
      <c r="C78" s="233"/>
      <c r="D78" s="233"/>
      <c r="E78" s="233"/>
      <c r="F78" s="228"/>
      <c r="G78" s="234"/>
      <c r="H78" s="235"/>
      <c r="I78" s="235"/>
      <c r="J78" s="228"/>
      <c r="K78" s="228"/>
      <c r="L78" s="228"/>
      <c r="M78" s="228"/>
      <c r="N78" s="235"/>
      <c r="O78" s="228"/>
      <c r="P78" s="228"/>
      <c r="Q78" s="228"/>
      <c r="R78" s="228"/>
      <c r="S78" s="235"/>
      <c r="T78" s="215"/>
      <c r="U78" s="215"/>
      <c r="V78" s="205"/>
      <c r="W78" s="235"/>
      <c r="X78" s="225"/>
      <c r="Y78" s="225"/>
      <c r="Z78" s="48"/>
      <c r="AA78" s="27"/>
      <c r="AB78" s="49"/>
    </row>
    <row r="79" spans="2:28" ht="15.75" customHeight="1" x14ac:dyDescent="0.25">
      <c r="B79" s="440" t="s">
        <v>177</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04"/>
    </row>
    <row r="80" spans="2:28" ht="15.75" customHeight="1" x14ac:dyDescent="0.25">
      <c r="B80" s="414" t="s">
        <v>122</v>
      </c>
      <c r="C80" s="404"/>
      <c r="D80" s="50" t="s">
        <v>178</v>
      </c>
      <c r="E80" s="414" t="s">
        <v>179</v>
      </c>
      <c r="F80" s="404"/>
      <c r="G80" s="414" t="s">
        <v>177</v>
      </c>
      <c r="H80" s="416"/>
      <c r="I80" s="416"/>
      <c r="J80" s="416"/>
      <c r="K80" s="416"/>
      <c r="L80" s="416"/>
      <c r="M80" s="416"/>
      <c r="N80" s="416"/>
      <c r="O80" s="404"/>
      <c r="P80" s="414" t="s">
        <v>180</v>
      </c>
      <c r="Q80" s="416"/>
      <c r="R80" s="416"/>
      <c r="S80" s="416"/>
      <c r="T80" s="416"/>
      <c r="U80" s="416"/>
      <c r="V80" s="416"/>
      <c r="W80" s="416"/>
      <c r="X80" s="416"/>
      <c r="Y80" s="416"/>
      <c r="Z80" s="416"/>
      <c r="AA80" s="416"/>
      <c r="AB80" s="404"/>
    </row>
    <row r="81" spans="2:28" ht="15.75" customHeight="1" x14ac:dyDescent="0.25">
      <c r="B81" s="414"/>
      <c r="C81" s="404"/>
      <c r="D81" s="36"/>
      <c r="E81" s="414"/>
      <c r="F81" s="404"/>
      <c r="G81" s="439"/>
      <c r="H81" s="416"/>
      <c r="I81" s="416"/>
      <c r="J81" s="416"/>
      <c r="K81" s="416"/>
      <c r="L81" s="416"/>
      <c r="M81" s="416"/>
      <c r="N81" s="416"/>
      <c r="O81" s="404"/>
      <c r="P81" s="439"/>
      <c r="Q81" s="416"/>
      <c r="R81" s="416"/>
      <c r="S81" s="416"/>
      <c r="T81" s="416"/>
      <c r="U81" s="416"/>
      <c r="V81" s="416"/>
      <c r="W81" s="416"/>
      <c r="X81" s="416"/>
      <c r="Y81" s="416"/>
      <c r="Z81" s="416"/>
      <c r="AA81" s="416"/>
      <c r="AB81" s="404"/>
    </row>
    <row r="82" spans="2:28" ht="15.75" customHeight="1" x14ac:dyDescent="0.25">
      <c r="B82" s="414"/>
      <c r="C82" s="404"/>
      <c r="D82" s="36"/>
      <c r="E82" s="414"/>
      <c r="F82" s="404"/>
      <c r="G82" s="439"/>
      <c r="H82" s="416"/>
      <c r="I82" s="416"/>
      <c r="J82" s="416"/>
      <c r="K82" s="416"/>
      <c r="L82" s="416"/>
      <c r="M82" s="416"/>
      <c r="N82" s="416"/>
      <c r="O82" s="404"/>
      <c r="P82" s="439"/>
      <c r="Q82" s="416"/>
      <c r="R82" s="416"/>
      <c r="S82" s="416"/>
      <c r="T82" s="416"/>
      <c r="U82" s="416"/>
      <c r="V82" s="416"/>
      <c r="W82" s="416"/>
      <c r="X82" s="416"/>
      <c r="Y82" s="416"/>
      <c r="Z82" s="416"/>
      <c r="AA82" s="416"/>
      <c r="AB82" s="404"/>
    </row>
    <row r="83" spans="2:28" ht="26.25" customHeight="1" x14ac:dyDescent="0.25">
      <c r="B83" s="438" t="s">
        <v>181</v>
      </c>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04"/>
    </row>
  </sheetData>
  <mergeCells count="99">
    <mergeCell ref="F43:M43"/>
    <mergeCell ref="P43:AA43"/>
    <mergeCell ref="F45:G45"/>
    <mergeCell ref="L45:N45"/>
    <mergeCell ref="W45:AA45"/>
    <mergeCell ref="Q47:U47"/>
    <mergeCell ref="X47:AA47"/>
    <mergeCell ref="Q49:U49"/>
    <mergeCell ref="X49:AA49"/>
    <mergeCell ref="D51:Y51"/>
    <mergeCell ref="D47:F47"/>
    <mergeCell ref="D49:F49"/>
    <mergeCell ref="I52:P52"/>
    <mergeCell ref="Q52:Y52"/>
    <mergeCell ref="I53:P53"/>
    <mergeCell ref="Q53:Y53"/>
    <mergeCell ref="H55:AA56"/>
    <mergeCell ref="D52:H52"/>
    <mergeCell ref="D53:H53"/>
    <mergeCell ref="C55:F55"/>
    <mergeCell ref="G55:G56"/>
    <mergeCell ref="E56:F56"/>
    <mergeCell ref="H57:AA57"/>
    <mergeCell ref="H58:AA58"/>
    <mergeCell ref="H59:AA59"/>
    <mergeCell ref="H60:AA60"/>
    <mergeCell ref="H61:AA61"/>
    <mergeCell ref="D75:AB75"/>
    <mergeCell ref="D77:AB77"/>
    <mergeCell ref="B79:AB79"/>
    <mergeCell ref="B69:C69"/>
    <mergeCell ref="B71:C71"/>
    <mergeCell ref="B73:C73"/>
    <mergeCell ref="B75:C75"/>
    <mergeCell ref="B77:C77"/>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E57:F57"/>
    <mergeCell ref="E58:F58"/>
    <mergeCell ref="E59:F59"/>
    <mergeCell ref="E60:F60"/>
    <mergeCell ref="E61:F61"/>
    <mergeCell ref="G82:O82"/>
    <mergeCell ref="P82:AB82"/>
    <mergeCell ref="B83:AB83"/>
    <mergeCell ref="E80:F80"/>
    <mergeCell ref="G80:O80"/>
    <mergeCell ref="P80:AB80"/>
    <mergeCell ref="E81:F81"/>
    <mergeCell ref="G81:O81"/>
    <mergeCell ref="P81:AB81"/>
    <mergeCell ref="E82:F82"/>
    <mergeCell ref="B80:C80"/>
    <mergeCell ref="B81:C81"/>
    <mergeCell ref="B82:C82"/>
    <mergeCell ref="AG10:AH10"/>
    <mergeCell ref="AA11:AB11"/>
    <mergeCell ref="B2:D6"/>
    <mergeCell ref="F2:AB6"/>
    <mergeCell ref="C7:D7"/>
    <mergeCell ref="C9:F9"/>
    <mergeCell ref="C10:D10"/>
    <mergeCell ref="E10:AA10"/>
    <mergeCell ref="C11:F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48" t="s">
        <v>771</v>
      </c>
    </row>
    <row r="3" spans="1:15" x14ac:dyDescent="0.25">
      <c r="A3" s="148" t="s">
        <v>772</v>
      </c>
      <c r="C3" s="148" t="s">
        <v>773</v>
      </c>
      <c r="E3" s="148" t="s">
        <v>774</v>
      </c>
      <c r="G3" s="148" t="s">
        <v>775</v>
      </c>
      <c r="I3" s="148" t="s">
        <v>776</v>
      </c>
      <c r="K3" s="148" t="s">
        <v>777</v>
      </c>
      <c r="M3" s="148" t="s">
        <v>778</v>
      </c>
      <c r="O3" s="148" t="s">
        <v>779</v>
      </c>
    </row>
    <row r="5" spans="1:15" x14ac:dyDescent="0.25">
      <c r="A5" s="148" t="s">
        <v>21</v>
      </c>
      <c r="C5" s="148" t="s">
        <v>780</v>
      </c>
      <c r="D5" s="148">
        <v>1</v>
      </c>
      <c r="E5" s="148" t="s">
        <v>781</v>
      </c>
      <c r="G5" s="148" t="s">
        <v>15</v>
      </c>
      <c r="I5" s="148" t="s">
        <v>782</v>
      </c>
      <c r="K5" s="148" t="s">
        <v>783</v>
      </c>
      <c r="M5" s="148" t="s">
        <v>126</v>
      </c>
      <c r="O5" s="148" t="s">
        <v>784</v>
      </c>
    </row>
    <row r="6" spans="1:15" x14ac:dyDescent="0.25">
      <c r="A6" s="148" t="s">
        <v>33</v>
      </c>
      <c r="C6" s="148" t="s">
        <v>785</v>
      </c>
      <c r="D6" s="148">
        <v>2</v>
      </c>
      <c r="E6" s="148" t="s">
        <v>786</v>
      </c>
      <c r="G6" s="148" t="s">
        <v>27</v>
      </c>
      <c r="I6" s="148" t="s">
        <v>787</v>
      </c>
      <c r="M6" s="148" t="s">
        <v>694</v>
      </c>
      <c r="O6" s="148" t="s">
        <v>788</v>
      </c>
    </row>
    <row r="7" spans="1:15" x14ac:dyDescent="0.25">
      <c r="A7" s="148" t="s">
        <v>23</v>
      </c>
      <c r="D7" s="148">
        <v>3</v>
      </c>
      <c r="E7" s="148" t="s">
        <v>789</v>
      </c>
      <c r="G7" s="148" t="s">
        <v>46</v>
      </c>
      <c r="I7" s="148" t="s">
        <v>20</v>
      </c>
      <c r="M7" s="148" t="s">
        <v>724</v>
      </c>
      <c r="O7" s="148" t="s">
        <v>790</v>
      </c>
    </row>
    <row r="8" spans="1:15" x14ac:dyDescent="0.25">
      <c r="D8" s="148">
        <v>4</v>
      </c>
      <c r="E8" s="148" t="s">
        <v>791</v>
      </c>
      <c r="G8" s="148" t="s">
        <v>26</v>
      </c>
      <c r="I8" s="148" t="s">
        <v>42</v>
      </c>
      <c r="M8" s="148" t="s">
        <v>751</v>
      </c>
      <c r="O8" s="148" t="s">
        <v>792</v>
      </c>
    </row>
    <row r="9" spans="1:15" x14ac:dyDescent="0.25">
      <c r="D9" s="148">
        <v>5</v>
      </c>
      <c r="E9" s="148" t="s">
        <v>793</v>
      </c>
      <c r="G9" s="148" t="s">
        <v>794</v>
      </c>
      <c r="I9" s="148" t="s">
        <v>57</v>
      </c>
      <c r="O9" s="148" t="s">
        <v>795</v>
      </c>
    </row>
    <row r="10" spans="1:15" x14ac:dyDescent="0.25">
      <c r="D10" s="148">
        <v>6</v>
      </c>
      <c r="E10" s="148" t="s">
        <v>796</v>
      </c>
      <c r="G10" s="148" t="s">
        <v>797</v>
      </c>
      <c r="I10" s="148" t="s">
        <v>62</v>
      </c>
      <c r="O10" s="148" t="s">
        <v>798</v>
      </c>
    </row>
    <row r="11" spans="1:15" x14ac:dyDescent="0.25">
      <c r="D11" s="148">
        <v>7</v>
      </c>
      <c r="E11" s="148" t="s">
        <v>799</v>
      </c>
      <c r="I11" s="148" t="s">
        <v>797</v>
      </c>
    </row>
    <row r="12" spans="1:15" x14ac:dyDescent="0.25">
      <c r="D12" s="148">
        <v>8</v>
      </c>
      <c r="E12" s="148" t="s">
        <v>800</v>
      </c>
    </row>
    <row r="13" spans="1:15" x14ac:dyDescent="0.25">
      <c r="D13" s="148">
        <v>9</v>
      </c>
      <c r="E13" s="148" t="s">
        <v>801</v>
      </c>
    </row>
    <row r="14" spans="1:15" x14ac:dyDescent="0.25">
      <c r="D14" s="148">
        <v>10</v>
      </c>
      <c r="E14" s="148" t="s">
        <v>802</v>
      </c>
    </row>
    <row r="15" spans="1:15" x14ac:dyDescent="0.25">
      <c r="D15" s="148">
        <v>11</v>
      </c>
      <c r="E15" s="148" t="s">
        <v>803</v>
      </c>
    </row>
    <row r="16" spans="1:15" x14ac:dyDescent="0.25">
      <c r="D16" s="148">
        <v>12</v>
      </c>
      <c r="E16" s="148" t="s">
        <v>804</v>
      </c>
    </row>
    <row r="17" spans="4:14" x14ac:dyDescent="0.25">
      <c r="D17" s="148">
        <v>13</v>
      </c>
      <c r="E17" s="148" t="s">
        <v>805</v>
      </c>
    </row>
    <row r="18" spans="4:14" x14ac:dyDescent="0.25">
      <c r="D18" s="148">
        <v>14</v>
      </c>
      <c r="E18" s="148" t="s">
        <v>806</v>
      </c>
    </row>
    <row r="19" spans="4:14" x14ac:dyDescent="0.25">
      <c r="D19" s="148">
        <v>15</v>
      </c>
      <c r="E19" s="148" t="s">
        <v>807</v>
      </c>
    </row>
    <row r="20" spans="4:14" x14ac:dyDescent="0.25">
      <c r="D20" s="148">
        <v>16</v>
      </c>
      <c r="E20" s="148" t="s">
        <v>808</v>
      </c>
    </row>
    <row r="21" spans="4:14" ht="15.75" customHeight="1" x14ac:dyDescent="0.25">
      <c r="D21" s="148">
        <v>17</v>
      </c>
      <c r="E21" s="148" t="s">
        <v>809</v>
      </c>
      <c r="I21" s="148" t="s">
        <v>810</v>
      </c>
      <c r="N21" s="148" t="s">
        <v>811</v>
      </c>
    </row>
    <row r="22" spans="4:14" ht="15.75" customHeight="1" x14ac:dyDescent="0.25">
      <c r="D22" s="148">
        <v>18</v>
      </c>
      <c r="E22" s="148" t="s">
        <v>812</v>
      </c>
    </row>
    <row r="23" spans="4:14" ht="15.75" customHeight="1" x14ac:dyDescent="0.25">
      <c r="D23" s="148">
        <v>19</v>
      </c>
      <c r="E23" s="148" t="s">
        <v>813</v>
      </c>
      <c r="I23" s="148" t="s">
        <v>814</v>
      </c>
      <c r="N23" s="148" t="s">
        <v>815</v>
      </c>
    </row>
    <row r="24" spans="4:14" ht="15.75" customHeight="1" x14ac:dyDescent="0.25">
      <c r="D24" s="148">
        <v>20</v>
      </c>
      <c r="E24" s="148" t="s">
        <v>816</v>
      </c>
      <c r="I24" s="148" t="s">
        <v>817</v>
      </c>
      <c r="N24" s="148" t="s">
        <v>818</v>
      </c>
    </row>
    <row r="25" spans="4:14" ht="15.75" customHeight="1" x14ac:dyDescent="0.25">
      <c r="I25" s="148" t="s">
        <v>819</v>
      </c>
      <c r="N25" s="148" t="s">
        <v>820</v>
      </c>
    </row>
    <row r="26" spans="4:14" ht="15.75" customHeight="1" x14ac:dyDescent="0.25">
      <c r="I26" s="148" t="s">
        <v>821</v>
      </c>
      <c r="N26" s="148" t="s">
        <v>822</v>
      </c>
    </row>
    <row r="27" spans="4:14" ht="15.75" customHeight="1" x14ac:dyDescent="0.25">
      <c r="I27" s="148" t="s">
        <v>823</v>
      </c>
      <c r="N27" s="148" t="s">
        <v>824</v>
      </c>
    </row>
    <row r="28" spans="4:14" ht="15.75" customHeight="1" x14ac:dyDescent="0.25">
      <c r="N28" s="148" t="s">
        <v>825</v>
      </c>
    </row>
    <row r="29" spans="4:14" ht="15.75" customHeight="1" x14ac:dyDescent="0.25">
      <c r="N29" s="148" t="s">
        <v>826</v>
      </c>
    </row>
    <row r="30" spans="4:14" ht="15.75" customHeight="1" x14ac:dyDescent="0.25">
      <c r="I30" s="148" t="s">
        <v>827</v>
      </c>
      <c r="N30" s="148" t="s">
        <v>828</v>
      </c>
    </row>
    <row r="31" spans="4:14" ht="15.75" customHeight="1" x14ac:dyDescent="0.25">
      <c r="N31" s="148" t="s">
        <v>829</v>
      </c>
    </row>
    <row r="32" spans="4:14" ht="15.75" customHeight="1" x14ac:dyDescent="0.25">
      <c r="I32" s="148" t="s">
        <v>830</v>
      </c>
      <c r="N32" s="148" t="s">
        <v>831</v>
      </c>
    </row>
    <row r="33" spans="8:14" ht="15.75" customHeight="1" x14ac:dyDescent="0.25">
      <c r="I33" s="148" t="s">
        <v>832</v>
      </c>
      <c r="N33" s="148" t="s">
        <v>833</v>
      </c>
    </row>
    <row r="34" spans="8:14" ht="15.75" customHeight="1" x14ac:dyDescent="0.25">
      <c r="I34" s="148" t="s">
        <v>834</v>
      </c>
    </row>
    <row r="35" spans="8:14" ht="15.75" customHeight="1" x14ac:dyDescent="0.25">
      <c r="I35" s="148" t="s">
        <v>835</v>
      </c>
    </row>
    <row r="36" spans="8:14" ht="15.75" customHeight="1" x14ac:dyDescent="0.25"/>
    <row r="37" spans="8:14" ht="15.75" customHeight="1" x14ac:dyDescent="0.25"/>
    <row r="38" spans="8:14" ht="15.75" customHeight="1" x14ac:dyDescent="0.25">
      <c r="I38" s="148" t="s">
        <v>836</v>
      </c>
      <c r="L38" s="148" t="s">
        <v>837</v>
      </c>
      <c r="M38" s="148" t="s">
        <v>838</v>
      </c>
      <c r="N38" s="148" t="s">
        <v>839</v>
      </c>
    </row>
    <row r="39" spans="8:14" ht="15.75" customHeight="1" x14ac:dyDescent="0.25"/>
    <row r="40" spans="8:14" ht="15.75" customHeight="1" x14ac:dyDescent="0.25">
      <c r="H40" s="148" t="s">
        <v>840</v>
      </c>
      <c r="I40" s="148" t="s">
        <v>841</v>
      </c>
      <c r="L40" s="51" t="s">
        <v>842</v>
      </c>
      <c r="M40" s="148" t="s">
        <v>843</v>
      </c>
      <c r="N40" s="148" t="s">
        <v>844</v>
      </c>
    </row>
    <row r="41" spans="8:14" ht="15.75" customHeight="1" x14ac:dyDescent="0.25">
      <c r="I41" s="148" t="s">
        <v>845</v>
      </c>
      <c r="L41" s="51" t="s">
        <v>846</v>
      </c>
      <c r="M41" s="148" t="s">
        <v>847</v>
      </c>
      <c r="N41" s="148" t="s">
        <v>848</v>
      </c>
    </row>
    <row r="42" spans="8:14" ht="15.75" customHeight="1" x14ac:dyDescent="0.25">
      <c r="I42" s="148" t="s">
        <v>849</v>
      </c>
      <c r="L42" s="51" t="s">
        <v>850</v>
      </c>
      <c r="N42" s="148" t="s">
        <v>851</v>
      </c>
    </row>
    <row r="43" spans="8:14" ht="15.75" customHeight="1" x14ac:dyDescent="0.25">
      <c r="I43" s="148" t="s">
        <v>852</v>
      </c>
      <c r="L43" s="51" t="s">
        <v>853</v>
      </c>
      <c r="N43" s="148" t="s">
        <v>854</v>
      </c>
    </row>
    <row r="44" spans="8:14" ht="15.75" customHeight="1" x14ac:dyDescent="0.25">
      <c r="I44" s="148" t="s">
        <v>855</v>
      </c>
      <c r="N44" s="148" t="s">
        <v>856</v>
      </c>
    </row>
    <row r="45" spans="8:14" ht="15.75" customHeight="1" x14ac:dyDescent="0.25">
      <c r="I45" s="148" t="s">
        <v>857</v>
      </c>
      <c r="N45" s="148" t="s">
        <v>858</v>
      </c>
    </row>
  </sheetDat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pageSetUpPr fitToPage="1"/>
  </sheetPr>
  <dimension ref="A1:N68"/>
  <sheetViews>
    <sheetView showGridLines="0" tabSelected="1" view="pageBreakPreview" zoomScale="70" zoomScaleNormal="70" zoomScaleSheetLayoutView="70" workbookViewId="0">
      <selection activeCell="G19" sqref="G19"/>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959"/>
      <c r="B1" s="498" t="s">
        <v>182</v>
      </c>
      <c r="C1" s="499"/>
      <c r="D1" s="499"/>
      <c r="E1" s="499"/>
      <c r="F1" s="499"/>
      <c r="G1" s="499"/>
      <c r="H1" s="500"/>
      <c r="I1" s="115" t="s">
        <v>121</v>
      </c>
      <c r="J1" s="116"/>
      <c r="M1" s="138"/>
    </row>
    <row r="2" spans="1:14" ht="24" customHeight="1" thickBot="1" x14ac:dyDescent="0.3">
      <c r="A2" s="960"/>
      <c r="B2" s="501" t="s">
        <v>184</v>
      </c>
      <c r="C2" s="502"/>
      <c r="D2" s="502"/>
      <c r="E2" s="502"/>
      <c r="F2" s="502"/>
      <c r="G2" s="502"/>
      <c r="H2" s="503"/>
      <c r="I2" s="115" t="s">
        <v>122</v>
      </c>
      <c r="J2" s="116"/>
      <c r="M2" s="138"/>
    </row>
    <row r="3" spans="1:14" ht="24" customHeight="1" thickBot="1" x14ac:dyDescent="0.3">
      <c r="A3" s="960"/>
      <c r="B3" s="501" t="s">
        <v>186</v>
      </c>
      <c r="C3" s="502"/>
      <c r="D3" s="502"/>
      <c r="E3" s="502"/>
      <c r="F3" s="502"/>
      <c r="G3" s="502"/>
      <c r="H3" s="503"/>
      <c r="I3" s="115" t="s">
        <v>867</v>
      </c>
      <c r="J3" s="116"/>
      <c r="M3" s="138"/>
    </row>
    <row r="4" spans="1:14" ht="24" customHeight="1" thickBot="1" x14ac:dyDescent="0.3">
      <c r="A4" s="961"/>
      <c r="B4" s="504" t="s">
        <v>868</v>
      </c>
      <c r="C4" s="505"/>
      <c r="D4" s="505"/>
      <c r="E4" s="505"/>
      <c r="F4" s="505"/>
      <c r="G4" s="505"/>
      <c r="H4" s="506"/>
      <c r="I4" s="115" t="s">
        <v>189</v>
      </c>
      <c r="J4" s="116"/>
      <c r="M4" s="138"/>
    </row>
    <row r="6" spans="1:14" ht="15" customHeight="1" thickBot="1" x14ac:dyDescent="0.3">
      <c r="A6" s="69"/>
      <c r="B6" s="70"/>
      <c r="C6" s="70"/>
      <c r="D6" s="72"/>
      <c r="E6" s="71"/>
      <c r="F6" s="71"/>
      <c r="G6" s="236"/>
      <c r="H6" s="236"/>
      <c r="I6" s="73"/>
      <c r="J6" s="73"/>
      <c r="K6" s="70"/>
      <c r="L6" s="70"/>
      <c r="M6" s="70"/>
      <c r="N6" s="70"/>
    </row>
    <row r="7" spans="1:14" ht="15" customHeight="1" x14ac:dyDescent="0.25">
      <c r="A7" s="962" t="s">
        <v>869</v>
      </c>
      <c r="B7" s="966" t="s">
        <v>870</v>
      </c>
      <c r="C7" s="967"/>
      <c r="D7" s="967"/>
      <c r="E7" s="967"/>
      <c r="F7" s="967"/>
      <c r="G7" s="967"/>
      <c r="H7" s="967"/>
      <c r="I7" s="967"/>
      <c r="J7" s="967"/>
      <c r="K7" s="70"/>
      <c r="L7" s="70"/>
      <c r="M7" s="70"/>
      <c r="N7" s="70"/>
    </row>
    <row r="8" spans="1:14" ht="15" customHeight="1" x14ac:dyDescent="0.25">
      <c r="A8" s="963"/>
      <c r="B8" s="966"/>
      <c r="C8" s="967"/>
      <c r="D8" s="967"/>
      <c r="E8" s="967"/>
      <c r="F8" s="967"/>
      <c r="G8" s="967"/>
      <c r="H8" s="967"/>
      <c r="I8" s="967"/>
      <c r="J8" s="967"/>
      <c r="K8" s="70"/>
      <c r="L8" s="70"/>
      <c r="M8" s="70"/>
      <c r="N8" s="70"/>
    </row>
    <row r="9" spans="1:14" ht="15" customHeight="1" x14ac:dyDescent="0.25">
      <c r="A9" s="963"/>
      <c r="B9" s="966"/>
      <c r="C9" s="967"/>
      <c r="D9" s="967"/>
      <c r="E9" s="967"/>
      <c r="F9" s="967"/>
      <c r="G9" s="967"/>
      <c r="H9" s="967"/>
      <c r="I9" s="967"/>
      <c r="J9" s="967"/>
      <c r="K9" s="70"/>
      <c r="L9" s="70"/>
      <c r="M9" s="70"/>
      <c r="N9" s="70"/>
    </row>
    <row r="10" spans="1:14" ht="15" customHeight="1" thickBot="1" x14ac:dyDescent="0.3">
      <c r="A10" s="964"/>
      <c r="B10" s="966"/>
      <c r="C10" s="967"/>
      <c r="D10" s="967"/>
      <c r="E10" s="967"/>
      <c r="F10" s="967"/>
      <c r="G10" s="967"/>
      <c r="H10" s="967"/>
      <c r="I10" s="967"/>
      <c r="J10" s="967"/>
      <c r="K10" s="70"/>
      <c r="L10" s="70"/>
      <c r="M10" s="70"/>
      <c r="N10" s="70"/>
    </row>
    <row r="11" spans="1:14" ht="9" customHeight="1" thickBot="1" x14ac:dyDescent="0.3">
      <c r="A11" s="74"/>
      <c r="B11" s="132"/>
      <c r="C11" s="70"/>
      <c r="D11" s="70"/>
      <c r="E11" s="70"/>
      <c r="F11" s="70"/>
      <c r="G11" s="70"/>
      <c r="H11" s="70"/>
      <c r="I11" s="70"/>
      <c r="J11" s="70"/>
      <c r="K11" s="70"/>
      <c r="L11" s="70"/>
      <c r="M11" s="70"/>
      <c r="N11" s="70"/>
    </row>
    <row r="12" spans="1:14" s="133" customFormat="1" ht="21.75" customHeight="1" thickBot="1" x14ac:dyDescent="0.3">
      <c r="A12" s="521" t="s">
        <v>190</v>
      </c>
      <c r="B12" s="175" t="s">
        <v>191</v>
      </c>
      <c r="C12" s="186"/>
      <c r="D12" s="175" t="s">
        <v>192</v>
      </c>
      <c r="E12" s="186"/>
      <c r="F12" s="175" t="s">
        <v>193</v>
      </c>
      <c r="G12" s="186"/>
      <c r="H12" s="175" t="s">
        <v>194</v>
      </c>
      <c r="I12" s="187"/>
    </row>
    <row r="13" spans="1:14" s="133" customFormat="1" ht="21.75" customHeight="1" thickBot="1" x14ac:dyDescent="0.3">
      <c r="A13" s="521"/>
      <c r="B13" s="176" t="s">
        <v>197</v>
      </c>
      <c r="C13" s="144"/>
      <c r="D13" s="175" t="s">
        <v>198</v>
      </c>
      <c r="E13" s="144"/>
      <c r="F13" s="175" t="s">
        <v>199</v>
      </c>
      <c r="G13" s="144"/>
      <c r="H13" s="175" t="s">
        <v>200</v>
      </c>
      <c r="I13" s="187"/>
    </row>
    <row r="14" spans="1:14" s="133" customFormat="1" ht="21.75" customHeight="1" thickBot="1" x14ac:dyDescent="0.3">
      <c r="A14" s="521"/>
      <c r="B14" s="175" t="s">
        <v>202</v>
      </c>
      <c r="C14" s="186"/>
      <c r="D14" s="175" t="s">
        <v>203</v>
      </c>
      <c r="E14" s="116"/>
      <c r="F14" s="175" t="s">
        <v>204</v>
      </c>
      <c r="G14" s="116" t="s">
        <v>205</v>
      </c>
      <c r="H14" s="175" t="s">
        <v>206</v>
      </c>
      <c r="I14" s="187"/>
    </row>
    <row r="15" spans="1:14" s="133" customFormat="1" ht="21.75" customHeight="1" thickBot="1" x14ac:dyDescent="0.3">
      <c r="A15" s="66"/>
      <c r="B15" s="66"/>
      <c r="C15" s="66"/>
      <c r="D15" s="66"/>
      <c r="E15" s="66"/>
      <c r="F15" s="66"/>
      <c r="G15" s="66"/>
      <c r="H15" s="66"/>
      <c r="I15" s="66"/>
      <c r="J15" s="66"/>
      <c r="K15" s="66"/>
      <c r="L15" s="150"/>
      <c r="M15" s="151"/>
      <c r="N15" s="151"/>
    </row>
    <row r="16" spans="1:14" s="133" customFormat="1" ht="21.75" customHeight="1" thickBot="1" x14ac:dyDescent="0.3">
      <c r="A16" s="520" t="s">
        <v>195</v>
      </c>
      <c r="B16" s="520"/>
      <c r="C16" s="183" t="s">
        <v>196</v>
      </c>
      <c r="D16" s="483"/>
      <c r="E16" s="483"/>
      <c r="F16" s="483"/>
      <c r="G16" s="66"/>
      <c r="H16" s="66"/>
      <c r="I16" s="66"/>
      <c r="J16" s="66"/>
      <c r="K16" s="66"/>
      <c r="L16" s="150"/>
      <c r="M16" s="151"/>
      <c r="N16" s="151"/>
    </row>
    <row r="17" spans="1:14" s="133" customFormat="1" ht="21.75" customHeight="1" thickBot="1" x14ac:dyDescent="0.3">
      <c r="A17" s="520"/>
      <c r="B17" s="520"/>
      <c r="C17" s="183" t="s">
        <v>201</v>
      </c>
      <c r="D17" s="483"/>
      <c r="E17" s="483"/>
      <c r="F17" s="483"/>
      <c r="G17" s="66"/>
      <c r="H17" s="66"/>
      <c r="I17" s="66"/>
      <c r="J17" s="66"/>
      <c r="K17" s="66"/>
      <c r="L17" s="150"/>
      <c r="M17" s="151"/>
      <c r="N17" s="151"/>
    </row>
    <row r="18" spans="1:14" s="133" customFormat="1" ht="21.75" customHeight="1" thickBot="1" x14ac:dyDescent="0.3">
      <c r="A18" s="520"/>
      <c r="B18" s="520"/>
      <c r="C18" s="183" t="s">
        <v>207</v>
      </c>
      <c r="D18" s="483" t="s">
        <v>208</v>
      </c>
      <c r="E18" s="483"/>
      <c r="F18" s="483"/>
      <c r="G18" s="66"/>
      <c r="H18" s="66"/>
      <c r="I18" s="66"/>
      <c r="J18" s="66"/>
      <c r="K18" s="66"/>
      <c r="L18" s="150"/>
      <c r="M18" s="151"/>
      <c r="N18" s="151"/>
    </row>
    <row r="19" spans="1:14" s="133" customFormat="1" ht="21.75" customHeight="1" x14ac:dyDescent="0.25">
      <c r="A19" s="66"/>
      <c r="B19" s="66"/>
      <c r="C19" s="66"/>
      <c r="D19" s="66"/>
      <c r="E19" s="66"/>
      <c r="F19" s="66"/>
      <c r="G19" s="66"/>
      <c r="H19" s="66"/>
      <c r="I19" s="66"/>
      <c r="J19" s="66"/>
      <c r="K19" s="66"/>
      <c r="L19" s="150"/>
      <c r="M19" s="151"/>
      <c r="N19" s="151"/>
    </row>
    <row r="20" spans="1:14" s="88" customFormat="1" ht="16.5" customHeight="1" x14ac:dyDescent="0.2"/>
    <row r="21" spans="1:14" ht="5.25" customHeight="1" thickBot="1" x14ac:dyDescent="0.3"/>
    <row r="22" spans="1:14" ht="48" customHeight="1" thickBot="1" x14ac:dyDescent="0.3">
      <c r="A22" s="965" t="s">
        <v>871</v>
      </c>
      <c r="B22" s="965"/>
      <c r="C22" s="965"/>
      <c r="D22" s="965"/>
      <c r="E22" s="965"/>
      <c r="F22" s="965"/>
      <c r="G22" s="965"/>
      <c r="H22" s="965"/>
      <c r="I22" s="965"/>
      <c r="J22" s="965"/>
    </row>
    <row r="23" spans="1:14" ht="69.95" customHeight="1" thickBot="1" x14ac:dyDescent="0.3">
      <c r="A23" s="177" t="s">
        <v>219</v>
      </c>
      <c r="B23" s="944" t="s">
        <v>220</v>
      </c>
      <c r="C23" s="950"/>
      <c r="D23" s="943"/>
      <c r="E23" s="178" t="s">
        <v>872</v>
      </c>
      <c r="F23" s="179"/>
      <c r="G23" s="178" t="s">
        <v>873</v>
      </c>
      <c r="H23" s="944"/>
      <c r="I23" s="950"/>
      <c r="J23" s="943"/>
    </row>
    <row r="24" spans="1:14" ht="50.25" customHeight="1" thickBot="1" x14ac:dyDescent="0.3">
      <c r="A24" s="169" t="s">
        <v>874</v>
      </c>
      <c r="B24" s="944" t="s">
        <v>875</v>
      </c>
      <c r="C24" s="950"/>
      <c r="D24" s="950"/>
      <c r="E24" s="950"/>
      <c r="F24" s="950"/>
      <c r="G24" s="950"/>
      <c r="H24" s="950"/>
      <c r="I24" s="950"/>
      <c r="J24" s="943"/>
    </row>
    <row r="25" spans="1:14" ht="50.25" customHeight="1" thickBot="1" x14ac:dyDescent="0.3">
      <c r="A25" s="945" t="s">
        <v>876</v>
      </c>
      <c r="B25" s="278">
        <v>2024</v>
      </c>
      <c r="C25" s="279">
        <v>2025</v>
      </c>
      <c r="D25" s="279">
        <v>2026</v>
      </c>
      <c r="E25" s="279">
        <v>2027</v>
      </c>
      <c r="F25" s="280" t="s">
        <v>93</v>
      </c>
      <c r="G25" s="277" t="s">
        <v>877</v>
      </c>
      <c r="H25" s="947" t="s">
        <v>878</v>
      </c>
      <c r="I25" s="948"/>
      <c r="J25" s="949"/>
    </row>
    <row r="26" spans="1:14" ht="50.25" customHeight="1" thickBot="1" x14ac:dyDescent="0.3">
      <c r="A26" s="946"/>
      <c r="B26" s="281">
        <v>15</v>
      </c>
      <c r="C26" s="276">
        <v>15</v>
      </c>
      <c r="D26" s="276">
        <v>15</v>
      </c>
      <c r="E26" s="276">
        <v>15</v>
      </c>
      <c r="F26" s="282">
        <v>15</v>
      </c>
      <c r="G26" s="275">
        <v>15</v>
      </c>
      <c r="H26" s="944" t="s">
        <v>23</v>
      </c>
      <c r="I26" s="950"/>
      <c r="J26" s="943"/>
    </row>
    <row r="27" spans="1:14" ht="52.5" customHeight="1" thickBot="1" x14ac:dyDescent="0.3">
      <c r="A27" s="169"/>
      <c r="B27" s="951" t="s">
        <v>879</v>
      </c>
      <c r="C27" s="952"/>
      <c r="D27" s="952"/>
      <c r="E27" s="952"/>
      <c r="F27" s="952"/>
      <c r="G27" s="953"/>
      <c r="H27" s="953"/>
      <c r="I27" s="953"/>
      <c r="J27" s="954"/>
    </row>
    <row r="28" spans="1:14" s="92" customFormat="1" ht="56.25" hidden="1" customHeight="1" x14ac:dyDescent="0.25">
      <c r="A28" s="955" t="s">
        <v>238</v>
      </c>
      <c r="B28" s="169" t="s">
        <v>239</v>
      </c>
      <c r="C28" s="177" t="s">
        <v>240</v>
      </c>
      <c r="D28" s="957" t="s">
        <v>241</v>
      </c>
      <c r="E28" s="958"/>
      <c r="F28" s="957" t="s">
        <v>242</v>
      </c>
      <c r="G28" s="958"/>
      <c r="H28" s="170" t="s">
        <v>243</v>
      </c>
      <c r="I28" s="168" t="s">
        <v>244</v>
      </c>
      <c r="J28" s="306" t="s">
        <v>880</v>
      </c>
    </row>
    <row r="29" spans="1:14" ht="148.5" hidden="1" customHeight="1" x14ac:dyDescent="0.25">
      <c r="A29" s="956"/>
      <c r="B29" s="180">
        <v>15</v>
      </c>
      <c r="C29" s="146">
        <v>15</v>
      </c>
      <c r="D29" s="942" t="s">
        <v>881</v>
      </c>
      <c r="E29" s="943"/>
      <c r="F29" s="944" t="s">
        <v>882</v>
      </c>
      <c r="G29" s="943"/>
      <c r="H29" s="145"/>
      <c r="I29" s="311" t="s">
        <v>495</v>
      </c>
      <c r="J29" s="308" t="s">
        <v>219</v>
      </c>
    </row>
    <row r="30" spans="1:14" s="92" customFormat="1" ht="45" hidden="1" customHeight="1" x14ac:dyDescent="0.25">
      <c r="A30" s="955" t="s">
        <v>249</v>
      </c>
      <c r="B30" s="167" t="s">
        <v>239</v>
      </c>
      <c r="C30" s="170" t="s">
        <v>240</v>
      </c>
      <c r="D30" s="957" t="s">
        <v>241</v>
      </c>
      <c r="E30" s="958"/>
      <c r="F30" s="957" t="s">
        <v>242</v>
      </c>
      <c r="G30" s="958"/>
      <c r="H30" s="170" t="s">
        <v>243</v>
      </c>
      <c r="I30" s="312" t="s">
        <v>244</v>
      </c>
      <c r="J30" s="309" t="s">
        <v>880</v>
      </c>
    </row>
    <row r="31" spans="1:14" ht="140.25" hidden="1" customHeight="1" x14ac:dyDescent="0.25">
      <c r="A31" s="956"/>
      <c r="B31" s="180">
        <v>15</v>
      </c>
      <c r="C31" s="146">
        <v>15</v>
      </c>
      <c r="D31" s="944" t="s">
        <v>883</v>
      </c>
      <c r="E31" s="943"/>
      <c r="F31" s="944" t="s">
        <v>883</v>
      </c>
      <c r="G31" s="943"/>
      <c r="H31" s="304"/>
      <c r="I31" s="313" t="s">
        <v>495</v>
      </c>
      <c r="J31" s="310" t="s">
        <v>219</v>
      </c>
    </row>
    <row r="32" spans="1:14" s="92" customFormat="1" ht="45" hidden="1" customHeight="1" x14ac:dyDescent="0.25">
      <c r="A32" s="955" t="s">
        <v>252</v>
      </c>
      <c r="B32" s="305" t="s">
        <v>239</v>
      </c>
      <c r="C32" s="303" t="s">
        <v>240</v>
      </c>
      <c r="D32" s="957" t="s">
        <v>241</v>
      </c>
      <c r="E32" s="958"/>
      <c r="F32" s="957" t="s">
        <v>242</v>
      </c>
      <c r="G32" s="958"/>
      <c r="H32" s="170" t="s">
        <v>243</v>
      </c>
      <c r="I32" s="314" t="s">
        <v>244</v>
      </c>
      <c r="J32" s="309" t="s">
        <v>880</v>
      </c>
    </row>
    <row r="33" spans="1:10" ht="142.5" hidden="1" customHeight="1" x14ac:dyDescent="0.25">
      <c r="A33" s="968"/>
      <c r="B33" s="329">
        <v>15</v>
      </c>
      <c r="C33" s="330">
        <f>+D59</f>
        <v>15</v>
      </c>
      <c r="D33" s="969" t="s">
        <v>884</v>
      </c>
      <c r="E33" s="970"/>
      <c r="F33" s="971" t="s">
        <v>885</v>
      </c>
      <c r="G33" s="970"/>
      <c r="H33" s="320"/>
      <c r="I33" s="331" t="s">
        <v>495</v>
      </c>
      <c r="J33" s="310" t="s">
        <v>219</v>
      </c>
    </row>
    <row r="34" spans="1:10" s="92" customFormat="1" ht="47.25" hidden="1" customHeight="1" x14ac:dyDescent="0.25">
      <c r="A34" s="976" t="s">
        <v>255</v>
      </c>
      <c r="B34" s="321" t="s">
        <v>239</v>
      </c>
      <c r="C34" s="321" t="s">
        <v>240</v>
      </c>
      <c r="D34" s="978" t="s">
        <v>241</v>
      </c>
      <c r="E34" s="979"/>
      <c r="F34" s="978" t="s">
        <v>242</v>
      </c>
      <c r="G34" s="979"/>
      <c r="H34" s="322" t="s">
        <v>243</v>
      </c>
      <c r="I34" s="334" t="s">
        <v>244</v>
      </c>
      <c r="J34" s="323" t="s">
        <v>880</v>
      </c>
    </row>
    <row r="35" spans="1:10" ht="148.5" hidden="1" customHeight="1" x14ac:dyDescent="0.25">
      <c r="A35" s="977"/>
      <c r="B35" s="180">
        <v>15</v>
      </c>
      <c r="C35" s="146">
        <v>15</v>
      </c>
      <c r="D35" s="944" t="s">
        <v>886</v>
      </c>
      <c r="E35" s="943"/>
      <c r="F35" s="944" t="s">
        <v>887</v>
      </c>
      <c r="G35" s="943"/>
      <c r="H35" s="333"/>
      <c r="I35" s="332" t="s">
        <v>495</v>
      </c>
      <c r="J35" s="324" t="s">
        <v>219</v>
      </c>
    </row>
    <row r="36" spans="1:10" s="92" customFormat="1" ht="47.25" hidden="1" customHeight="1" x14ac:dyDescent="0.25">
      <c r="A36" s="972" t="s">
        <v>258</v>
      </c>
      <c r="B36" s="167" t="s">
        <v>239</v>
      </c>
      <c r="C36" s="170" t="s">
        <v>240</v>
      </c>
      <c r="D36" s="957" t="s">
        <v>241</v>
      </c>
      <c r="E36" s="958"/>
      <c r="F36" s="957" t="s">
        <v>242</v>
      </c>
      <c r="G36" s="958"/>
      <c r="H36" s="170" t="s">
        <v>243</v>
      </c>
      <c r="I36" s="336" t="s">
        <v>244</v>
      </c>
      <c r="J36" s="325" t="s">
        <v>880</v>
      </c>
    </row>
    <row r="37" spans="1:10" ht="179.25" hidden="1" customHeight="1" thickBot="1" x14ac:dyDescent="0.3">
      <c r="A37" s="973"/>
      <c r="B37" s="326">
        <v>15</v>
      </c>
      <c r="C37" s="327">
        <f>+F59</f>
        <v>15</v>
      </c>
      <c r="D37" s="974" t="s">
        <v>888</v>
      </c>
      <c r="E37" s="975"/>
      <c r="F37" s="974" t="s">
        <v>889</v>
      </c>
      <c r="G37" s="975"/>
      <c r="H37" s="335"/>
      <c r="I37" s="332" t="s">
        <v>495</v>
      </c>
      <c r="J37" s="328" t="s">
        <v>219</v>
      </c>
    </row>
    <row r="38" spans="1:10" s="92" customFormat="1" ht="48.75" customHeight="1" thickBot="1" x14ac:dyDescent="0.3">
      <c r="A38" s="983" t="s">
        <v>261</v>
      </c>
      <c r="B38" s="169" t="s">
        <v>239</v>
      </c>
      <c r="C38" s="177" t="s">
        <v>240</v>
      </c>
      <c r="D38" s="946" t="s">
        <v>241</v>
      </c>
      <c r="E38" s="984"/>
      <c r="F38" s="946" t="s">
        <v>242</v>
      </c>
      <c r="G38" s="984"/>
      <c r="H38" s="177" t="s">
        <v>243</v>
      </c>
      <c r="I38" s="307" t="s">
        <v>244</v>
      </c>
      <c r="J38" s="336" t="s">
        <v>880</v>
      </c>
    </row>
    <row r="39" spans="1:10" ht="120.75" customHeight="1" thickBot="1" x14ac:dyDescent="0.3">
      <c r="A39" s="956"/>
      <c r="B39" s="180">
        <v>15</v>
      </c>
      <c r="C39" s="147">
        <v>15</v>
      </c>
      <c r="D39" s="974" t="s">
        <v>890</v>
      </c>
      <c r="E39" s="975"/>
      <c r="F39" s="944" t="s">
        <v>891</v>
      </c>
      <c r="G39" s="982"/>
      <c r="H39" s="145"/>
      <c r="I39" s="356" t="s">
        <v>495</v>
      </c>
      <c r="J39" s="308" t="s">
        <v>219</v>
      </c>
    </row>
    <row r="40" spans="1:10" ht="46.5" customHeight="1" x14ac:dyDescent="0.25">
      <c r="A40" s="955" t="s">
        <v>264</v>
      </c>
      <c r="B40" s="170" t="s">
        <v>239</v>
      </c>
      <c r="C40" s="177" t="s">
        <v>240</v>
      </c>
      <c r="D40" s="957" t="s">
        <v>241</v>
      </c>
      <c r="E40" s="958"/>
      <c r="F40" s="957" t="s">
        <v>242</v>
      </c>
      <c r="G40" s="958"/>
      <c r="H40" s="170" t="s">
        <v>243</v>
      </c>
      <c r="I40" s="357" t="s">
        <v>244</v>
      </c>
      <c r="J40" s="309" t="s">
        <v>880</v>
      </c>
    </row>
    <row r="41" spans="1:10" ht="120.75" customHeight="1" x14ac:dyDescent="0.25">
      <c r="A41" s="956"/>
      <c r="B41" s="180">
        <v>15</v>
      </c>
      <c r="C41" s="147">
        <f>+H59</f>
        <v>15</v>
      </c>
      <c r="D41" s="980" t="s">
        <v>892</v>
      </c>
      <c r="E41" s="981"/>
      <c r="F41" s="944" t="s">
        <v>893</v>
      </c>
      <c r="G41" s="982"/>
      <c r="H41" s="145"/>
      <c r="I41" s="356" t="s">
        <v>495</v>
      </c>
      <c r="J41" s="355" t="s">
        <v>219</v>
      </c>
    </row>
    <row r="42" spans="1:10" ht="48.75" customHeight="1" x14ac:dyDescent="0.25">
      <c r="A42" s="955" t="s">
        <v>267</v>
      </c>
      <c r="B42" s="170" t="s">
        <v>239</v>
      </c>
      <c r="C42" s="177" t="s">
        <v>240</v>
      </c>
      <c r="D42" s="957" t="s">
        <v>241</v>
      </c>
      <c r="E42" s="958"/>
      <c r="F42" s="957" t="s">
        <v>242</v>
      </c>
      <c r="G42" s="958"/>
      <c r="H42" s="170" t="s">
        <v>243</v>
      </c>
      <c r="I42" s="168" t="s">
        <v>244</v>
      </c>
      <c r="J42" s="307" t="s">
        <v>880</v>
      </c>
    </row>
    <row r="43" spans="1:10" ht="120.75" customHeight="1" x14ac:dyDescent="0.25">
      <c r="A43" s="956"/>
      <c r="B43" s="180">
        <v>15</v>
      </c>
      <c r="C43" s="147">
        <f>+I59</f>
        <v>15</v>
      </c>
      <c r="D43" s="980" t="s">
        <v>894</v>
      </c>
      <c r="E43" s="981"/>
      <c r="F43" s="944" t="s">
        <v>895</v>
      </c>
      <c r="G43" s="982"/>
      <c r="H43" s="182"/>
      <c r="I43" s="356" t="s">
        <v>495</v>
      </c>
      <c r="J43" s="181"/>
    </row>
    <row r="44" spans="1:10" ht="42.75" customHeight="1" x14ac:dyDescent="0.25">
      <c r="A44" s="303" t="s">
        <v>270</v>
      </c>
      <c r="B44" s="170" t="s">
        <v>239</v>
      </c>
      <c r="C44" s="177" t="s">
        <v>240</v>
      </c>
      <c r="D44" s="167" t="s">
        <v>241</v>
      </c>
      <c r="E44" s="168"/>
      <c r="F44" s="167" t="s">
        <v>242</v>
      </c>
      <c r="G44" s="168"/>
      <c r="H44" s="170" t="s">
        <v>243</v>
      </c>
      <c r="I44" s="168" t="s">
        <v>244</v>
      </c>
      <c r="J44" s="168" t="s">
        <v>880</v>
      </c>
    </row>
    <row r="45" spans="1:10" ht="120.75" customHeight="1" thickBot="1" x14ac:dyDescent="0.3">
      <c r="A45" s="177"/>
      <c r="B45" s="180">
        <v>15</v>
      </c>
      <c r="C45" s="147">
        <v>15</v>
      </c>
      <c r="D45" s="980" t="s">
        <v>896</v>
      </c>
      <c r="E45" s="981"/>
      <c r="F45" s="944" t="s">
        <v>897</v>
      </c>
      <c r="G45" s="982"/>
      <c r="H45" s="182"/>
      <c r="I45" s="356" t="s">
        <v>495</v>
      </c>
      <c r="J45" s="355" t="s">
        <v>219</v>
      </c>
    </row>
    <row r="46" spans="1:10" ht="45" customHeight="1" thickBot="1" x14ac:dyDescent="0.3">
      <c r="A46" s="955" t="s">
        <v>273</v>
      </c>
      <c r="B46" s="170" t="s">
        <v>239</v>
      </c>
      <c r="C46" s="177" t="s">
        <v>240</v>
      </c>
      <c r="D46" s="957" t="s">
        <v>241</v>
      </c>
      <c r="E46" s="958"/>
      <c r="F46" s="957" t="s">
        <v>242</v>
      </c>
      <c r="G46" s="958"/>
      <c r="H46" s="170" t="s">
        <v>243</v>
      </c>
      <c r="I46" s="168" t="s">
        <v>244</v>
      </c>
      <c r="J46" s="168" t="s">
        <v>880</v>
      </c>
    </row>
    <row r="47" spans="1:10" ht="120.75" customHeight="1" thickBot="1" x14ac:dyDescent="0.3">
      <c r="A47" s="956"/>
      <c r="B47" s="145">
        <v>15</v>
      </c>
      <c r="C47" s="147">
        <v>15</v>
      </c>
      <c r="D47" s="980" t="s">
        <v>898</v>
      </c>
      <c r="E47" s="981"/>
      <c r="F47" s="944" t="s">
        <v>899</v>
      </c>
      <c r="G47" s="982"/>
      <c r="H47" s="145"/>
      <c r="I47" s="378" t="s">
        <v>495</v>
      </c>
      <c r="J47" s="355" t="s">
        <v>219</v>
      </c>
    </row>
    <row r="48" spans="1:10" ht="46.5" customHeight="1" thickBot="1" x14ac:dyDescent="0.3">
      <c r="A48" s="955" t="s">
        <v>276</v>
      </c>
      <c r="B48" s="169" t="s">
        <v>239</v>
      </c>
      <c r="C48" s="177" t="s">
        <v>240</v>
      </c>
      <c r="D48" s="957" t="s">
        <v>241</v>
      </c>
      <c r="E48" s="958"/>
      <c r="F48" s="957" t="s">
        <v>242</v>
      </c>
      <c r="G48" s="958"/>
      <c r="H48" s="170" t="s">
        <v>243</v>
      </c>
      <c r="I48" s="168" t="s">
        <v>244</v>
      </c>
      <c r="J48" s="168" t="s">
        <v>880</v>
      </c>
    </row>
    <row r="49" spans="1:13" ht="120.75" customHeight="1" thickBot="1" x14ac:dyDescent="0.3">
      <c r="A49" s="956"/>
      <c r="B49" s="145">
        <v>15</v>
      </c>
      <c r="C49" s="147">
        <v>15</v>
      </c>
      <c r="D49" s="980" t="s">
        <v>900</v>
      </c>
      <c r="E49" s="981"/>
      <c r="F49" s="950" t="s">
        <v>901</v>
      </c>
      <c r="G49" s="985"/>
      <c r="H49" s="145"/>
      <c r="I49" s="378" t="s">
        <v>495</v>
      </c>
      <c r="J49" s="355" t="s">
        <v>219</v>
      </c>
    </row>
    <row r="50" spans="1:13" ht="48.75" customHeight="1" thickBot="1" x14ac:dyDescent="0.3">
      <c r="A50" s="955" t="s">
        <v>277</v>
      </c>
      <c r="B50" s="170" t="s">
        <v>239</v>
      </c>
      <c r="C50" s="177" t="s">
        <v>240</v>
      </c>
      <c r="D50" s="957" t="s">
        <v>241</v>
      </c>
      <c r="E50" s="958"/>
      <c r="F50" s="957" t="s">
        <v>242</v>
      </c>
      <c r="G50" s="958"/>
      <c r="H50" s="170" t="s">
        <v>243</v>
      </c>
      <c r="I50" s="168" t="s">
        <v>244</v>
      </c>
      <c r="J50" s="168" t="s">
        <v>880</v>
      </c>
    </row>
    <row r="51" spans="1:13" ht="120.75" customHeight="1" thickBot="1" x14ac:dyDescent="0.3">
      <c r="A51" s="956"/>
      <c r="B51" s="145">
        <v>15</v>
      </c>
      <c r="C51" s="147">
        <f>+M59</f>
        <v>0</v>
      </c>
      <c r="D51" s="986"/>
      <c r="E51" s="982"/>
      <c r="F51" s="986"/>
      <c r="G51" s="982"/>
      <c r="H51" s="145"/>
      <c r="I51" s="145"/>
      <c r="J51" s="145"/>
    </row>
    <row r="55" spans="1:13" ht="18" x14ac:dyDescent="0.25">
      <c r="A55" s="113" t="s">
        <v>417</v>
      </c>
    </row>
    <row r="56" spans="1:13" ht="21.75" customHeight="1" x14ac:dyDescent="0.25">
      <c r="A56" s="98"/>
    </row>
    <row r="58" spans="1:13" ht="23.25" x14ac:dyDescent="0.25">
      <c r="A58" s="665" t="s">
        <v>419</v>
      </c>
      <c r="B58" s="99" t="s">
        <v>191</v>
      </c>
      <c r="C58" s="99" t="s">
        <v>192</v>
      </c>
      <c r="D58" s="99" t="s">
        <v>193</v>
      </c>
      <c r="E58" s="99" t="s">
        <v>194</v>
      </c>
      <c r="F58" s="99" t="s">
        <v>197</v>
      </c>
      <c r="G58" s="99" t="s">
        <v>198</v>
      </c>
      <c r="H58" s="99" t="s">
        <v>199</v>
      </c>
      <c r="I58" s="99" t="s">
        <v>200</v>
      </c>
      <c r="J58" s="99" t="s">
        <v>202</v>
      </c>
      <c r="K58" s="99" t="s">
        <v>203</v>
      </c>
      <c r="L58" s="99" t="s">
        <v>204</v>
      </c>
      <c r="M58" s="99" t="s">
        <v>206</v>
      </c>
    </row>
    <row r="59" spans="1:13" ht="24.75" customHeight="1" x14ac:dyDescent="0.25">
      <c r="A59" s="665"/>
      <c r="B59" s="100">
        <v>15</v>
      </c>
      <c r="C59" s="100">
        <v>15</v>
      </c>
      <c r="D59" s="100">
        <v>15</v>
      </c>
      <c r="E59" s="100">
        <v>15</v>
      </c>
      <c r="F59" s="100">
        <v>15</v>
      </c>
      <c r="G59" s="100">
        <v>15</v>
      </c>
      <c r="H59" s="100">
        <v>15</v>
      </c>
      <c r="I59" s="100">
        <v>15</v>
      </c>
      <c r="J59" s="100"/>
      <c r="K59" s="100"/>
      <c r="L59" s="100"/>
      <c r="M59" s="100"/>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940" t="s">
        <v>902</v>
      </c>
      <c r="B63" s="188" t="s">
        <v>903</v>
      </c>
      <c r="C63" s="189"/>
      <c r="D63" s="939" t="s">
        <v>904</v>
      </c>
      <c r="E63" s="188" t="s">
        <v>903</v>
      </c>
      <c r="F63" s="189"/>
      <c r="G63" s="939" t="s">
        <v>905</v>
      </c>
      <c r="H63" s="188" t="s">
        <v>906</v>
      </c>
      <c r="I63" s="941"/>
      <c r="J63" s="941"/>
    </row>
    <row r="64" spans="1:13" ht="15.75" thickBot="1" x14ac:dyDescent="0.3">
      <c r="A64" s="940"/>
      <c r="B64" s="188" t="s">
        <v>907</v>
      </c>
      <c r="C64" s="189"/>
      <c r="D64" s="939"/>
      <c r="E64" s="188" t="s">
        <v>907</v>
      </c>
      <c r="F64" s="189"/>
      <c r="G64" s="939"/>
      <c r="H64" s="188" t="s">
        <v>908</v>
      </c>
      <c r="I64" s="941" t="s">
        <v>951</v>
      </c>
      <c r="J64" s="941"/>
    </row>
    <row r="65" spans="1:10" ht="15.75" thickBot="1" x14ac:dyDescent="0.3">
      <c r="A65" s="940"/>
      <c r="B65" s="188" t="s">
        <v>909</v>
      </c>
      <c r="C65" s="189"/>
      <c r="D65" s="939"/>
      <c r="E65" s="188" t="s">
        <v>909</v>
      </c>
      <c r="F65" s="189"/>
      <c r="G65" s="939"/>
      <c r="H65" s="188" t="s">
        <v>910</v>
      </c>
      <c r="I65" s="941" t="s">
        <v>952</v>
      </c>
      <c r="J65" s="941"/>
    </row>
    <row r="66" spans="1:10" ht="39.75" customHeight="1" thickBot="1" x14ac:dyDescent="0.3">
      <c r="A66" s="940"/>
      <c r="B66" s="188" t="s">
        <v>903</v>
      </c>
      <c r="C66" s="189"/>
      <c r="D66" s="939"/>
      <c r="E66" s="188" t="s">
        <v>903</v>
      </c>
      <c r="F66" s="189"/>
      <c r="G66" s="939"/>
      <c r="H66" s="188" t="s">
        <v>906</v>
      </c>
      <c r="I66" s="941"/>
      <c r="J66" s="941"/>
    </row>
    <row r="67" spans="1:10" ht="15.75" thickBot="1" x14ac:dyDescent="0.3">
      <c r="A67" s="940"/>
      <c r="B67" s="188" t="s">
        <v>907</v>
      </c>
      <c r="C67" s="189"/>
      <c r="D67" s="939"/>
      <c r="E67" s="188" t="s">
        <v>907</v>
      </c>
      <c r="F67" s="189"/>
      <c r="G67" s="939"/>
      <c r="H67" s="188" t="s">
        <v>908</v>
      </c>
      <c r="I67" s="941" t="s">
        <v>954</v>
      </c>
      <c r="J67" s="941"/>
    </row>
    <row r="68" spans="1:10" ht="15.75" thickBot="1" x14ac:dyDescent="0.3">
      <c r="A68" s="940"/>
      <c r="B68" s="188" t="s">
        <v>909</v>
      </c>
      <c r="C68" s="189"/>
      <c r="D68" s="939"/>
      <c r="E68" s="188" t="s">
        <v>909</v>
      </c>
      <c r="F68" s="189"/>
      <c r="G68" s="939"/>
      <c r="H68" s="188" t="s">
        <v>910</v>
      </c>
      <c r="I68" s="941" t="s">
        <v>953</v>
      </c>
      <c r="J68" s="941"/>
    </row>
  </sheetData>
  <mergeCells count="87">
    <mergeCell ref="A42:A43"/>
    <mergeCell ref="F42:G42"/>
    <mergeCell ref="D43:E43"/>
    <mergeCell ref="F43:G43"/>
    <mergeCell ref="D45:E45"/>
    <mergeCell ref="F45:G45"/>
    <mergeCell ref="D42:E42"/>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D29:E29"/>
    <mergeCell ref="F29:G29"/>
    <mergeCell ref="A25:A26"/>
    <mergeCell ref="H25:J25"/>
    <mergeCell ref="H26:J26"/>
    <mergeCell ref="B27:J27"/>
    <mergeCell ref="A28:A29"/>
    <mergeCell ref="D28:E28"/>
    <mergeCell ref="F28:G28"/>
    <mergeCell ref="D63:D68"/>
    <mergeCell ref="A63:A68"/>
    <mergeCell ref="G63:G68"/>
    <mergeCell ref="I63:J63"/>
    <mergeCell ref="I64:J64"/>
    <mergeCell ref="I65:J65"/>
    <mergeCell ref="I66:J66"/>
    <mergeCell ref="I67:J67"/>
    <mergeCell ref="I68:J68"/>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 ref="J39" r:id="rId6" xr:uid="{AF864CF5-2695-4CB8-8F1D-12A5DE4D6BE0}"/>
    <hyperlink ref="J41" r:id="rId7" xr:uid="{D75CFE39-24F5-4DB0-851D-B92FEAFDB617}"/>
    <hyperlink ref="J45" r:id="rId8" xr:uid="{E99BAE92-1EF4-40E4-B1FE-8529BEDEEE81}"/>
    <hyperlink ref="J47" r:id="rId9" xr:uid="{D4D426E3-969C-44A0-AA6B-0E6342B2BBED}"/>
    <hyperlink ref="J49" r:id="rId10" display="https://secretariadistritald.sharepoint.com/:f:/s/PLANDEACCIN-POADDDP2023/IgDjsxu54PafRoNl2tz_7XN1ASj15fgqZZVSaPRrt0alzrk?e=ZN99NL" xr:uid="{3705B04C-12A5-482C-9D2A-22FC3D54C2C5}"/>
  </hyperlinks>
  <pageMargins left="0.25" right="0.25" top="0.75" bottom="0.75" header="0.3" footer="0.3"/>
  <pageSetup scale="23" orientation="landscape"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pageSetUpPr fitToPage="1"/>
  </sheetPr>
  <dimension ref="A1:R60"/>
  <sheetViews>
    <sheetView showGridLines="0" zoomScale="30" zoomScaleNormal="30" zoomScaleSheetLayoutView="70" workbookViewId="0">
      <selection activeCell="P41" sqref="P41:P42"/>
    </sheetView>
  </sheetViews>
  <sheetFormatPr baseColWidth="10" defaultColWidth="10.85546875" defaultRowHeight="14.25" x14ac:dyDescent="0.25"/>
  <cols>
    <col min="1" max="1" width="49.7109375" style="66" customWidth="1"/>
    <col min="2" max="2" width="39.140625" style="66" customWidth="1"/>
    <col min="3" max="5" width="35.7109375" style="66" customWidth="1"/>
    <col min="6" max="6" width="46.140625" style="66" customWidth="1"/>
    <col min="7" max="8" width="35.7109375" style="66" customWidth="1"/>
    <col min="9" max="9" width="40" style="66" customWidth="1"/>
    <col min="10" max="11" width="35.7109375" style="66" customWidth="1"/>
    <col min="12" max="12" width="45" style="66" customWidth="1"/>
    <col min="13" max="13" width="42.42578125" style="66" customWidth="1"/>
    <col min="14" max="14" width="41" style="66" customWidth="1"/>
    <col min="15" max="15" width="34.42578125" style="66" customWidth="1"/>
    <col min="16" max="18" width="42.2851562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3" customFormat="1" ht="32.25" customHeight="1" thickBot="1" x14ac:dyDescent="0.3">
      <c r="A1" s="517"/>
      <c r="B1" s="498" t="s">
        <v>182</v>
      </c>
      <c r="C1" s="499"/>
      <c r="D1" s="499"/>
      <c r="E1" s="499"/>
      <c r="F1" s="499"/>
      <c r="G1" s="499"/>
      <c r="H1" s="499"/>
      <c r="I1" s="500"/>
      <c r="J1" s="495" t="s">
        <v>183</v>
      </c>
      <c r="K1" s="496"/>
      <c r="L1" s="497"/>
    </row>
    <row r="2" spans="1:15" s="133" customFormat="1" ht="30.75" customHeight="1" thickBot="1" x14ac:dyDescent="0.3">
      <c r="A2" s="518"/>
      <c r="B2" s="501" t="s">
        <v>184</v>
      </c>
      <c r="C2" s="502"/>
      <c r="D2" s="502"/>
      <c r="E2" s="502"/>
      <c r="F2" s="502"/>
      <c r="G2" s="502"/>
      <c r="H2" s="502"/>
      <c r="I2" s="503"/>
      <c r="J2" s="495" t="s">
        <v>185</v>
      </c>
      <c r="K2" s="496"/>
      <c r="L2" s="497"/>
    </row>
    <row r="3" spans="1:15" s="133" customFormat="1" ht="24" customHeight="1" thickBot="1" x14ac:dyDescent="0.3">
      <c r="A3" s="518"/>
      <c r="B3" s="501" t="s">
        <v>186</v>
      </c>
      <c r="C3" s="502"/>
      <c r="D3" s="502"/>
      <c r="E3" s="502"/>
      <c r="F3" s="502"/>
      <c r="G3" s="502"/>
      <c r="H3" s="502"/>
      <c r="I3" s="503"/>
      <c r="J3" s="495" t="s">
        <v>187</v>
      </c>
      <c r="K3" s="496"/>
      <c r="L3" s="497"/>
    </row>
    <row r="4" spans="1:15" s="133" customFormat="1" ht="21.75" customHeight="1" thickBot="1" x14ac:dyDescent="0.3">
      <c r="A4" s="519"/>
      <c r="B4" s="504" t="s">
        <v>911</v>
      </c>
      <c r="C4" s="505"/>
      <c r="D4" s="505"/>
      <c r="E4" s="505"/>
      <c r="F4" s="505"/>
      <c r="G4" s="505"/>
      <c r="H4" s="505"/>
      <c r="I4" s="506"/>
      <c r="J4" s="495" t="s">
        <v>189</v>
      </c>
      <c r="K4" s="496"/>
      <c r="L4" s="497"/>
    </row>
    <row r="5" spans="1:15" s="133" customFormat="1" ht="21.75" customHeight="1" thickBot="1" x14ac:dyDescent="0.3">
      <c r="A5" s="134"/>
      <c r="B5" s="135"/>
      <c r="C5" s="135"/>
      <c r="D5" s="135"/>
      <c r="E5" s="135"/>
      <c r="F5" s="135"/>
      <c r="G5" s="135"/>
      <c r="H5" s="135"/>
      <c r="I5" s="135"/>
      <c r="J5" s="135"/>
      <c r="K5" s="135"/>
      <c r="L5" s="135"/>
      <c r="M5" s="136"/>
      <c r="N5" s="136"/>
      <c r="O5" s="136"/>
    </row>
    <row r="6" spans="1:15" s="133" customFormat="1" ht="21.75" customHeight="1" thickBot="1" x14ac:dyDescent="0.3">
      <c r="A6" s="1029" t="s">
        <v>190</v>
      </c>
      <c r="B6" s="184" t="s">
        <v>191</v>
      </c>
      <c r="C6" s="171"/>
      <c r="D6" s="184" t="s">
        <v>192</v>
      </c>
      <c r="E6" s="171"/>
      <c r="F6" s="184" t="s">
        <v>193</v>
      </c>
      <c r="G6" s="171"/>
      <c r="H6" s="184" t="s">
        <v>194</v>
      </c>
      <c r="I6" s="172"/>
      <c r="J6" s="1030" t="s">
        <v>195</v>
      </c>
      <c r="K6" s="183" t="s">
        <v>196</v>
      </c>
      <c r="L6" s="137"/>
      <c r="M6" s="1028"/>
      <c r="N6" s="1028"/>
      <c r="O6" s="1028"/>
    </row>
    <row r="7" spans="1:15" s="133" customFormat="1" ht="21.75" customHeight="1" thickBot="1" x14ac:dyDescent="0.3">
      <c r="A7" s="1029"/>
      <c r="B7" s="185" t="s">
        <v>197</v>
      </c>
      <c r="C7" s="173"/>
      <c r="D7" s="184" t="s">
        <v>198</v>
      </c>
      <c r="E7" s="173"/>
      <c r="F7" s="184" t="s">
        <v>199</v>
      </c>
      <c r="G7" s="173"/>
      <c r="H7" s="184" t="s">
        <v>200</v>
      </c>
      <c r="I7" s="172"/>
      <c r="J7" s="1030"/>
      <c r="K7" s="183" t="s">
        <v>201</v>
      </c>
      <c r="L7" s="137"/>
      <c r="M7" s="1028"/>
      <c r="N7" s="1028"/>
      <c r="O7" s="1028"/>
    </row>
    <row r="8" spans="1:15" s="133" customFormat="1" ht="21.75" customHeight="1" thickBot="1" x14ac:dyDescent="0.3">
      <c r="A8" s="1029"/>
      <c r="B8" s="184" t="s">
        <v>202</v>
      </c>
      <c r="C8" s="171"/>
      <c r="D8" s="184" t="s">
        <v>203</v>
      </c>
      <c r="E8" s="173" t="s">
        <v>208</v>
      </c>
      <c r="F8" s="184" t="s">
        <v>204</v>
      </c>
      <c r="G8" s="174"/>
      <c r="H8" s="184" t="s">
        <v>206</v>
      </c>
      <c r="I8" s="172"/>
      <c r="J8" s="1030"/>
      <c r="K8" s="183" t="s">
        <v>207</v>
      </c>
      <c r="L8" s="302" t="s">
        <v>208</v>
      </c>
      <c r="M8" s="1028"/>
      <c r="N8" s="1028"/>
      <c r="O8" s="1028"/>
    </row>
    <row r="9" spans="1:15" s="133" customFormat="1" ht="21.75" hidden="1" customHeight="1" x14ac:dyDescent="0.25">
      <c r="A9" s="134"/>
      <c r="B9" s="135"/>
      <c r="C9" s="135"/>
      <c r="D9" s="135"/>
      <c r="E9" s="135"/>
      <c r="F9" s="135"/>
      <c r="G9" s="135"/>
      <c r="H9" s="135"/>
      <c r="I9" s="135"/>
      <c r="J9" s="135"/>
      <c r="K9" s="135"/>
      <c r="L9" s="135"/>
      <c r="M9" s="136"/>
      <c r="N9" s="136"/>
      <c r="O9" s="136"/>
    </row>
    <row r="10" spans="1:15" ht="15" hidden="1" customHeight="1" x14ac:dyDescent="0.25">
      <c r="A10" s="69"/>
      <c r="B10" s="70"/>
      <c r="C10" s="70"/>
      <c r="D10" s="72"/>
      <c r="E10" s="71"/>
      <c r="F10" s="71"/>
      <c r="G10" s="236"/>
      <c r="H10" s="236"/>
      <c r="I10" s="73"/>
      <c r="J10" s="73"/>
      <c r="K10" s="70"/>
      <c r="L10" s="70"/>
      <c r="M10" s="70"/>
      <c r="N10" s="70"/>
      <c r="O10" s="70"/>
    </row>
    <row r="11" spans="1:15" ht="16.5" hidden="1" customHeight="1" thickBot="1" x14ac:dyDescent="0.3">
      <c r="A11" s="130"/>
      <c r="B11" s="131"/>
      <c r="C11" s="131"/>
      <c r="D11" s="131"/>
      <c r="E11" s="131"/>
      <c r="F11" s="131"/>
      <c r="G11" s="131"/>
      <c r="H11" s="131"/>
      <c r="I11" s="131"/>
      <c r="J11" s="131"/>
      <c r="K11" s="131"/>
      <c r="L11" s="131"/>
      <c r="M11" s="131"/>
    </row>
    <row r="12" spans="1:15" ht="32.1" hidden="1" customHeight="1" thickBot="1" x14ac:dyDescent="0.3">
      <c r="A12" s="1031" t="s">
        <v>912</v>
      </c>
      <c r="B12" s="1032"/>
      <c r="C12" s="1032"/>
      <c r="D12" s="1032"/>
      <c r="E12" s="1032"/>
      <c r="F12" s="1032"/>
      <c r="G12" s="1032"/>
      <c r="H12" s="1032"/>
      <c r="I12" s="1032"/>
      <c r="J12" s="1032"/>
      <c r="K12" s="1032"/>
      <c r="L12" s="1033"/>
    </row>
    <row r="13" spans="1:15" ht="32.1" hidden="1" customHeight="1" thickBot="1" x14ac:dyDescent="0.3">
      <c r="A13" s="993" t="s">
        <v>913</v>
      </c>
      <c r="B13" s="995" t="s">
        <v>331</v>
      </c>
      <c r="C13" s="1037" t="s">
        <v>211</v>
      </c>
      <c r="D13" s="1039" t="s">
        <v>238</v>
      </c>
      <c r="E13" s="1040"/>
      <c r="F13" s="1041"/>
      <c r="G13" s="1039" t="s">
        <v>249</v>
      </c>
      <c r="H13" s="1040"/>
      <c r="I13" s="1041"/>
      <c r="J13" s="484" t="s">
        <v>252</v>
      </c>
      <c r="K13" s="485"/>
      <c r="L13" s="486"/>
    </row>
    <row r="14" spans="1:15" ht="32.1" hidden="1" customHeight="1" x14ac:dyDescent="0.25">
      <c r="A14" s="994"/>
      <c r="B14" s="996"/>
      <c r="C14" s="1038"/>
      <c r="D14" s="269" t="s">
        <v>226</v>
      </c>
      <c r="E14" s="270" t="s">
        <v>227</v>
      </c>
      <c r="F14" s="271" t="s">
        <v>914</v>
      </c>
      <c r="G14" s="269" t="s">
        <v>226</v>
      </c>
      <c r="H14" s="270" t="s">
        <v>227</v>
      </c>
      <c r="I14" s="271" t="s">
        <v>914</v>
      </c>
      <c r="J14" s="269" t="s">
        <v>226</v>
      </c>
      <c r="K14" s="270" t="s">
        <v>227</v>
      </c>
      <c r="L14" s="271" t="s">
        <v>914</v>
      </c>
    </row>
    <row r="15" spans="1:15" ht="139.5" hidden="1" customHeight="1" x14ac:dyDescent="0.25">
      <c r="A15" s="987" t="s">
        <v>915</v>
      </c>
      <c r="B15" s="283" t="s">
        <v>916</v>
      </c>
      <c r="C15" s="989" t="s">
        <v>917</v>
      </c>
      <c r="D15" s="1024">
        <v>808350000</v>
      </c>
      <c r="E15" s="1026">
        <v>0</v>
      </c>
      <c r="F15" s="1022" t="s">
        <v>918</v>
      </c>
      <c r="G15" s="1024">
        <v>667875000</v>
      </c>
      <c r="H15" s="1051">
        <v>7582000</v>
      </c>
      <c r="I15" s="1053" t="s">
        <v>918</v>
      </c>
      <c r="J15" s="1024">
        <v>160650000</v>
      </c>
      <c r="K15" s="1051">
        <v>103869667</v>
      </c>
      <c r="L15" s="1053" t="s">
        <v>918</v>
      </c>
    </row>
    <row r="16" spans="1:15" ht="141" hidden="1" customHeight="1" x14ac:dyDescent="0.25">
      <c r="A16" s="988"/>
      <c r="B16" s="284" t="s">
        <v>919</v>
      </c>
      <c r="C16" s="990"/>
      <c r="D16" s="1025"/>
      <c r="E16" s="1027"/>
      <c r="F16" s="1023"/>
      <c r="G16" s="1025"/>
      <c r="H16" s="1052"/>
      <c r="I16" s="1054"/>
      <c r="J16" s="1025"/>
      <c r="K16" s="1052"/>
      <c r="L16" s="1054"/>
    </row>
    <row r="17" spans="1:13" ht="84.95" hidden="1" customHeight="1" x14ac:dyDescent="0.25">
      <c r="A17" s="987" t="s">
        <v>920</v>
      </c>
      <c r="B17" s="283" t="s">
        <v>921</v>
      </c>
      <c r="C17" s="989" t="s">
        <v>212</v>
      </c>
      <c r="D17" s="1045">
        <v>448290000</v>
      </c>
      <c r="E17" s="1046">
        <v>0</v>
      </c>
      <c r="F17" s="1047" t="s">
        <v>922</v>
      </c>
      <c r="G17" s="1007">
        <v>203490000</v>
      </c>
      <c r="H17" s="1008">
        <v>5406000</v>
      </c>
      <c r="I17" s="1017" t="s">
        <v>923</v>
      </c>
      <c r="J17" s="1007">
        <v>0</v>
      </c>
      <c r="K17" s="1008">
        <v>50456000</v>
      </c>
      <c r="L17" s="1017" t="s">
        <v>923</v>
      </c>
    </row>
    <row r="18" spans="1:13" ht="84.95" hidden="1" customHeight="1" thickBot="1" x14ac:dyDescent="0.3">
      <c r="A18" s="988"/>
      <c r="B18" s="285" t="s">
        <v>924</v>
      </c>
      <c r="C18" s="990"/>
      <c r="D18" s="1006"/>
      <c r="E18" s="1004"/>
      <c r="F18" s="1002"/>
      <c r="G18" s="1006"/>
      <c r="H18" s="1004"/>
      <c r="I18" s="1002"/>
      <c r="J18" s="1006"/>
      <c r="K18" s="1004"/>
      <c r="L18" s="1002"/>
    </row>
    <row r="19" spans="1:13" ht="31.5" hidden="1" customHeight="1" x14ac:dyDescent="0.25">
      <c r="A19" s="198"/>
      <c r="B19" s="156"/>
      <c r="C19" s="1048" t="s">
        <v>925</v>
      </c>
      <c r="D19" s="199"/>
      <c r="E19" s="200"/>
      <c r="F19" s="201"/>
      <c r="G19" s="162"/>
      <c r="H19" s="157"/>
      <c r="I19" s="158"/>
      <c r="J19" s="162"/>
      <c r="K19" s="157"/>
      <c r="L19" s="158"/>
    </row>
    <row r="20" spans="1:13" ht="31.5" hidden="1" customHeight="1" x14ac:dyDescent="0.25">
      <c r="A20" s="198"/>
      <c r="B20" s="156"/>
      <c r="C20" s="1048"/>
      <c r="D20" s="199"/>
      <c r="E20" s="200"/>
      <c r="F20" s="201"/>
      <c r="G20" s="162"/>
      <c r="H20" s="157"/>
      <c r="I20" s="158"/>
      <c r="J20" s="162"/>
      <c r="K20" s="157"/>
      <c r="L20" s="158"/>
    </row>
    <row r="21" spans="1:13" ht="31.5" hidden="1" customHeight="1" x14ac:dyDescent="0.25">
      <c r="A21" s="198"/>
      <c r="B21" s="156"/>
      <c r="C21" s="1048"/>
      <c r="D21" s="199"/>
      <c r="E21" s="200"/>
      <c r="F21" s="201"/>
      <c r="G21" s="162"/>
      <c r="H21" s="157"/>
      <c r="I21" s="158"/>
      <c r="J21" s="162"/>
      <c r="K21" s="157"/>
      <c r="L21" s="158"/>
    </row>
    <row r="22" spans="1:13" ht="31.5" hidden="1" customHeight="1" x14ac:dyDescent="0.25">
      <c r="A22" s="198"/>
      <c r="B22" s="156"/>
      <c r="C22" s="1048"/>
      <c r="D22" s="199"/>
      <c r="E22" s="200"/>
      <c r="F22" s="201"/>
      <c r="G22" s="162"/>
      <c r="H22" s="157"/>
      <c r="I22" s="158"/>
      <c r="J22" s="162"/>
      <c r="K22" s="157"/>
      <c r="L22" s="158"/>
    </row>
    <row r="23" spans="1:13" ht="31.5" hidden="1" customHeight="1" x14ac:dyDescent="0.25">
      <c r="A23" s="198"/>
      <c r="B23" s="156"/>
      <c r="C23" s="1048"/>
      <c r="D23" s="199"/>
      <c r="E23" s="200"/>
      <c r="F23" s="201"/>
      <c r="G23" s="162"/>
      <c r="H23" s="157"/>
      <c r="I23" s="158"/>
      <c r="J23" s="162"/>
      <c r="K23" s="157"/>
      <c r="L23" s="158"/>
    </row>
    <row r="24" spans="1:13" ht="32.1" hidden="1" customHeight="1" x14ac:dyDescent="0.25">
      <c r="A24" s="153"/>
      <c r="B24" s="152"/>
      <c r="C24" s="992"/>
      <c r="D24" s="163"/>
      <c r="E24" s="84"/>
      <c r="F24" s="85"/>
      <c r="G24" s="163"/>
      <c r="H24" s="84"/>
      <c r="I24" s="85"/>
      <c r="J24" s="163"/>
      <c r="K24" s="84"/>
      <c r="L24" s="85"/>
    </row>
    <row r="25" spans="1:13" ht="32.1" hidden="1" customHeight="1" x14ac:dyDescent="0.25">
      <c r="A25" s="153"/>
      <c r="B25" s="152"/>
      <c r="C25" s="165" t="s">
        <v>926</v>
      </c>
      <c r="D25" s="163"/>
      <c r="E25" s="84"/>
      <c r="F25" s="85"/>
      <c r="G25" s="163"/>
      <c r="H25" s="84"/>
      <c r="I25" s="85"/>
      <c r="J25" s="163"/>
      <c r="K25" s="84"/>
      <c r="L25" s="85"/>
    </row>
    <row r="26" spans="1:13" ht="32.1" hidden="1" customHeight="1" thickBot="1" x14ac:dyDescent="0.3">
      <c r="A26" s="154"/>
      <c r="B26" s="155"/>
      <c r="C26" s="166" t="s">
        <v>927</v>
      </c>
      <c r="D26" s="164"/>
      <c r="E26" s="87"/>
      <c r="F26" s="90"/>
      <c r="G26" s="164"/>
      <c r="H26" s="87"/>
      <c r="I26" s="90"/>
      <c r="J26" s="164"/>
      <c r="K26" s="87"/>
      <c r="L26" s="90"/>
    </row>
    <row r="27" spans="1:13" s="88" customFormat="1" ht="16.5" hidden="1" customHeight="1" x14ac:dyDescent="0.2">
      <c r="M27" s="66"/>
    </row>
    <row r="29" spans="1:13" ht="35.1" hidden="1" customHeight="1" thickBot="1" x14ac:dyDescent="0.3">
      <c r="A29" s="1031" t="s">
        <v>928</v>
      </c>
      <c r="B29" s="1032"/>
      <c r="C29" s="1032"/>
      <c r="D29" s="1032"/>
      <c r="E29" s="1032"/>
      <c r="F29" s="1032"/>
      <c r="G29" s="1032"/>
      <c r="H29" s="1032"/>
      <c r="I29" s="1032"/>
      <c r="J29" s="1032"/>
      <c r="K29" s="1032"/>
      <c r="L29" s="1033"/>
    </row>
    <row r="30" spans="1:13" ht="35.1" hidden="1" customHeight="1" x14ac:dyDescent="0.25">
      <c r="A30" s="993" t="s">
        <v>913</v>
      </c>
      <c r="B30" s="995" t="s">
        <v>331</v>
      </c>
      <c r="C30" s="1037" t="s">
        <v>211</v>
      </c>
      <c r="D30" s="1039" t="s">
        <v>255</v>
      </c>
      <c r="E30" s="1040"/>
      <c r="F30" s="1041"/>
      <c r="G30" s="1039" t="s">
        <v>258</v>
      </c>
      <c r="H30" s="1040"/>
      <c r="I30" s="1041"/>
      <c r="J30" s="1039" t="s">
        <v>261</v>
      </c>
      <c r="K30" s="1040"/>
      <c r="L30" s="1041"/>
    </row>
    <row r="31" spans="1:13" ht="35.1" hidden="1" customHeight="1" x14ac:dyDescent="0.25">
      <c r="A31" s="994"/>
      <c r="B31" s="996"/>
      <c r="C31" s="1038"/>
      <c r="D31" s="161" t="s">
        <v>226</v>
      </c>
      <c r="E31" s="159" t="s">
        <v>227</v>
      </c>
      <c r="F31" s="160" t="s">
        <v>914</v>
      </c>
      <c r="G31" s="161" t="s">
        <v>226</v>
      </c>
      <c r="H31" s="159" t="s">
        <v>227</v>
      </c>
      <c r="I31" s="160" t="s">
        <v>914</v>
      </c>
      <c r="J31" s="161" t="s">
        <v>226</v>
      </c>
      <c r="K31" s="159" t="s">
        <v>227</v>
      </c>
      <c r="L31" s="160" t="s">
        <v>914</v>
      </c>
    </row>
    <row r="32" spans="1:13" ht="128.25" hidden="1" customHeight="1" x14ac:dyDescent="0.25">
      <c r="A32" s="987" t="s">
        <v>915</v>
      </c>
      <c r="B32" s="156" t="s">
        <v>916</v>
      </c>
      <c r="C32" s="1049" t="s">
        <v>917</v>
      </c>
      <c r="D32" s="1018">
        <v>34464000</v>
      </c>
      <c r="E32" s="1020">
        <v>152420000</v>
      </c>
      <c r="F32" s="1022" t="s">
        <v>918</v>
      </c>
      <c r="G32" s="1055">
        <v>14513335</v>
      </c>
      <c r="H32" s="1020">
        <v>158525200</v>
      </c>
      <c r="I32" s="1013" t="s">
        <v>918</v>
      </c>
      <c r="J32" s="1018">
        <v>0</v>
      </c>
      <c r="K32" s="1020">
        <v>164378000</v>
      </c>
      <c r="L32" s="1013" t="s">
        <v>918</v>
      </c>
    </row>
    <row r="33" spans="1:18" ht="132.75" hidden="1" customHeight="1" x14ac:dyDescent="0.25">
      <c r="A33" s="991"/>
      <c r="B33" s="268" t="s">
        <v>919</v>
      </c>
      <c r="C33" s="1050"/>
      <c r="D33" s="1019"/>
      <c r="E33" s="1021"/>
      <c r="F33" s="1023"/>
      <c r="G33" s="1056"/>
      <c r="H33" s="1021"/>
      <c r="I33" s="1014"/>
      <c r="J33" s="1019"/>
      <c r="K33" s="1021"/>
      <c r="L33" s="1014"/>
    </row>
    <row r="34" spans="1:18" ht="94.5" hidden="1" customHeight="1" x14ac:dyDescent="0.25">
      <c r="A34" s="987" t="s">
        <v>920</v>
      </c>
      <c r="B34" s="156" t="s">
        <v>921</v>
      </c>
      <c r="C34" s="989" t="s">
        <v>212</v>
      </c>
      <c r="D34" s="1007">
        <v>34464000</v>
      </c>
      <c r="E34" s="1008">
        <v>62220000</v>
      </c>
      <c r="F34" s="1017" t="s">
        <v>923</v>
      </c>
      <c r="G34" s="1007">
        <v>19875557</v>
      </c>
      <c r="H34" s="1008">
        <v>55065200</v>
      </c>
      <c r="I34" s="1013" t="s">
        <v>929</v>
      </c>
      <c r="J34" s="1007">
        <v>0</v>
      </c>
      <c r="K34" s="1008">
        <v>58368000</v>
      </c>
      <c r="L34" s="1013" t="s">
        <v>930</v>
      </c>
    </row>
    <row r="35" spans="1:18" ht="154.5" hidden="1" customHeight="1" x14ac:dyDescent="0.25">
      <c r="A35" s="991"/>
      <c r="B35" s="156" t="s">
        <v>924</v>
      </c>
      <c r="C35" s="992"/>
      <c r="D35" s="1006"/>
      <c r="E35" s="1004"/>
      <c r="F35" s="1002"/>
      <c r="G35" s="1006"/>
      <c r="H35" s="1004"/>
      <c r="I35" s="1014"/>
      <c r="J35" s="1006"/>
      <c r="K35" s="1004"/>
      <c r="L35" s="1014"/>
    </row>
    <row r="36" spans="1:18" hidden="1" x14ac:dyDescent="0.25"/>
    <row r="38" spans="1:18" ht="35.1" customHeight="1" thickBot="1" x14ac:dyDescent="0.3">
      <c r="A38" s="997" t="s">
        <v>931</v>
      </c>
      <c r="B38" s="998"/>
      <c r="C38" s="998"/>
      <c r="D38" s="998"/>
      <c r="E38" s="998"/>
      <c r="F38" s="998"/>
      <c r="G38" s="998"/>
      <c r="H38" s="998"/>
      <c r="I38" s="998"/>
      <c r="J38" s="998"/>
      <c r="K38" s="998"/>
      <c r="L38" s="998"/>
      <c r="M38" s="998"/>
      <c r="N38" s="998"/>
      <c r="O38" s="998"/>
      <c r="P38" s="375"/>
      <c r="Q38" s="375"/>
      <c r="R38" s="375"/>
    </row>
    <row r="39" spans="1:18" ht="35.1" customHeight="1" x14ac:dyDescent="0.25">
      <c r="A39" s="993" t="s">
        <v>913</v>
      </c>
      <c r="B39" s="995" t="s">
        <v>331</v>
      </c>
      <c r="C39" s="1037" t="s">
        <v>211</v>
      </c>
      <c r="D39" s="962" t="s">
        <v>264</v>
      </c>
      <c r="E39" s="1042"/>
      <c r="F39" s="1043"/>
      <c r="G39" s="993" t="s">
        <v>267</v>
      </c>
      <c r="H39" s="995"/>
      <c r="I39" s="1044"/>
      <c r="J39" s="993" t="s">
        <v>270</v>
      </c>
      <c r="K39" s="995"/>
      <c r="L39" s="1044"/>
      <c r="M39" s="993" t="s">
        <v>273</v>
      </c>
      <c r="N39" s="995"/>
      <c r="O39" s="1044"/>
      <c r="P39" s="993" t="s">
        <v>932</v>
      </c>
      <c r="Q39" s="995"/>
      <c r="R39" s="1044"/>
    </row>
    <row r="40" spans="1:18" ht="35.1" customHeight="1" x14ac:dyDescent="0.25">
      <c r="A40" s="994"/>
      <c r="B40" s="996"/>
      <c r="C40" s="1038"/>
      <c r="D40" s="286" t="s">
        <v>226</v>
      </c>
      <c r="E40" s="287" t="s">
        <v>227</v>
      </c>
      <c r="F40" s="288" t="s">
        <v>914</v>
      </c>
      <c r="G40" s="161" t="s">
        <v>226</v>
      </c>
      <c r="H40" s="159" t="s">
        <v>227</v>
      </c>
      <c r="I40" s="160" t="s">
        <v>914</v>
      </c>
      <c r="J40" s="161" t="s">
        <v>226</v>
      </c>
      <c r="K40" s="159" t="s">
        <v>227</v>
      </c>
      <c r="L40" s="160" t="s">
        <v>914</v>
      </c>
      <c r="M40" s="161" t="s">
        <v>226</v>
      </c>
      <c r="N40" s="159" t="s">
        <v>227</v>
      </c>
      <c r="O40" s="160" t="s">
        <v>914</v>
      </c>
      <c r="P40" s="161" t="s">
        <v>226</v>
      </c>
      <c r="Q40" s="159" t="s">
        <v>227</v>
      </c>
      <c r="R40" s="160" t="s">
        <v>914</v>
      </c>
    </row>
    <row r="41" spans="1:18" ht="127.5" customHeight="1" x14ac:dyDescent="0.25">
      <c r="A41" s="987" t="s">
        <v>915</v>
      </c>
      <c r="B41" s="283" t="s">
        <v>916</v>
      </c>
      <c r="C41" s="989" t="s">
        <v>917</v>
      </c>
      <c r="D41" s="1005">
        <v>0</v>
      </c>
      <c r="E41" s="1003">
        <v>194191335</v>
      </c>
      <c r="F41" s="999" t="s">
        <v>933</v>
      </c>
      <c r="G41" s="1005">
        <v>122457362</v>
      </c>
      <c r="H41" s="1003">
        <v>161998000</v>
      </c>
      <c r="I41" s="999" t="s">
        <v>933</v>
      </c>
      <c r="J41" s="1005">
        <v>732578</v>
      </c>
      <c r="K41" s="1003">
        <v>164378000</v>
      </c>
      <c r="L41" s="999" t="s">
        <v>933</v>
      </c>
      <c r="M41" s="1005">
        <v>0</v>
      </c>
      <c r="N41" s="1003">
        <v>165471690</v>
      </c>
      <c r="O41" s="999" t="s">
        <v>933</v>
      </c>
      <c r="P41" s="1005">
        <v>68779200</v>
      </c>
      <c r="Q41" s="1003">
        <v>164738000</v>
      </c>
      <c r="R41" s="999" t="s">
        <v>933</v>
      </c>
    </row>
    <row r="42" spans="1:18" ht="129" customHeight="1" x14ac:dyDescent="0.25">
      <c r="A42" s="988"/>
      <c r="B42" s="284" t="s">
        <v>919</v>
      </c>
      <c r="C42" s="990"/>
      <c r="D42" s="1006"/>
      <c r="E42" s="1004"/>
      <c r="F42" s="1000"/>
      <c r="G42" s="1006"/>
      <c r="H42" s="1004"/>
      <c r="I42" s="1000"/>
      <c r="J42" s="1006"/>
      <c r="K42" s="1004"/>
      <c r="L42" s="1000"/>
      <c r="M42" s="1006"/>
      <c r="N42" s="1004"/>
      <c r="O42" s="1000"/>
      <c r="P42" s="1006"/>
      <c r="Q42" s="1004"/>
      <c r="R42" s="1000"/>
    </row>
    <row r="43" spans="1:18" ht="154.5" customHeight="1" x14ac:dyDescent="0.25">
      <c r="A43" s="987" t="s">
        <v>920</v>
      </c>
      <c r="B43" s="283" t="s">
        <v>921</v>
      </c>
      <c r="C43" s="989" t="s">
        <v>212</v>
      </c>
      <c r="D43" s="1005">
        <v>32640000</v>
      </c>
      <c r="E43" s="1003">
        <v>78243557</v>
      </c>
      <c r="F43" s="1015" t="s">
        <v>934</v>
      </c>
      <c r="G43" s="1005">
        <v>40698750</v>
      </c>
      <c r="H43" s="1003">
        <v>59592000</v>
      </c>
      <c r="I43" s="1001"/>
      <c r="J43" s="1005">
        <v>0</v>
      </c>
      <c r="K43" s="1003">
        <v>72648000</v>
      </c>
      <c r="L43" s="1001"/>
      <c r="M43" s="1005">
        <v>0</v>
      </c>
      <c r="N43" s="1003">
        <v>72648000</v>
      </c>
      <c r="O43" s="1001"/>
      <c r="P43" s="1005">
        <v>23457200</v>
      </c>
      <c r="Q43" s="1003">
        <v>72648000</v>
      </c>
      <c r="R43" s="1001"/>
    </row>
    <row r="44" spans="1:18" ht="140.25" customHeight="1" x14ac:dyDescent="0.25">
      <c r="A44" s="988"/>
      <c r="B44" s="285" t="s">
        <v>924</v>
      </c>
      <c r="C44" s="990"/>
      <c r="D44" s="1006"/>
      <c r="E44" s="1004"/>
      <c r="F44" s="1016"/>
      <c r="G44" s="1006"/>
      <c r="H44" s="1004"/>
      <c r="I44" s="1002"/>
      <c r="J44" s="1006"/>
      <c r="K44" s="1004"/>
      <c r="L44" s="1002"/>
      <c r="M44" s="1006"/>
      <c r="N44" s="1004"/>
      <c r="O44" s="1002"/>
      <c r="P44" s="1006"/>
      <c r="Q44" s="1004"/>
      <c r="R44" s="1002"/>
    </row>
    <row r="46" spans="1:18" ht="15" hidden="1" thickBot="1" x14ac:dyDescent="0.3"/>
    <row r="47" spans="1:18" ht="35.1" hidden="1" customHeight="1" thickBot="1" x14ac:dyDescent="0.3">
      <c r="A47" s="1034" t="s">
        <v>935</v>
      </c>
      <c r="B47" s="1035"/>
      <c r="C47" s="1035"/>
      <c r="D47" s="1035"/>
      <c r="E47" s="1035"/>
      <c r="F47" s="1035"/>
      <c r="G47" s="1035"/>
      <c r="H47" s="1035"/>
      <c r="I47" s="1035"/>
      <c r="J47" s="1035"/>
      <c r="K47" s="1035"/>
      <c r="L47" s="1036"/>
    </row>
    <row r="48" spans="1:18" ht="35.1" hidden="1" customHeight="1" x14ac:dyDescent="0.25">
      <c r="A48" s="993" t="s">
        <v>913</v>
      </c>
      <c r="B48" s="995" t="s">
        <v>331</v>
      </c>
      <c r="C48" s="1037" t="s">
        <v>211</v>
      </c>
      <c r="D48" s="1039" t="s">
        <v>273</v>
      </c>
      <c r="E48" s="1040"/>
      <c r="F48" s="1041"/>
      <c r="G48" s="1039" t="s">
        <v>932</v>
      </c>
      <c r="H48" s="1040"/>
      <c r="I48" s="1041"/>
      <c r="J48" s="1039" t="s">
        <v>277</v>
      </c>
      <c r="K48" s="1040"/>
      <c r="L48" s="1041"/>
    </row>
    <row r="49" spans="1:12" ht="35.1" hidden="1" customHeight="1" thickBot="1" x14ac:dyDescent="0.3">
      <c r="A49" s="994"/>
      <c r="B49" s="996"/>
      <c r="C49" s="1038"/>
      <c r="D49" s="161" t="s">
        <v>226</v>
      </c>
      <c r="E49" s="159" t="s">
        <v>227</v>
      </c>
      <c r="F49" s="160" t="s">
        <v>914</v>
      </c>
      <c r="G49" s="161" t="s">
        <v>226</v>
      </c>
      <c r="H49" s="159" t="s">
        <v>227</v>
      </c>
      <c r="I49" s="160" t="s">
        <v>914</v>
      </c>
      <c r="J49" s="161" t="s">
        <v>226</v>
      </c>
      <c r="K49" s="159" t="s">
        <v>227</v>
      </c>
      <c r="L49" s="160" t="s">
        <v>914</v>
      </c>
    </row>
    <row r="50" spans="1:12" ht="135" hidden="1" customHeight="1" x14ac:dyDescent="0.25">
      <c r="A50" s="987" t="s">
        <v>915</v>
      </c>
      <c r="B50" s="283" t="s">
        <v>916</v>
      </c>
      <c r="C50" s="989" t="s">
        <v>917</v>
      </c>
      <c r="D50" s="1005"/>
      <c r="E50" s="1003"/>
      <c r="F50" s="1001"/>
      <c r="G50" s="1005"/>
      <c r="H50" s="1003"/>
      <c r="I50" s="1001"/>
      <c r="J50" s="1005"/>
      <c r="K50" s="1003"/>
      <c r="L50" s="1001"/>
    </row>
    <row r="51" spans="1:12" ht="127.5" hidden="1" customHeight="1" thickBot="1" x14ac:dyDescent="0.3">
      <c r="A51" s="988"/>
      <c r="B51" s="284" t="s">
        <v>919</v>
      </c>
      <c r="C51" s="990"/>
      <c r="D51" s="1009"/>
      <c r="E51" s="1012"/>
      <c r="F51" s="1011"/>
      <c r="G51" s="1009"/>
      <c r="H51" s="1012"/>
      <c r="I51" s="1011"/>
      <c r="J51" s="1009"/>
      <c r="K51" s="1012"/>
      <c r="L51" s="1011"/>
    </row>
    <row r="52" spans="1:12" ht="88.5" hidden="1" customHeight="1" x14ac:dyDescent="0.25">
      <c r="A52" s="987" t="s">
        <v>920</v>
      </c>
      <c r="B52" s="283" t="s">
        <v>921</v>
      </c>
      <c r="C52" s="989" t="s">
        <v>212</v>
      </c>
      <c r="D52" s="1007"/>
      <c r="E52" s="1008"/>
      <c r="F52" s="1010"/>
      <c r="G52" s="1007"/>
      <c r="H52" s="1008"/>
      <c r="I52" s="1010"/>
      <c r="J52" s="1007"/>
      <c r="K52" s="1008"/>
      <c r="L52" s="1010"/>
    </row>
    <row r="53" spans="1:12" ht="124.5" hidden="1" customHeight="1" thickBot="1" x14ac:dyDescent="0.3">
      <c r="A53" s="988"/>
      <c r="B53" s="285" t="s">
        <v>936</v>
      </c>
      <c r="C53" s="990"/>
      <c r="D53" s="1006"/>
      <c r="E53" s="1004"/>
      <c r="F53" s="1002"/>
      <c r="G53" s="1006"/>
      <c r="H53" s="1004"/>
      <c r="I53" s="1002"/>
      <c r="J53" s="1006"/>
      <c r="K53" s="1004"/>
      <c r="L53" s="1002"/>
    </row>
    <row r="59" spans="1:12" x14ac:dyDescent="0.25">
      <c r="K59" s="317"/>
    </row>
    <row r="60" spans="1:12" x14ac:dyDescent="0.25">
      <c r="K60" s="317"/>
    </row>
  </sheetData>
  <mergeCells count="145">
    <mergeCell ref="P39:R39"/>
    <mergeCell ref="P41:P42"/>
    <mergeCell ref="Q41:Q42"/>
    <mergeCell ref="R41:R42"/>
    <mergeCell ref="P43:P44"/>
    <mergeCell ref="Q43:Q44"/>
    <mergeCell ref="R43:R44"/>
    <mergeCell ref="L52:L53"/>
    <mergeCell ref="K52:K53"/>
    <mergeCell ref="L50:L51"/>
    <mergeCell ref="M39:O39"/>
    <mergeCell ref="M41:M42"/>
    <mergeCell ref="N41:N42"/>
    <mergeCell ref="O41:O42"/>
    <mergeCell ref="M43:M44"/>
    <mergeCell ref="N43:N44"/>
    <mergeCell ref="O43:O44"/>
    <mergeCell ref="J52:J53"/>
    <mergeCell ref="G50:G51"/>
    <mergeCell ref="H50:H51"/>
    <mergeCell ref="I50:I51"/>
    <mergeCell ref="I52:I53"/>
    <mergeCell ref="H52:H53"/>
    <mergeCell ref="G52:G53"/>
    <mergeCell ref="J50:J51"/>
    <mergeCell ref="K50:K51"/>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M6:O6"/>
    <mergeCell ref="M7:O7"/>
    <mergeCell ref="M8:O8"/>
    <mergeCell ref="A1:A4"/>
    <mergeCell ref="J1:L1"/>
    <mergeCell ref="J2:L2"/>
    <mergeCell ref="J3:L3"/>
    <mergeCell ref="J4:L4"/>
    <mergeCell ref="B1:I1"/>
    <mergeCell ref="B2:I2"/>
    <mergeCell ref="B3:I3"/>
    <mergeCell ref="B4:I4"/>
    <mergeCell ref="A6:A8"/>
    <mergeCell ref="J6:J8"/>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E52:E53"/>
    <mergeCell ref="F52:F53"/>
    <mergeCell ref="F50:F51"/>
    <mergeCell ref="E50:E51"/>
    <mergeCell ref="I34:I35"/>
    <mergeCell ref="H34:H35"/>
    <mergeCell ref="F41:F42"/>
    <mergeCell ref="F43:F44"/>
    <mergeCell ref="D41:D42"/>
    <mergeCell ref="E41:E42"/>
    <mergeCell ref="D43:D44"/>
    <mergeCell ref="E43:E44"/>
    <mergeCell ref="I43:I44"/>
    <mergeCell ref="H43:H44"/>
    <mergeCell ref="G43:G44"/>
    <mergeCell ref="H41:H42"/>
    <mergeCell ref="I41:I42"/>
    <mergeCell ref="G41:G42"/>
    <mergeCell ref="A52:A53"/>
    <mergeCell ref="C52:C53"/>
    <mergeCell ref="A34:A35"/>
    <mergeCell ref="C34:C35"/>
    <mergeCell ref="A41:A42"/>
    <mergeCell ref="C41:C42"/>
    <mergeCell ref="A43:A44"/>
    <mergeCell ref="C43:C44"/>
    <mergeCell ref="A48:A49"/>
    <mergeCell ref="B48:B49"/>
    <mergeCell ref="A39:A40"/>
    <mergeCell ref="A38:O38"/>
    <mergeCell ref="A50:A51"/>
    <mergeCell ref="C50:C51"/>
    <mergeCell ref="L41:L42"/>
    <mergeCell ref="L43:L44"/>
    <mergeCell ref="K41:K42"/>
    <mergeCell ref="J41:J42"/>
    <mergeCell ref="J43:J44"/>
    <mergeCell ref="K43:K44"/>
    <mergeCell ref="D34:D35"/>
    <mergeCell ref="E34:E35"/>
    <mergeCell ref="D50:D51"/>
    <mergeCell ref="D52:D53"/>
  </mergeCells>
  <pageMargins left="0.25" right="0.25" top="0.75" bottom="0.75" header="0.3" footer="0.3"/>
  <pageSetup scale="26" orientation="landscape"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E35"/>
  <sheetViews>
    <sheetView zoomScale="70" zoomScaleNormal="70" workbookViewId="0">
      <selection activeCell="B8" sqref="B8:B9"/>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1065"/>
      <c r="B1" s="1066" t="s">
        <v>182</v>
      </c>
      <c r="C1" s="1066"/>
      <c r="D1" s="1066"/>
      <c r="E1" s="139" t="s">
        <v>859</v>
      </c>
    </row>
    <row r="2" spans="1:5" ht="22.5" customHeight="1" thickBot="1" x14ac:dyDescent="0.3">
      <c r="A2" s="1065"/>
      <c r="B2" s="1067" t="s">
        <v>184</v>
      </c>
      <c r="C2" s="1067"/>
      <c r="D2" s="1067"/>
      <c r="E2" s="139" t="s">
        <v>185</v>
      </c>
    </row>
    <row r="3" spans="1:5" ht="22.5" customHeight="1" thickBot="1" x14ac:dyDescent="0.3">
      <c r="A3" s="1065"/>
      <c r="B3" s="966" t="s">
        <v>186</v>
      </c>
      <c r="C3" s="967"/>
      <c r="D3" s="1068"/>
      <c r="E3" s="139" t="s">
        <v>187</v>
      </c>
    </row>
    <row r="4" spans="1:5" ht="22.5" customHeight="1" thickBot="1" x14ac:dyDescent="0.3">
      <c r="A4" s="1065"/>
      <c r="B4" s="1069" t="s">
        <v>860</v>
      </c>
      <c r="C4" s="1070"/>
      <c r="D4" s="1071"/>
      <c r="E4" s="140" t="s">
        <v>861</v>
      </c>
    </row>
    <row r="5" spans="1:5" ht="15.75" thickBot="1" x14ac:dyDescent="0.3">
      <c r="A5" s="117"/>
      <c r="B5" s="117"/>
      <c r="C5" s="117"/>
      <c r="D5" s="117"/>
      <c r="E5" s="117"/>
    </row>
    <row r="6" spans="1:5" x14ac:dyDescent="0.25">
      <c r="A6" s="1039" t="s">
        <v>862</v>
      </c>
      <c r="B6" s="1040"/>
      <c r="C6" s="1040"/>
      <c r="D6" s="1040"/>
      <c r="E6" s="1041"/>
    </row>
    <row r="7" spans="1:5" ht="45.75" customHeight="1" thickBot="1" x14ac:dyDescent="0.3">
      <c r="A7" s="118" t="s">
        <v>863</v>
      </c>
      <c r="B7" s="118" t="s">
        <v>864</v>
      </c>
      <c r="C7" s="119" t="s">
        <v>865</v>
      </c>
      <c r="D7" s="1063" t="s">
        <v>866</v>
      </c>
      <c r="E7" s="1064"/>
    </row>
    <row r="8" spans="1:5" x14ac:dyDescent="0.25">
      <c r="A8" s="120">
        <v>45737</v>
      </c>
      <c r="B8" s="380">
        <v>45748</v>
      </c>
      <c r="C8" t="s">
        <v>940</v>
      </c>
      <c r="D8" s="1061" t="s">
        <v>942</v>
      </c>
      <c r="E8" s="1062"/>
    </row>
    <row r="9" spans="1:5" x14ac:dyDescent="0.25">
      <c r="A9" s="120">
        <v>45981</v>
      </c>
      <c r="B9" s="380">
        <v>45962</v>
      </c>
      <c r="C9" t="s">
        <v>940</v>
      </c>
      <c r="D9" s="1057" t="s">
        <v>941</v>
      </c>
      <c r="E9" s="1058"/>
    </row>
    <row r="10" spans="1:5" x14ac:dyDescent="0.25">
      <c r="A10" s="120"/>
      <c r="B10" s="379"/>
      <c r="C10" s="127"/>
      <c r="D10" s="1057"/>
      <c r="E10" s="1058"/>
    </row>
    <row r="11" spans="1:5" x14ac:dyDescent="0.25">
      <c r="A11" s="121"/>
      <c r="B11" s="122"/>
      <c r="C11" s="127"/>
      <c r="D11" s="1057"/>
      <c r="E11" s="1058"/>
    </row>
    <row r="12" spans="1:5" x14ac:dyDescent="0.25">
      <c r="A12" s="123"/>
      <c r="B12" s="122"/>
      <c r="C12" s="127"/>
      <c r="D12" s="1057"/>
      <c r="E12" s="1058"/>
    </row>
    <row r="13" spans="1:5" x14ac:dyDescent="0.25">
      <c r="A13" s="123"/>
      <c r="B13" s="122"/>
      <c r="C13" s="128"/>
      <c r="D13" s="1057"/>
      <c r="E13" s="1058"/>
    </row>
    <row r="14" spans="1:5" x14ac:dyDescent="0.25">
      <c r="A14" s="123"/>
      <c r="B14" s="122"/>
      <c r="C14" s="128"/>
      <c r="D14" s="1057"/>
      <c r="E14" s="1058"/>
    </row>
    <row r="15" spans="1:5" x14ac:dyDescent="0.25">
      <c r="A15" s="124"/>
      <c r="B15" s="122"/>
      <c r="C15" s="127"/>
      <c r="D15" s="1057"/>
      <c r="E15" s="1058"/>
    </row>
    <row r="16" spans="1:5" x14ac:dyDescent="0.25">
      <c r="A16" s="125"/>
      <c r="B16" s="126"/>
      <c r="C16" s="129"/>
      <c r="D16" s="1057"/>
      <c r="E16" s="1058"/>
    </row>
    <row r="17" spans="1:5" x14ac:dyDescent="0.25">
      <c r="A17" s="377"/>
      <c r="B17" s="377"/>
      <c r="C17" s="377"/>
      <c r="D17" s="1057"/>
      <c r="E17" s="1058"/>
    </row>
    <row r="18" spans="1:5" x14ac:dyDescent="0.25">
      <c r="A18" s="377"/>
      <c r="B18" s="377"/>
      <c r="C18" s="377"/>
      <c r="D18" s="1057"/>
      <c r="E18" s="1058"/>
    </row>
    <row r="19" spans="1:5" x14ac:dyDescent="0.25">
      <c r="A19" s="377"/>
      <c r="B19" s="377"/>
      <c r="C19" s="377"/>
      <c r="D19" s="1057"/>
      <c r="E19" s="1058"/>
    </row>
    <row r="20" spans="1:5" x14ac:dyDescent="0.25">
      <c r="A20" s="377"/>
      <c r="B20" s="377"/>
      <c r="C20" s="377"/>
      <c r="D20" s="1057"/>
      <c r="E20" s="1058"/>
    </row>
    <row r="21" spans="1:5" x14ac:dyDescent="0.25">
      <c r="A21" s="377"/>
      <c r="B21" s="377"/>
      <c r="C21" s="377"/>
      <c r="D21" s="1057"/>
      <c r="E21" s="1058"/>
    </row>
    <row r="22" spans="1:5" x14ac:dyDescent="0.25">
      <c r="A22" s="377"/>
      <c r="B22" s="377"/>
      <c r="C22" s="377"/>
      <c r="D22" s="1057"/>
      <c r="E22" s="1058"/>
    </row>
    <row r="23" spans="1:5" x14ac:dyDescent="0.25">
      <c r="A23" s="377"/>
      <c r="B23" s="377"/>
      <c r="C23" s="377"/>
      <c r="D23" s="1057"/>
      <c r="E23" s="1058"/>
    </row>
    <row r="24" spans="1:5" x14ac:dyDescent="0.25">
      <c r="A24" s="377"/>
      <c r="B24" s="377"/>
      <c r="C24" s="377"/>
      <c r="D24" s="1057"/>
      <c r="E24" s="1058"/>
    </row>
    <row r="25" spans="1:5" x14ac:dyDescent="0.25">
      <c r="A25" s="377"/>
      <c r="B25" s="377"/>
      <c r="C25" s="377"/>
      <c r="D25" s="1057"/>
      <c r="E25" s="1058"/>
    </row>
    <row r="26" spans="1:5" x14ac:dyDescent="0.25">
      <c r="A26" s="377"/>
      <c r="B26" s="377"/>
      <c r="C26" s="377"/>
      <c r="D26" s="1057"/>
      <c r="E26" s="1058"/>
    </row>
    <row r="27" spans="1:5" x14ac:dyDescent="0.25">
      <c r="A27" s="377"/>
      <c r="B27" s="377"/>
      <c r="C27" s="377"/>
      <c r="D27" s="1057"/>
      <c r="E27" s="1058"/>
    </row>
    <row r="28" spans="1:5" x14ac:dyDescent="0.25">
      <c r="A28" s="377"/>
      <c r="B28" s="377"/>
      <c r="C28" s="377"/>
      <c r="D28" s="1057"/>
      <c r="E28" s="1058"/>
    </row>
    <row r="29" spans="1:5" x14ac:dyDescent="0.25">
      <c r="A29" s="377"/>
      <c r="B29" s="377"/>
      <c r="C29" s="377"/>
      <c r="D29" s="1057"/>
      <c r="E29" s="1058"/>
    </row>
    <row r="30" spans="1:5" x14ac:dyDescent="0.25">
      <c r="A30" s="377"/>
      <c r="B30" s="377"/>
      <c r="C30" s="377"/>
      <c r="D30" s="1057"/>
      <c r="E30" s="1058"/>
    </row>
    <row r="31" spans="1:5" x14ac:dyDescent="0.25">
      <c r="A31" s="377"/>
      <c r="B31" s="377"/>
      <c r="C31" s="377"/>
      <c r="D31" s="1057"/>
      <c r="E31" s="1058"/>
    </row>
    <row r="32" spans="1:5" x14ac:dyDescent="0.25">
      <c r="A32" s="377"/>
      <c r="B32" s="377"/>
      <c r="C32" s="377"/>
      <c r="D32" s="1057"/>
      <c r="E32" s="1058"/>
    </row>
    <row r="33" spans="1:5" x14ac:dyDescent="0.25">
      <c r="A33" s="377"/>
      <c r="B33" s="377"/>
      <c r="C33" s="377"/>
      <c r="D33" s="1057"/>
      <c r="E33" s="1058"/>
    </row>
    <row r="34" spans="1:5" x14ac:dyDescent="0.25">
      <c r="A34" s="377"/>
      <c r="B34" s="377"/>
      <c r="C34" s="377"/>
      <c r="D34" s="1057"/>
      <c r="E34" s="1058"/>
    </row>
    <row r="35" spans="1:5" ht="15.75" thickBot="1" x14ac:dyDescent="0.3">
      <c r="A35" s="377"/>
      <c r="B35" s="377"/>
      <c r="C35" s="377"/>
      <c r="D35" s="1059"/>
      <c r="E35" s="1060"/>
    </row>
  </sheetData>
  <mergeCells count="35">
    <mergeCell ref="D7:E7"/>
    <mergeCell ref="A1:A4"/>
    <mergeCell ref="B1:D1"/>
    <mergeCell ref="B2:D2"/>
    <mergeCell ref="A6:E6"/>
    <mergeCell ref="B3:D3"/>
    <mergeCell ref="B4:D4"/>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33:E33"/>
    <mergeCell ref="D34:E34"/>
    <mergeCell ref="D35:E35"/>
    <mergeCell ref="D28:E28"/>
    <mergeCell ref="D29:E29"/>
    <mergeCell ref="D30:E30"/>
    <mergeCell ref="D31:E31"/>
    <mergeCell ref="D32:E32"/>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9"/>
      <c r="C2" s="430"/>
      <c r="D2" s="431"/>
      <c r="E2" s="24"/>
      <c r="F2" s="436" t="s">
        <v>120</v>
      </c>
      <c r="G2" s="430"/>
      <c r="H2" s="430"/>
      <c r="I2" s="430"/>
      <c r="J2" s="430"/>
      <c r="K2" s="430"/>
      <c r="L2" s="430"/>
      <c r="M2" s="430"/>
      <c r="N2" s="430"/>
      <c r="O2" s="430"/>
      <c r="P2" s="430"/>
      <c r="Q2" s="430"/>
      <c r="R2" s="430"/>
      <c r="S2" s="430"/>
      <c r="T2" s="430"/>
      <c r="U2" s="430"/>
      <c r="V2" s="430"/>
      <c r="W2" s="430"/>
      <c r="X2" s="430"/>
      <c r="Y2" s="430"/>
      <c r="Z2" s="430"/>
      <c r="AA2" s="430"/>
      <c r="AB2" s="431"/>
    </row>
    <row r="3" spans="2:28" ht="12.75" customHeight="1" x14ac:dyDescent="0.25">
      <c r="B3" s="432"/>
      <c r="C3" s="386"/>
      <c r="D3" s="424"/>
      <c r="E3" s="25"/>
      <c r="F3" s="412"/>
      <c r="G3" s="386"/>
      <c r="H3" s="386"/>
      <c r="I3" s="386"/>
      <c r="J3" s="386"/>
      <c r="K3" s="386"/>
      <c r="L3" s="386"/>
      <c r="M3" s="386"/>
      <c r="N3" s="386"/>
      <c r="O3" s="386"/>
      <c r="P3" s="386"/>
      <c r="Q3" s="386"/>
      <c r="R3" s="386"/>
      <c r="S3" s="386"/>
      <c r="T3" s="386"/>
      <c r="U3" s="386"/>
      <c r="V3" s="386"/>
      <c r="W3" s="386"/>
      <c r="X3" s="386"/>
      <c r="Y3" s="386"/>
      <c r="Z3" s="386"/>
      <c r="AA3" s="386"/>
      <c r="AB3" s="424"/>
    </row>
    <row r="4" spans="2:28" ht="12.75" customHeight="1" x14ac:dyDescent="0.25">
      <c r="B4" s="432"/>
      <c r="C4" s="386"/>
      <c r="D4" s="424"/>
      <c r="E4" s="25"/>
      <c r="F4" s="412"/>
      <c r="G4" s="386"/>
      <c r="H4" s="386"/>
      <c r="I4" s="386"/>
      <c r="J4" s="386"/>
      <c r="K4" s="386"/>
      <c r="L4" s="386"/>
      <c r="M4" s="386"/>
      <c r="N4" s="386"/>
      <c r="O4" s="386"/>
      <c r="P4" s="386"/>
      <c r="Q4" s="386"/>
      <c r="R4" s="386"/>
      <c r="S4" s="386"/>
      <c r="T4" s="386"/>
      <c r="U4" s="386"/>
      <c r="V4" s="386"/>
      <c r="W4" s="386"/>
      <c r="X4" s="386"/>
      <c r="Y4" s="386"/>
      <c r="Z4" s="386"/>
      <c r="AA4" s="386"/>
      <c r="AB4" s="424"/>
    </row>
    <row r="5" spans="2:28" ht="12.75" customHeight="1" x14ac:dyDescent="0.25">
      <c r="B5" s="432"/>
      <c r="C5" s="386"/>
      <c r="D5" s="424"/>
      <c r="E5" s="25"/>
      <c r="F5" s="412"/>
      <c r="G5" s="386"/>
      <c r="H5" s="386"/>
      <c r="I5" s="386"/>
      <c r="J5" s="386"/>
      <c r="K5" s="386"/>
      <c r="L5" s="386"/>
      <c r="M5" s="386"/>
      <c r="N5" s="386"/>
      <c r="O5" s="386"/>
      <c r="P5" s="386"/>
      <c r="Q5" s="386"/>
      <c r="R5" s="386"/>
      <c r="S5" s="386"/>
      <c r="T5" s="386"/>
      <c r="U5" s="386"/>
      <c r="V5" s="386"/>
      <c r="W5" s="386"/>
      <c r="X5" s="386"/>
      <c r="Y5" s="386"/>
      <c r="Z5" s="386"/>
      <c r="AA5" s="386"/>
      <c r="AB5" s="424"/>
    </row>
    <row r="6" spans="2:28" ht="37.5" customHeight="1" x14ac:dyDescent="0.25">
      <c r="B6" s="433"/>
      <c r="C6" s="434"/>
      <c r="D6" s="435"/>
      <c r="E6" s="206"/>
      <c r="F6" s="434"/>
      <c r="G6" s="434"/>
      <c r="H6" s="434"/>
      <c r="I6" s="434"/>
      <c r="J6" s="434"/>
      <c r="K6" s="434"/>
      <c r="L6" s="434"/>
      <c r="M6" s="434"/>
      <c r="N6" s="434"/>
      <c r="O6" s="434"/>
      <c r="P6" s="434"/>
      <c r="Q6" s="434"/>
      <c r="R6" s="434"/>
      <c r="S6" s="434"/>
      <c r="T6" s="434"/>
      <c r="U6" s="434"/>
      <c r="V6" s="434"/>
      <c r="W6" s="434"/>
      <c r="X6" s="434"/>
      <c r="Y6" s="434"/>
      <c r="Z6" s="434"/>
      <c r="AA6" s="434"/>
      <c r="AB6" s="435"/>
    </row>
    <row r="7" spans="2:28" ht="15" customHeight="1" x14ac:dyDescent="0.25">
      <c r="B7" s="26"/>
      <c r="C7" s="437"/>
      <c r="D7" s="430"/>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7" t="s">
        <v>121</v>
      </c>
      <c r="D8" s="31"/>
      <c r="E8" s="32"/>
      <c r="F8" s="208" t="s">
        <v>122</v>
      </c>
      <c r="G8" s="33"/>
      <c r="H8" s="34"/>
      <c r="I8" s="205"/>
      <c r="J8" s="205"/>
      <c r="K8" s="209"/>
      <c r="L8" s="209"/>
      <c r="M8" s="209"/>
      <c r="N8" s="209"/>
      <c r="O8" s="209"/>
      <c r="P8" s="209"/>
      <c r="Q8" s="209"/>
      <c r="R8" s="209"/>
      <c r="S8" s="209"/>
      <c r="T8" s="209"/>
      <c r="U8" s="209"/>
      <c r="V8" s="209"/>
      <c r="W8" s="209"/>
      <c r="X8" s="209"/>
      <c r="Y8" s="209"/>
      <c r="Z8" s="209"/>
      <c r="AA8" s="209"/>
      <c r="AB8" s="210"/>
    </row>
    <row r="9" spans="2:28" ht="15" customHeight="1" x14ac:dyDescent="0.25">
      <c r="B9" s="30"/>
      <c r="C9" s="413"/>
      <c r="D9" s="412"/>
      <c r="E9" s="412"/>
      <c r="F9" s="412"/>
      <c r="G9" s="212"/>
      <c r="H9" s="205"/>
      <c r="I9" s="205"/>
      <c r="J9" s="205"/>
      <c r="K9" s="205"/>
      <c r="L9" s="205"/>
      <c r="M9" s="205"/>
      <c r="N9" s="205"/>
      <c r="O9" s="205"/>
      <c r="P9" s="205"/>
      <c r="Q9" s="205"/>
      <c r="R9" s="205"/>
      <c r="S9" s="205"/>
      <c r="T9" s="205"/>
      <c r="U9" s="205"/>
      <c r="V9" s="205"/>
      <c r="W9" s="205"/>
      <c r="X9" s="205"/>
      <c r="Y9" s="205"/>
      <c r="Z9" s="205"/>
      <c r="AA9" s="205"/>
      <c r="AB9" s="213"/>
    </row>
    <row r="10" spans="2:28" ht="30" customHeight="1" x14ac:dyDescent="0.25">
      <c r="B10" s="30"/>
      <c r="C10" s="413" t="s">
        <v>123</v>
      </c>
      <c r="D10" s="412"/>
      <c r="E10" s="414" t="s">
        <v>124</v>
      </c>
      <c r="F10" s="416"/>
      <c r="G10" s="416"/>
      <c r="H10" s="416"/>
      <c r="I10" s="416"/>
      <c r="J10" s="416"/>
      <c r="K10" s="416"/>
      <c r="L10" s="416"/>
      <c r="M10" s="416"/>
      <c r="N10" s="416"/>
      <c r="O10" s="416"/>
      <c r="P10" s="416"/>
      <c r="Q10" s="416"/>
      <c r="R10" s="416"/>
      <c r="S10" s="416"/>
      <c r="T10" s="416"/>
      <c r="U10" s="416"/>
      <c r="V10" s="416"/>
      <c r="W10" s="416"/>
      <c r="X10" s="416"/>
      <c r="Y10" s="416"/>
      <c r="Z10" s="416"/>
      <c r="AA10" s="404"/>
      <c r="AB10" s="214"/>
    </row>
    <row r="11" spans="2:28" ht="15" customHeight="1" x14ac:dyDescent="0.25">
      <c r="B11" s="30"/>
      <c r="C11" s="413"/>
      <c r="D11" s="412"/>
      <c r="E11" s="412"/>
      <c r="F11" s="412"/>
      <c r="G11" s="205"/>
      <c r="H11" s="205"/>
      <c r="I11" s="205"/>
      <c r="J11" s="205"/>
      <c r="K11" s="205"/>
      <c r="L11" s="205"/>
      <c r="M11" s="205"/>
      <c r="N11" s="205"/>
      <c r="O11" s="205"/>
      <c r="P11" s="205"/>
      <c r="Q11" s="205"/>
      <c r="R11" s="205"/>
      <c r="S11" s="205"/>
      <c r="T11" s="205"/>
      <c r="U11" s="205"/>
      <c r="V11" s="205"/>
      <c r="W11" s="205"/>
      <c r="X11" s="205"/>
      <c r="Y11" s="205"/>
      <c r="Z11" s="205"/>
      <c r="AA11" s="411"/>
      <c r="AB11" s="424"/>
    </row>
    <row r="12" spans="2:28" ht="29.25" customHeight="1" x14ac:dyDescent="0.25">
      <c r="B12" s="30"/>
      <c r="C12" s="427" t="s">
        <v>125</v>
      </c>
      <c r="D12" s="428"/>
      <c r="E12" s="425" t="s">
        <v>126</v>
      </c>
      <c r="F12" s="426"/>
      <c r="G12" s="426"/>
      <c r="H12" s="426"/>
      <c r="I12" s="426"/>
      <c r="J12" s="426"/>
      <c r="K12" s="426"/>
      <c r="L12" s="426"/>
      <c r="M12" s="426"/>
      <c r="N12" s="426"/>
      <c r="O12" s="426"/>
      <c r="P12" s="426"/>
      <c r="Q12" s="426"/>
      <c r="R12" s="426"/>
      <c r="S12" s="426"/>
      <c r="T12" s="426"/>
      <c r="U12" s="426"/>
      <c r="V12" s="426"/>
      <c r="W12" s="426"/>
      <c r="X12" s="426"/>
      <c r="Y12" s="426"/>
      <c r="Z12" s="426"/>
      <c r="AA12" s="426"/>
      <c r="AB12" s="35"/>
    </row>
    <row r="13" spans="2:28" ht="15" customHeight="1" x14ac:dyDescent="0.25">
      <c r="B13" s="30"/>
      <c r="C13" s="411"/>
      <c r="D13" s="412"/>
      <c r="E13" s="215"/>
      <c r="F13" s="205"/>
      <c r="G13" s="205"/>
      <c r="H13" s="205"/>
      <c r="I13" s="205"/>
      <c r="J13" s="205"/>
      <c r="K13" s="205"/>
      <c r="L13" s="205"/>
      <c r="M13" s="205"/>
      <c r="N13" s="205"/>
      <c r="O13" s="205"/>
      <c r="P13" s="205"/>
      <c r="Q13" s="205"/>
      <c r="R13" s="205"/>
      <c r="S13" s="205"/>
      <c r="T13" s="205"/>
      <c r="U13" s="205"/>
      <c r="V13" s="205"/>
      <c r="W13" s="205"/>
      <c r="X13" s="205"/>
      <c r="Y13" s="205"/>
      <c r="Z13" s="205"/>
      <c r="AA13" s="205"/>
      <c r="AB13" s="213"/>
    </row>
    <row r="14" spans="2:28" ht="15" customHeight="1" x14ac:dyDescent="0.25">
      <c r="B14" s="30"/>
      <c r="C14" s="413" t="s">
        <v>127</v>
      </c>
      <c r="D14" s="412"/>
      <c r="E14" s="216"/>
      <c r="F14" s="411"/>
      <c r="G14" s="412"/>
      <c r="H14" s="412"/>
      <c r="I14" s="412"/>
      <c r="J14" s="412"/>
      <c r="K14" s="412"/>
      <c r="L14" s="412"/>
      <c r="M14" s="412"/>
      <c r="N14" s="412"/>
      <c r="O14" s="412"/>
      <c r="P14" s="412"/>
      <c r="Q14" s="412"/>
      <c r="R14" s="412"/>
      <c r="S14" s="412"/>
      <c r="T14" s="412"/>
      <c r="U14" s="412"/>
      <c r="V14" s="412"/>
      <c r="W14" s="412"/>
      <c r="X14" s="412"/>
      <c r="Y14" s="412"/>
      <c r="Z14" s="412"/>
      <c r="AA14" s="412"/>
      <c r="AB14" s="424"/>
    </row>
    <row r="15" spans="2:28" ht="29.25" customHeight="1" x14ac:dyDescent="0.25">
      <c r="B15" s="30"/>
      <c r="C15" s="414"/>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04"/>
      <c r="AB15" s="217"/>
    </row>
    <row r="17" spans="3:27" ht="15" customHeight="1" x14ac:dyDescent="0.25">
      <c r="C17" s="219" t="s">
        <v>128</v>
      </c>
      <c r="D17" s="219"/>
      <c r="E17" s="205"/>
      <c r="F17" s="205"/>
      <c r="G17" s="205"/>
      <c r="H17" s="205"/>
      <c r="I17" s="205"/>
      <c r="J17" s="218"/>
      <c r="K17" s="218"/>
      <c r="L17" s="218"/>
      <c r="M17" s="218"/>
      <c r="N17" s="218"/>
      <c r="O17" s="218"/>
      <c r="P17" s="218"/>
      <c r="Q17" s="218"/>
      <c r="R17" s="218" t="s">
        <v>129</v>
      </c>
      <c r="S17" s="218"/>
      <c r="T17" s="218"/>
      <c r="U17" s="218"/>
      <c r="V17" s="218"/>
      <c r="W17" s="218"/>
      <c r="X17" s="218"/>
      <c r="Y17" s="218"/>
      <c r="Z17" s="218"/>
      <c r="AA17" s="218"/>
    </row>
    <row r="18" spans="3:27" ht="15" customHeight="1" x14ac:dyDescent="0.25">
      <c r="C18" s="429"/>
      <c r="D18" s="430"/>
      <c r="E18" s="430"/>
      <c r="F18" s="430"/>
      <c r="G18" s="430"/>
      <c r="H18" s="430"/>
      <c r="I18" s="430"/>
      <c r="J18" s="430"/>
      <c r="K18" s="430"/>
      <c r="L18" s="430"/>
      <c r="M18" s="430"/>
      <c r="N18" s="430"/>
      <c r="O18" s="430"/>
      <c r="P18" s="431"/>
      <c r="Q18" s="205"/>
      <c r="R18" s="415"/>
      <c r="S18" s="416"/>
      <c r="T18" s="416"/>
      <c r="U18" s="416"/>
      <c r="V18" s="416"/>
      <c r="W18" s="416"/>
      <c r="X18" s="416"/>
      <c r="Y18" s="416"/>
      <c r="Z18" s="416"/>
      <c r="AA18" s="404"/>
    </row>
    <row r="19" spans="3:27" ht="15" customHeight="1" x14ac:dyDescent="0.25">
      <c r="C19" s="432"/>
      <c r="D19" s="386"/>
      <c r="E19" s="386"/>
      <c r="F19" s="386"/>
      <c r="G19" s="386"/>
      <c r="H19" s="386"/>
      <c r="I19" s="386"/>
      <c r="J19" s="386"/>
      <c r="K19" s="386"/>
      <c r="L19" s="386"/>
      <c r="M19" s="386"/>
      <c r="N19" s="386"/>
      <c r="O19" s="386"/>
      <c r="P19" s="424"/>
      <c r="Q19" s="205"/>
      <c r="R19" s="205"/>
      <c r="S19" s="205"/>
      <c r="T19" s="205"/>
      <c r="U19" s="205"/>
      <c r="V19" s="205"/>
      <c r="W19" s="205"/>
      <c r="X19" s="205"/>
      <c r="Y19" s="205"/>
      <c r="Z19" s="205"/>
      <c r="AA19" s="205"/>
    </row>
    <row r="20" spans="3:27" ht="15" customHeight="1" x14ac:dyDescent="0.25">
      <c r="C20" s="432"/>
      <c r="D20" s="386"/>
      <c r="E20" s="386"/>
      <c r="F20" s="386"/>
      <c r="G20" s="386"/>
      <c r="H20" s="386"/>
      <c r="I20" s="386"/>
      <c r="J20" s="386"/>
      <c r="K20" s="386"/>
      <c r="L20" s="386"/>
      <c r="M20" s="386"/>
      <c r="N20" s="386"/>
      <c r="O20" s="386"/>
      <c r="P20" s="424"/>
      <c r="Q20" s="215"/>
      <c r="R20" s="218" t="s">
        <v>130</v>
      </c>
      <c r="S20" s="218"/>
      <c r="T20" s="218"/>
      <c r="U20" s="218"/>
      <c r="V20" s="218"/>
      <c r="W20" s="215"/>
      <c r="X20" s="215"/>
      <c r="Y20" s="215"/>
      <c r="Z20" s="205"/>
      <c r="AA20" s="215"/>
    </row>
    <row r="21" spans="3:27" ht="15" customHeight="1" x14ac:dyDescent="0.25">
      <c r="C21" s="432"/>
      <c r="D21" s="386"/>
      <c r="E21" s="386"/>
      <c r="F21" s="386"/>
      <c r="G21" s="386"/>
      <c r="H21" s="386"/>
      <c r="I21" s="386"/>
      <c r="J21" s="386"/>
      <c r="K21" s="386"/>
      <c r="L21" s="386"/>
      <c r="M21" s="386"/>
      <c r="N21" s="386"/>
      <c r="O21" s="386"/>
      <c r="P21" s="424"/>
      <c r="Q21" s="205"/>
      <c r="R21" s="36"/>
      <c r="S21" s="205" t="s">
        <v>15</v>
      </c>
      <c r="T21" s="205"/>
      <c r="U21" s="36"/>
      <c r="V21" s="205" t="s">
        <v>27</v>
      </c>
      <c r="W21" s="205"/>
      <c r="X21" s="36"/>
      <c r="Y21" s="220" t="s">
        <v>46</v>
      </c>
      <c r="Z21" s="205"/>
      <c r="AA21" s="205"/>
    </row>
    <row r="22" spans="3:27" ht="15" customHeight="1" x14ac:dyDescent="0.25">
      <c r="C22" s="432"/>
      <c r="D22" s="386"/>
      <c r="E22" s="386"/>
      <c r="F22" s="386"/>
      <c r="G22" s="386"/>
      <c r="H22" s="386"/>
      <c r="I22" s="386"/>
      <c r="J22" s="386"/>
      <c r="K22" s="386"/>
      <c r="L22" s="386"/>
      <c r="M22" s="386"/>
      <c r="N22" s="386"/>
      <c r="O22" s="386"/>
      <c r="P22" s="424"/>
      <c r="Q22" s="205"/>
      <c r="R22" s="205"/>
      <c r="S22" s="205"/>
      <c r="T22" s="205"/>
      <c r="U22" s="205"/>
      <c r="V22" s="205"/>
      <c r="W22" s="205"/>
      <c r="X22" s="205"/>
      <c r="Y22" s="205"/>
      <c r="Z22" s="205"/>
      <c r="AA22" s="205"/>
    </row>
    <row r="23" spans="3:27" ht="15" customHeight="1" x14ac:dyDescent="0.25">
      <c r="C23" s="433"/>
      <c r="D23" s="434"/>
      <c r="E23" s="434"/>
      <c r="F23" s="434"/>
      <c r="G23" s="434"/>
      <c r="H23" s="434"/>
      <c r="I23" s="434"/>
      <c r="J23" s="434"/>
      <c r="K23" s="434"/>
      <c r="L23" s="434"/>
      <c r="M23" s="434"/>
      <c r="N23" s="434"/>
      <c r="O23" s="434"/>
      <c r="P23" s="435"/>
      <c r="Q23" s="205"/>
      <c r="R23" s="218" t="s">
        <v>131</v>
      </c>
      <c r="S23" s="205"/>
      <c r="T23" s="205"/>
      <c r="U23" s="205"/>
      <c r="V23" s="205"/>
      <c r="W23" s="422" t="s">
        <v>23</v>
      </c>
      <c r="X23" s="416"/>
      <c r="Y23" s="416"/>
      <c r="Z23" s="416"/>
      <c r="AA23" s="404"/>
    </row>
    <row r="24" spans="3:27" ht="15" customHeight="1" x14ac:dyDescent="0.25">
      <c r="C24" s="215"/>
      <c r="D24" s="215"/>
      <c r="E24" s="215"/>
      <c r="F24" s="215"/>
      <c r="G24" s="215"/>
      <c r="H24" s="205"/>
      <c r="I24" s="205"/>
      <c r="J24" s="205"/>
      <c r="K24" s="205"/>
      <c r="L24" s="205"/>
      <c r="M24" s="205"/>
      <c r="N24" s="205"/>
      <c r="O24" s="205"/>
      <c r="P24" s="205"/>
      <c r="Q24" s="205"/>
      <c r="R24" s="218"/>
      <c r="S24" s="205"/>
      <c r="T24" s="205"/>
      <c r="U24" s="205"/>
      <c r="V24" s="205"/>
      <c r="W24" s="205"/>
      <c r="X24" s="205"/>
      <c r="Y24" s="205"/>
      <c r="Z24" s="205"/>
      <c r="AA24" s="205"/>
    </row>
    <row r="25" spans="3:27" ht="15" customHeight="1" x14ac:dyDescent="0.25">
      <c r="C25" s="218" t="s">
        <v>132</v>
      </c>
      <c r="D25" s="215"/>
      <c r="E25" s="215"/>
      <c r="F25" s="215"/>
      <c r="G25" s="215"/>
      <c r="H25" s="215"/>
      <c r="I25" s="205"/>
      <c r="J25" s="205"/>
      <c r="K25" s="205"/>
      <c r="L25" s="205"/>
      <c r="M25" s="205"/>
      <c r="N25" s="205"/>
      <c r="O25" s="205"/>
      <c r="P25" s="205"/>
      <c r="Q25" s="205"/>
      <c r="R25" s="205"/>
      <c r="S25" s="205"/>
      <c r="T25" s="205"/>
      <c r="U25" s="205"/>
      <c r="V25" s="205"/>
      <c r="W25" s="205"/>
      <c r="X25" s="205"/>
      <c r="Y25" s="205"/>
      <c r="Z25" s="205"/>
      <c r="AA25" s="205"/>
    </row>
    <row r="26" spans="3:27" ht="29.25" customHeight="1" x14ac:dyDescent="0.25">
      <c r="C26" s="422" t="s">
        <v>133</v>
      </c>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04"/>
    </row>
    <row r="27" spans="3:27" ht="15" customHeight="1" x14ac:dyDescent="0.2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row>
    <row r="28" spans="3:27" ht="15" customHeight="1" x14ac:dyDescent="0.25">
      <c r="C28" s="209" t="s">
        <v>134</v>
      </c>
      <c r="D28" s="215"/>
      <c r="E28" s="215"/>
      <c r="F28" s="215"/>
      <c r="G28" s="215"/>
      <c r="H28" s="215"/>
      <c r="I28" s="215"/>
      <c r="J28" s="215"/>
      <c r="K28" s="215"/>
      <c r="L28" s="215"/>
      <c r="M28" s="209" t="s">
        <v>134</v>
      </c>
      <c r="N28" s="215"/>
      <c r="O28" s="215"/>
      <c r="P28" s="215"/>
      <c r="Q28" s="215"/>
      <c r="R28" s="215"/>
      <c r="S28" s="215"/>
      <c r="T28" s="215"/>
      <c r="U28" s="215"/>
      <c r="V28" s="215"/>
      <c r="W28" s="215"/>
      <c r="X28" s="215"/>
      <c r="Y28" s="215"/>
      <c r="Z28" s="215"/>
      <c r="AA28" s="215"/>
    </row>
    <row r="29" spans="3:27" ht="29.25" customHeight="1" x14ac:dyDescent="0.25">
      <c r="C29" s="422" t="s">
        <v>135</v>
      </c>
      <c r="D29" s="416"/>
      <c r="E29" s="416"/>
      <c r="F29" s="416"/>
      <c r="G29" s="416"/>
      <c r="H29" s="416"/>
      <c r="I29" s="416"/>
      <c r="J29" s="416"/>
      <c r="K29" s="404"/>
      <c r="L29" s="215"/>
      <c r="M29" s="422" t="s">
        <v>136</v>
      </c>
      <c r="N29" s="416"/>
      <c r="O29" s="416"/>
      <c r="P29" s="416"/>
      <c r="Q29" s="416"/>
      <c r="R29" s="416"/>
      <c r="S29" s="416"/>
      <c r="T29" s="416"/>
      <c r="U29" s="416"/>
      <c r="V29" s="416"/>
      <c r="W29" s="416"/>
      <c r="X29" s="416"/>
      <c r="Y29" s="416"/>
      <c r="Z29" s="416"/>
      <c r="AA29" s="404"/>
    </row>
    <row r="30" spans="3:27" ht="15" customHeight="1" x14ac:dyDescent="0.2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row>
    <row r="31" spans="3:27" ht="15" customHeight="1" x14ac:dyDescent="0.25">
      <c r="C31" s="222" t="s">
        <v>137</v>
      </c>
      <c r="D31" s="222"/>
      <c r="E31" s="222"/>
      <c r="F31" s="222"/>
      <c r="G31" s="223"/>
      <c r="H31" s="224"/>
      <c r="I31" s="224"/>
      <c r="J31" s="224"/>
      <c r="K31" s="224"/>
      <c r="L31" s="224"/>
      <c r="M31" s="224"/>
      <c r="N31" s="224"/>
      <c r="O31" s="224"/>
      <c r="P31" s="224"/>
      <c r="Q31" s="224"/>
      <c r="R31" s="224"/>
      <c r="S31" s="224"/>
      <c r="T31" s="224"/>
      <c r="U31" s="224"/>
      <c r="V31" s="224"/>
      <c r="W31" s="224"/>
      <c r="X31" s="224"/>
      <c r="Y31" s="224"/>
      <c r="Z31" s="224"/>
      <c r="AA31" s="224"/>
    </row>
    <row r="32" spans="3:27" ht="90" customHeight="1" x14ac:dyDescent="0.25">
      <c r="C32" s="421" t="s">
        <v>138</v>
      </c>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04"/>
    </row>
    <row r="34" spans="3:27" ht="15.75" customHeight="1" x14ac:dyDescent="0.25">
      <c r="C34" s="420" t="s">
        <v>139</v>
      </c>
      <c r="D34" s="412"/>
      <c r="E34" s="218"/>
      <c r="F34" s="414" t="s">
        <v>22</v>
      </c>
      <c r="G34" s="404"/>
      <c r="H34" s="218"/>
      <c r="I34" s="205"/>
      <c r="J34" s="225" t="s">
        <v>140</v>
      </c>
      <c r="K34" s="414">
        <v>1</v>
      </c>
      <c r="L34" s="416"/>
      <c r="M34" s="416"/>
      <c r="N34" s="404"/>
      <c r="O34" s="218"/>
      <c r="P34" s="218"/>
      <c r="Q34" s="209" t="s">
        <v>141</v>
      </c>
      <c r="R34" s="205"/>
      <c r="S34" s="218"/>
      <c r="T34" s="218"/>
      <c r="U34" s="218"/>
      <c r="V34" s="218"/>
      <c r="W34" s="414" t="s">
        <v>20</v>
      </c>
      <c r="X34" s="416"/>
      <c r="Y34" s="416"/>
      <c r="Z34" s="416"/>
      <c r="AA34" s="404"/>
    </row>
    <row r="35" spans="3:27" ht="15.75" customHeight="1" x14ac:dyDescent="0.25">
      <c r="C35" s="205"/>
      <c r="D35" s="205"/>
      <c r="E35" s="205"/>
      <c r="F35" s="220"/>
      <c r="G35" s="220"/>
      <c r="H35" s="220"/>
      <c r="I35" s="220"/>
      <c r="J35" s="220"/>
      <c r="K35" s="220"/>
      <c r="L35" s="220"/>
      <c r="M35" s="205"/>
      <c r="N35" s="205"/>
      <c r="O35" s="205"/>
      <c r="P35" s="205"/>
      <c r="Q35" s="205"/>
      <c r="R35" s="205"/>
      <c r="S35" s="205"/>
      <c r="T35" s="205"/>
      <c r="U35" s="205"/>
      <c r="V35" s="205"/>
      <c r="W35" s="205"/>
      <c r="X35" s="205"/>
      <c r="Y35" s="205"/>
      <c r="Z35" s="205"/>
      <c r="AA35" s="205"/>
    </row>
    <row r="36" spans="3:27" ht="32.25" customHeight="1" x14ac:dyDescent="0.25">
      <c r="C36" s="205"/>
      <c r="D36" s="225" t="s">
        <v>142</v>
      </c>
      <c r="E36" s="218"/>
      <c r="F36" s="421" t="s">
        <v>143</v>
      </c>
      <c r="G36" s="416"/>
      <c r="H36" s="416"/>
      <c r="I36" s="416"/>
      <c r="J36" s="416"/>
      <c r="K36" s="416"/>
      <c r="L36" s="416"/>
      <c r="M36" s="404"/>
      <c r="N36" s="205"/>
      <c r="O36" s="225" t="s">
        <v>144</v>
      </c>
      <c r="P36" s="422">
        <v>1</v>
      </c>
      <c r="Q36" s="416"/>
      <c r="R36" s="416"/>
      <c r="S36" s="416"/>
      <c r="T36" s="416"/>
      <c r="U36" s="416"/>
      <c r="V36" s="416"/>
      <c r="W36" s="416"/>
      <c r="X36" s="416"/>
      <c r="Y36" s="416"/>
      <c r="Z36" s="416"/>
      <c r="AA36" s="404"/>
    </row>
    <row r="37" spans="3:27" ht="15.75" customHeight="1" x14ac:dyDescent="0.25">
      <c r="C37" s="218"/>
      <c r="D37" s="218"/>
      <c r="E37" s="218"/>
      <c r="F37" s="220"/>
      <c r="G37" s="220"/>
      <c r="H37" s="220"/>
      <c r="I37" s="220"/>
      <c r="J37" s="220"/>
      <c r="K37" s="220"/>
      <c r="L37" s="220"/>
      <c r="M37" s="218"/>
      <c r="N37" s="218"/>
      <c r="O37" s="218"/>
      <c r="P37" s="218"/>
      <c r="Q37" s="218"/>
      <c r="R37" s="218"/>
      <c r="S37" s="218"/>
      <c r="T37" s="218"/>
      <c r="U37" s="218"/>
      <c r="V37" s="218"/>
      <c r="W37" s="218"/>
      <c r="X37" s="218"/>
      <c r="Y37" s="218"/>
      <c r="Z37" s="218"/>
      <c r="AA37" s="218"/>
    </row>
    <row r="38" spans="3:27" ht="15.75" customHeight="1" x14ac:dyDescent="0.25">
      <c r="C38" s="205"/>
      <c r="D38" s="225" t="s">
        <v>145</v>
      </c>
      <c r="E38" s="205"/>
      <c r="F38" s="415" t="s">
        <v>146</v>
      </c>
      <c r="G38" s="404"/>
      <c r="H38" s="205"/>
      <c r="I38" s="205"/>
      <c r="J38" s="218" t="s">
        <v>147</v>
      </c>
      <c r="K38" s="205"/>
      <c r="L38" s="415" t="s">
        <v>148</v>
      </c>
      <c r="M38" s="416"/>
      <c r="N38" s="404"/>
      <c r="O38" s="218"/>
      <c r="P38" s="218"/>
      <c r="Q38" s="205"/>
      <c r="R38" s="218" t="s">
        <v>149</v>
      </c>
      <c r="S38" s="218"/>
      <c r="T38" s="218"/>
      <c r="U38" s="218"/>
      <c r="V38" s="218"/>
      <c r="W38" s="423"/>
      <c r="X38" s="416"/>
      <c r="Y38" s="416"/>
      <c r="Z38" s="416"/>
      <c r="AA38" s="404"/>
    </row>
    <row r="39" spans="3:27" ht="15.75" customHeight="1" x14ac:dyDescent="0.25">
      <c r="C39" s="205"/>
      <c r="D39" s="205"/>
      <c r="E39" s="205"/>
      <c r="F39" s="28"/>
      <c r="G39" s="205"/>
      <c r="H39" s="205"/>
      <c r="I39" s="209"/>
      <c r="J39" s="209"/>
      <c r="K39" s="209"/>
      <c r="L39" s="209"/>
      <c r="M39" s="209"/>
      <c r="N39" s="209"/>
      <c r="O39" s="209"/>
      <c r="P39" s="209"/>
      <c r="Q39" s="209"/>
      <c r="R39" s="209"/>
      <c r="S39" s="209"/>
      <c r="T39" s="209"/>
      <c r="U39" s="209"/>
      <c r="V39" s="209"/>
      <c r="W39" s="209"/>
      <c r="X39" s="209"/>
      <c r="Y39" s="209"/>
      <c r="Z39" s="209"/>
      <c r="AA39" s="209"/>
    </row>
    <row r="40" spans="3:27" ht="15.75" customHeight="1" x14ac:dyDescent="0.25">
      <c r="C40" s="226" t="s">
        <v>150</v>
      </c>
      <c r="D40" s="417">
        <v>2024</v>
      </c>
      <c r="E40" s="418"/>
      <c r="F40" s="419"/>
      <c r="G40" s="34"/>
      <c r="H40" s="209"/>
      <c r="I40" s="209"/>
      <c r="J40" s="209"/>
      <c r="K40" s="209"/>
      <c r="L40" s="209"/>
      <c r="M40" s="209"/>
      <c r="N40" s="209"/>
      <c r="O40" s="209"/>
      <c r="P40" s="209"/>
      <c r="Q40" s="411"/>
      <c r="R40" s="412"/>
      <c r="S40" s="412"/>
      <c r="T40" s="412"/>
      <c r="U40" s="412"/>
      <c r="V40" s="209"/>
      <c r="W40" s="209"/>
      <c r="X40" s="413"/>
      <c r="Y40" s="412"/>
      <c r="Z40" s="412"/>
      <c r="AA40" s="412"/>
    </row>
    <row r="41" spans="3:27" ht="5.25" customHeight="1" x14ac:dyDescent="0.25">
      <c r="C41" s="218"/>
      <c r="D41" s="37"/>
      <c r="E41" s="37"/>
      <c r="F41" s="37"/>
      <c r="G41" s="205"/>
      <c r="H41" s="209"/>
      <c r="I41" s="209"/>
      <c r="J41" s="209"/>
      <c r="K41" s="209"/>
      <c r="L41" s="209"/>
      <c r="M41" s="209"/>
      <c r="N41" s="209"/>
      <c r="O41" s="209"/>
      <c r="P41" s="209"/>
      <c r="Q41" s="215"/>
      <c r="R41" s="215"/>
      <c r="S41" s="215"/>
      <c r="T41" s="215"/>
      <c r="U41" s="215"/>
      <c r="V41" s="209"/>
      <c r="W41" s="209"/>
      <c r="X41" s="211"/>
      <c r="Y41" s="211"/>
      <c r="Z41" s="211"/>
      <c r="AA41" s="211"/>
    </row>
    <row r="42" spans="3:27" ht="15.75" customHeight="1" x14ac:dyDescent="0.25">
      <c r="C42" s="218" t="s">
        <v>140</v>
      </c>
      <c r="D42" s="422">
        <v>1</v>
      </c>
      <c r="E42" s="416"/>
      <c r="F42" s="404"/>
      <c r="G42" s="205"/>
      <c r="H42" s="209"/>
      <c r="I42" s="209"/>
      <c r="J42" s="209"/>
      <c r="K42" s="209"/>
      <c r="L42" s="209"/>
      <c r="M42" s="209"/>
      <c r="N42" s="209"/>
      <c r="O42" s="209"/>
      <c r="P42" s="209"/>
      <c r="Q42" s="411"/>
      <c r="R42" s="412"/>
      <c r="S42" s="412"/>
      <c r="T42" s="412"/>
      <c r="U42" s="412"/>
      <c r="V42" s="209"/>
      <c r="W42" s="209"/>
      <c r="X42" s="413"/>
      <c r="Y42" s="412"/>
      <c r="Z42" s="412"/>
      <c r="AA42" s="412"/>
    </row>
    <row r="43" spans="3:27" ht="15.75" customHeight="1" x14ac:dyDescent="0.25">
      <c r="C43" s="205"/>
      <c r="D43" s="205"/>
      <c r="E43" s="205"/>
      <c r="F43" s="205"/>
      <c r="G43" s="205"/>
      <c r="H43" s="205"/>
      <c r="I43" s="209"/>
      <c r="J43" s="209"/>
      <c r="K43" s="218"/>
      <c r="L43" s="218"/>
      <c r="M43" s="218"/>
      <c r="N43" s="218"/>
      <c r="O43" s="218"/>
      <c r="P43" s="218"/>
      <c r="Q43" s="218"/>
      <c r="R43" s="218"/>
      <c r="S43" s="218"/>
      <c r="T43" s="218"/>
      <c r="U43" s="218"/>
      <c r="V43" s="218"/>
      <c r="W43" s="218"/>
      <c r="X43" s="218"/>
      <c r="Y43" s="218"/>
      <c r="Z43" s="218"/>
      <c r="AA43" s="218"/>
    </row>
    <row r="44" spans="3:27" ht="15.75" customHeight="1" x14ac:dyDescent="0.25">
      <c r="C44" s="218"/>
      <c r="D44" s="414" t="s">
        <v>151</v>
      </c>
      <c r="E44" s="416"/>
      <c r="F44" s="416"/>
      <c r="G44" s="416"/>
      <c r="H44" s="416"/>
      <c r="I44" s="416"/>
      <c r="J44" s="416"/>
      <c r="K44" s="416"/>
      <c r="L44" s="416"/>
      <c r="M44" s="416"/>
      <c r="N44" s="416"/>
      <c r="O44" s="416"/>
      <c r="P44" s="416"/>
      <c r="Q44" s="416"/>
      <c r="R44" s="416"/>
      <c r="S44" s="416"/>
      <c r="T44" s="416"/>
      <c r="U44" s="416"/>
      <c r="V44" s="416"/>
      <c r="W44" s="416"/>
      <c r="X44" s="416"/>
      <c r="Y44" s="404"/>
      <c r="Z44" s="219"/>
      <c r="AA44" s="219"/>
    </row>
    <row r="45" spans="3:27" ht="15.75" customHeight="1" x14ac:dyDescent="0.25">
      <c r="C45" s="205"/>
      <c r="D45" s="453" t="s">
        <v>152</v>
      </c>
      <c r="E45" s="416"/>
      <c r="F45" s="416"/>
      <c r="G45" s="416"/>
      <c r="H45" s="404"/>
      <c r="I45" s="449" t="s">
        <v>153</v>
      </c>
      <c r="J45" s="416"/>
      <c r="K45" s="416"/>
      <c r="L45" s="416"/>
      <c r="M45" s="416"/>
      <c r="N45" s="416"/>
      <c r="O45" s="416"/>
      <c r="P45" s="404"/>
      <c r="Q45" s="450" t="s">
        <v>154</v>
      </c>
      <c r="R45" s="416"/>
      <c r="S45" s="416"/>
      <c r="T45" s="416"/>
      <c r="U45" s="416"/>
      <c r="V45" s="416"/>
      <c r="W45" s="416"/>
      <c r="X45" s="416"/>
      <c r="Y45" s="404"/>
      <c r="Z45" s="219"/>
      <c r="AA45" s="219"/>
    </row>
    <row r="46" spans="3:27" ht="15.75" customHeight="1" x14ac:dyDescent="0.25">
      <c r="C46" s="38"/>
      <c r="D46" s="454" t="s">
        <v>155</v>
      </c>
      <c r="E46" s="416"/>
      <c r="F46" s="416"/>
      <c r="G46" s="416"/>
      <c r="H46" s="404"/>
      <c r="I46" s="451" t="s">
        <v>156</v>
      </c>
      <c r="J46" s="416"/>
      <c r="K46" s="416"/>
      <c r="L46" s="416"/>
      <c r="M46" s="416"/>
      <c r="N46" s="416"/>
      <c r="O46" s="416"/>
      <c r="P46" s="404"/>
      <c r="Q46" s="452" t="s">
        <v>157</v>
      </c>
      <c r="R46" s="416"/>
      <c r="S46" s="416"/>
      <c r="T46" s="416"/>
      <c r="U46" s="416"/>
      <c r="V46" s="416"/>
      <c r="W46" s="416"/>
      <c r="X46" s="416"/>
      <c r="Y46" s="404"/>
      <c r="Z46" s="228"/>
      <c r="AA46" s="228"/>
    </row>
    <row r="47" spans="3:27" ht="15.75" customHeight="1" x14ac:dyDescent="0.25">
      <c r="C47" s="229"/>
      <c r="D47" s="229"/>
      <c r="E47" s="229"/>
      <c r="F47" s="229"/>
      <c r="G47" s="230"/>
      <c r="H47" s="230"/>
      <c r="I47" s="230"/>
      <c r="J47" s="230"/>
      <c r="K47" s="230"/>
      <c r="L47" s="230"/>
      <c r="M47" s="230"/>
      <c r="N47" s="230"/>
      <c r="O47" s="230"/>
      <c r="P47" s="230"/>
      <c r="Q47" s="230"/>
      <c r="R47" s="230"/>
      <c r="S47" s="230"/>
      <c r="T47" s="230"/>
      <c r="U47" s="230"/>
      <c r="V47" s="230"/>
      <c r="W47" s="230"/>
      <c r="X47" s="230"/>
      <c r="Y47" s="230"/>
      <c r="Z47" s="229"/>
      <c r="AA47" s="229"/>
    </row>
    <row r="48" spans="3:27" ht="15.75" customHeight="1" x14ac:dyDescent="0.25">
      <c r="C48" s="442" t="s">
        <v>158</v>
      </c>
      <c r="D48" s="416"/>
      <c r="E48" s="416"/>
      <c r="F48" s="404"/>
      <c r="G48" s="447" t="s">
        <v>159</v>
      </c>
      <c r="H48" s="448" t="s">
        <v>160</v>
      </c>
      <c r="I48" s="430"/>
      <c r="J48" s="430"/>
      <c r="K48" s="430"/>
      <c r="L48" s="430"/>
      <c r="M48" s="430"/>
      <c r="N48" s="430"/>
      <c r="O48" s="430"/>
      <c r="P48" s="430"/>
      <c r="Q48" s="430"/>
      <c r="R48" s="430"/>
      <c r="S48" s="430"/>
      <c r="T48" s="430"/>
      <c r="U48" s="430"/>
      <c r="V48" s="430"/>
      <c r="W48" s="430"/>
      <c r="X48" s="430"/>
      <c r="Y48" s="430"/>
      <c r="Z48" s="430"/>
      <c r="AA48" s="431"/>
    </row>
    <row r="49" spans="2:28" ht="15.75" customHeight="1" x14ac:dyDescent="0.25">
      <c r="B49" s="39"/>
      <c r="C49" s="40" t="s">
        <v>161</v>
      </c>
      <c r="D49" s="41">
        <v>1.2</v>
      </c>
      <c r="E49" s="442" t="s">
        <v>162</v>
      </c>
      <c r="F49" s="404"/>
      <c r="G49" s="388"/>
      <c r="H49" s="433"/>
      <c r="I49" s="434"/>
      <c r="J49" s="434"/>
      <c r="K49" s="434"/>
      <c r="L49" s="434"/>
      <c r="M49" s="434"/>
      <c r="N49" s="434"/>
      <c r="O49" s="434"/>
      <c r="P49" s="434"/>
      <c r="Q49" s="434"/>
      <c r="R49" s="434"/>
      <c r="S49" s="434"/>
      <c r="T49" s="434"/>
      <c r="U49" s="434"/>
      <c r="V49" s="434"/>
      <c r="W49" s="434"/>
      <c r="X49" s="434"/>
      <c r="Y49" s="434"/>
      <c r="Z49" s="434"/>
      <c r="AA49" s="435"/>
      <c r="AB49" s="227"/>
    </row>
    <row r="50" spans="2:28" ht="15.75" customHeight="1" x14ac:dyDescent="0.25">
      <c r="B50" s="39"/>
      <c r="C50" s="42">
        <v>2024</v>
      </c>
      <c r="D50" s="43">
        <v>45474</v>
      </c>
      <c r="E50" s="441">
        <v>45656</v>
      </c>
      <c r="F50" s="404"/>
      <c r="G50" s="44">
        <v>1</v>
      </c>
      <c r="H50" s="446" t="s">
        <v>124</v>
      </c>
      <c r="I50" s="416"/>
      <c r="J50" s="416"/>
      <c r="K50" s="416"/>
      <c r="L50" s="416"/>
      <c r="M50" s="416"/>
      <c r="N50" s="416"/>
      <c r="O50" s="416"/>
      <c r="P50" s="416"/>
      <c r="Q50" s="416"/>
      <c r="R50" s="416"/>
      <c r="S50" s="416"/>
      <c r="T50" s="416"/>
      <c r="U50" s="416"/>
      <c r="V50" s="416"/>
      <c r="W50" s="416"/>
      <c r="X50" s="416"/>
      <c r="Y50" s="416"/>
      <c r="Z50" s="416"/>
      <c r="AA50" s="404"/>
      <c r="AB50" s="227"/>
    </row>
    <row r="51" spans="2:28" ht="15.75" customHeight="1" x14ac:dyDescent="0.25">
      <c r="B51" s="39"/>
      <c r="C51" s="42">
        <v>2025</v>
      </c>
      <c r="D51" s="43">
        <v>45658</v>
      </c>
      <c r="E51" s="441">
        <v>46021</v>
      </c>
      <c r="F51" s="404"/>
      <c r="G51" s="44">
        <v>1</v>
      </c>
      <c r="H51" s="446" t="s">
        <v>124</v>
      </c>
      <c r="I51" s="416"/>
      <c r="J51" s="416"/>
      <c r="K51" s="416"/>
      <c r="L51" s="416"/>
      <c r="M51" s="416"/>
      <c r="N51" s="416"/>
      <c r="O51" s="416"/>
      <c r="P51" s="416"/>
      <c r="Q51" s="416"/>
      <c r="R51" s="416"/>
      <c r="S51" s="416"/>
      <c r="T51" s="416"/>
      <c r="U51" s="416"/>
      <c r="V51" s="416"/>
      <c r="W51" s="416"/>
      <c r="X51" s="416"/>
      <c r="Y51" s="416"/>
      <c r="Z51" s="416"/>
      <c r="AA51" s="404"/>
      <c r="AB51" s="227"/>
    </row>
    <row r="52" spans="2:28" ht="15.75" customHeight="1" x14ac:dyDescent="0.25">
      <c r="B52" s="39"/>
      <c r="C52" s="42">
        <v>2026</v>
      </c>
      <c r="D52" s="43">
        <v>46023</v>
      </c>
      <c r="E52" s="441">
        <v>46386</v>
      </c>
      <c r="F52" s="404"/>
      <c r="G52" s="44">
        <v>1</v>
      </c>
      <c r="H52" s="446" t="s">
        <v>124</v>
      </c>
      <c r="I52" s="416"/>
      <c r="J52" s="416"/>
      <c r="K52" s="416"/>
      <c r="L52" s="416"/>
      <c r="M52" s="416"/>
      <c r="N52" s="416"/>
      <c r="O52" s="416"/>
      <c r="P52" s="416"/>
      <c r="Q52" s="416"/>
      <c r="R52" s="416"/>
      <c r="S52" s="416"/>
      <c r="T52" s="416"/>
      <c r="U52" s="416"/>
      <c r="V52" s="416"/>
      <c r="W52" s="416"/>
      <c r="X52" s="416"/>
      <c r="Y52" s="416"/>
      <c r="Z52" s="416"/>
      <c r="AA52" s="404"/>
      <c r="AB52" s="227"/>
    </row>
    <row r="53" spans="2:28" ht="15.75" customHeight="1" x14ac:dyDescent="0.25">
      <c r="B53" s="39"/>
      <c r="C53" s="42">
        <v>2027</v>
      </c>
      <c r="D53" s="43">
        <v>46388</v>
      </c>
      <c r="E53" s="441">
        <v>46751</v>
      </c>
      <c r="F53" s="404"/>
      <c r="G53" s="44">
        <v>1</v>
      </c>
      <c r="H53" s="446" t="s">
        <v>124</v>
      </c>
      <c r="I53" s="416"/>
      <c r="J53" s="416"/>
      <c r="K53" s="416"/>
      <c r="L53" s="416"/>
      <c r="M53" s="416"/>
      <c r="N53" s="416"/>
      <c r="O53" s="416"/>
      <c r="P53" s="416"/>
      <c r="Q53" s="416"/>
      <c r="R53" s="416"/>
      <c r="S53" s="416"/>
      <c r="T53" s="416"/>
      <c r="U53" s="416"/>
      <c r="V53" s="416"/>
      <c r="W53" s="416"/>
      <c r="X53" s="416"/>
      <c r="Y53" s="416"/>
      <c r="Z53" s="416"/>
      <c r="AA53" s="404"/>
      <c r="AB53" s="227"/>
    </row>
    <row r="54" spans="2:28" ht="15.75" customHeight="1" x14ac:dyDescent="0.25">
      <c r="B54" s="39"/>
      <c r="C54" s="42"/>
      <c r="D54" s="42"/>
      <c r="E54" s="442"/>
      <c r="F54" s="404"/>
      <c r="G54" s="41"/>
      <c r="H54" s="442"/>
      <c r="I54" s="416"/>
      <c r="J54" s="416"/>
      <c r="K54" s="416"/>
      <c r="L54" s="416"/>
      <c r="M54" s="416"/>
      <c r="N54" s="416"/>
      <c r="O54" s="416"/>
      <c r="P54" s="416"/>
      <c r="Q54" s="416"/>
      <c r="R54" s="416"/>
      <c r="S54" s="416"/>
      <c r="T54" s="416"/>
      <c r="U54" s="416"/>
      <c r="V54" s="416"/>
      <c r="W54" s="416"/>
      <c r="X54" s="416"/>
      <c r="Y54" s="416"/>
      <c r="Z54" s="416"/>
      <c r="AA54" s="404"/>
      <c r="AB54" s="227"/>
    </row>
    <row r="55" spans="2:28" ht="15.75" customHeight="1" x14ac:dyDescent="0.25">
      <c r="B55" s="30"/>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13"/>
    </row>
    <row r="56" spans="2:28" ht="15.75" customHeight="1" x14ac:dyDescent="0.25">
      <c r="B56" s="30"/>
      <c r="C56" s="420" t="s">
        <v>163</v>
      </c>
      <c r="D56" s="412"/>
      <c r="E56" s="218"/>
      <c r="F56" s="209" t="s">
        <v>164</v>
      </c>
      <c r="G56" s="45"/>
      <c r="H56" s="220"/>
      <c r="I56" s="209" t="s">
        <v>165</v>
      </c>
      <c r="J56" s="205"/>
      <c r="K56" s="415"/>
      <c r="L56" s="404"/>
      <c r="M56" s="218"/>
      <c r="N56" s="205"/>
      <c r="O56" s="205"/>
      <c r="P56" s="205"/>
      <c r="Q56" s="205"/>
      <c r="R56" s="205"/>
      <c r="S56" s="205"/>
      <c r="T56" s="205"/>
      <c r="U56" s="205"/>
      <c r="V56" s="205"/>
      <c r="W56" s="205"/>
      <c r="X56" s="205"/>
      <c r="Y56" s="205"/>
      <c r="Z56" s="205"/>
      <c r="AA56" s="205"/>
      <c r="AB56" s="213"/>
    </row>
    <row r="57" spans="2:28" ht="15.75" customHeight="1" x14ac:dyDescent="0.25">
      <c r="B57" s="231"/>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32"/>
    </row>
    <row r="58" spans="2:28" ht="15.75" customHeight="1" x14ac:dyDescent="0.25">
      <c r="B58" s="440" t="s">
        <v>166</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04"/>
    </row>
    <row r="59" spans="2:28" ht="15.75" customHeight="1" x14ac:dyDescent="0.25">
      <c r="B59" s="46"/>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47"/>
    </row>
    <row r="60" spans="2:28" ht="29.25" customHeight="1" x14ac:dyDescent="0.25">
      <c r="B60" s="442" t="s">
        <v>161</v>
      </c>
      <c r="C60" s="404"/>
      <c r="D60" s="41"/>
      <c r="E60" s="442" t="s">
        <v>167</v>
      </c>
      <c r="F60" s="404"/>
      <c r="G60" s="41"/>
      <c r="H60" s="414" t="s">
        <v>168</v>
      </c>
      <c r="I60" s="404"/>
      <c r="J60" s="442"/>
      <c r="K60" s="404"/>
      <c r="L60" s="445"/>
      <c r="M60" s="412"/>
      <c r="N60" s="41" t="s">
        <v>169</v>
      </c>
      <c r="O60" s="442"/>
      <c r="P60" s="416"/>
      <c r="Q60" s="404"/>
      <c r="R60" s="442" t="s">
        <v>170</v>
      </c>
      <c r="S60" s="416"/>
      <c r="T60" s="404"/>
      <c r="U60" s="442"/>
      <c r="V60" s="416"/>
      <c r="W60" s="404"/>
      <c r="X60" s="442" t="s">
        <v>171</v>
      </c>
      <c r="Y60" s="404"/>
      <c r="Z60" s="442"/>
      <c r="AA60" s="416"/>
      <c r="AB60" s="404"/>
    </row>
    <row r="61" spans="2:28" ht="15.75" customHeight="1" x14ac:dyDescent="0.25">
      <c r="B61" s="46"/>
      <c r="C61" s="233"/>
      <c r="D61" s="233"/>
      <c r="E61" s="233"/>
      <c r="F61" s="228"/>
      <c r="G61" s="234"/>
      <c r="H61" s="235"/>
      <c r="I61" s="235"/>
      <c r="J61" s="228"/>
      <c r="K61" s="228"/>
      <c r="L61" s="228"/>
      <c r="M61" s="228"/>
      <c r="N61" s="235"/>
      <c r="O61" s="228"/>
      <c r="P61" s="228"/>
      <c r="Q61" s="228"/>
      <c r="R61" s="228"/>
      <c r="S61" s="235"/>
      <c r="T61" s="215"/>
      <c r="U61" s="215"/>
      <c r="V61" s="205"/>
      <c r="W61" s="235"/>
      <c r="X61" s="225"/>
      <c r="Y61" s="225"/>
      <c r="Z61" s="48"/>
      <c r="AA61" s="27"/>
      <c r="AB61" s="49"/>
    </row>
    <row r="62" spans="2:28" ht="15.75" customHeight="1" x14ac:dyDescent="0.25">
      <c r="B62" s="440" t="s">
        <v>172</v>
      </c>
      <c r="C62" s="404"/>
      <c r="D62" s="443"/>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5"/>
    </row>
    <row r="63" spans="2:28" ht="15.75" customHeight="1" x14ac:dyDescent="0.25">
      <c r="B63" s="46"/>
      <c r="C63" s="233"/>
      <c r="D63" s="233"/>
      <c r="E63" s="233"/>
      <c r="F63" s="228"/>
      <c r="G63" s="234"/>
      <c r="H63" s="235"/>
      <c r="I63" s="235"/>
      <c r="J63" s="228"/>
      <c r="K63" s="228"/>
      <c r="L63" s="228"/>
      <c r="M63" s="228"/>
      <c r="N63" s="235"/>
      <c r="O63" s="228"/>
      <c r="P63" s="228"/>
      <c r="Q63" s="228"/>
      <c r="R63" s="228"/>
      <c r="S63" s="235"/>
      <c r="T63" s="215"/>
      <c r="U63" s="215"/>
      <c r="V63" s="205"/>
      <c r="W63" s="235"/>
      <c r="X63" s="225"/>
      <c r="Y63" s="225"/>
      <c r="Z63" s="48"/>
      <c r="AA63" s="27"/>
      <c r="AB63" s="49"/>
    </row>
    <row r="64" spans="2:28" ht="15.75" customHeight="1" x14ac:dyDescent="0.25">
      <c r="B64" s="440" t="s">
        <v>173</v>
      </c>
      <c r="C64" s="404"/>
      <c r="D64" s="44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5"/>
    </row>
    <row r="66" spans="2:28" ht="15.75" customHeight="1" x14ac:dyDescent="0.25">
      <c r="B66" s="440" t="s">
        <v>174</v>
      </c>
      <c r="C66" s="404"/>
      <c r="D66" s="44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5"/>
    </row>
    <row r="67" spans="2:28" ht="15.75" customHeight="1" x14ac:dyDescent="0.25">
      <c r="B67" s="46"/>
      <c r="C67" s="233"/>
      <c r="D67" s="233"/>
      <c r="E67" s="233"/>
      <c r="F67" s="228"/>
      <c r="G67" s="234"/>
      <c r="H67" s="235"/>
      <c r="I67" s="235"/>
      <c r="J67" s="228"/>
      <c r="K67" s="228"/>
      <c r="L67" s="228"/>
      <c r="M67" s="228"/>
      <c r="N67" s="235"/>
      <c r="O67" s="228"/>
      <c r="P67" s="228"/>
      <c r="Q67" s="228"/>
      <c r="R67" s="228"/>
      <c r="S67" s="235"/>
      <c r="T67" s="215"/>
      <c r="U67" s="215"/>
      <c r="V67" s="205"/>
      <c r="W67" s="235"/>
      <c r="X67" s="225"/>
      <c r="Y67" s="225"/>
      <c r="Z67" s="48"/>
      <c r="AA67" s="27"/>
      <c r="AB67" s="49"/>
    </row>
    <row r="68" spans="2:28" ht="15.75" customHeight="1" x14ac:dyDescent="0.25">
      <c r="B68" s="440" t="s">
        <v>175</v>
      </c>
      <c r="C68" s="404"/>
      <c r="D68" s="44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5"/>
    </row>
    <row r="69" spans="2:28" ht="15.75" customHeight="1" x14ac:dyDescent="0.25">
      <c r="B69" s="46"/>
      <c r="C69" s="233"/>
      <c r="D69" s="233"/>
      <c r="E69" s="233"/>
      <c r="F69" s="228"/>
      <c r="G69" s="234"/>
      <c r="H69" s="235"/>
      <c r="I69" s="235"/>
      <c r="J69" s="228"/>
      <c r="K69" s="228"/>
      <c r="L69" s="228"/>
      <c r="M69" s="228"/>
      <c r="N69" s="235"/>
      <c r="O69" s="228"/>
      <c r="P69" s="228"/>
      <c r="Q69" s="228"/>
      <c r="R69" s="228"/>
      <c r="S69" s="235"/>
      <c r="T69" s="215"/>
      <c r="U69" s="215"/>
      <c r="V69" s="205"/>
      <c r="W69" s="235"/>
      <c r="X69" s="225"/>
      <c r="Y69" s="225"/>
      <c r="Z69" s="48"/>
      <c r="AA69" s="27"/>
      <c r="AB69" s="49"/>
    </row>
    <row r="70" spans="2:28" ht="15.75" customHeight="1" x14ac:dyDescent="0.25">
      <c r="B70" s="440" t="s">
        <v>176</v>
      </c>
      <c r="C70" s="404"/>
      <c r="D70" s="44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5"/>
    </row>
    <row r="71" spans="2:28" ht="15.75" customHeight="1" x14ac:dyDescent="0.25">
      <c r="B71" s="46"/>
      <c r="C71" s="233"/>
      <c r="D71" s="233"/>
      <c r="E71" s="233"/>
      <c r="F71" s="228"/>
      <c r="G71" s="234"/>
      <c r="H71" s="235"/>
      <c r="I71" s="235"/>
      <c r="J71" s="228"/>
      <c r="K71" s="228"/>
      <c r="L71" s="228"/>
      <c r="M71" s="228"/>
      <c r="N71" s="235"/>
      <c r="O71" s="228"/>
      <c r="P71" s="228"/>
      <c r="Q71" s="228"/>
      <c r="R71" s="228"/>
      <c r="S71" s="235"/>
      <c r="T71" s="215"/>
      <c r="U71" s="215"/>
      <c r="V71" s="205"/>
      <c r="W71" s="235"/>
      <c r="X71" s="225"/>
      <c r="Y71" s="225"/>
      <c r="Z71" s="48"/>
      <c r="AA71" s="27"/>
      <c r="AB71" s="49"/>
    </row>
    <row r="72" spans="2:28" ht="15.75" customHeight="1" x14ac:dyDescent="0.25">
      <c r="B72" s="440" t="s">
        <v>177</v>
      </c>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04"/>
    </row>
    <row r="73" spans="2:28" ht="15.75" customHeight="1" x14ac:dyDescent="0.25">
      <c r="B73" s="414" t="s">
        <v>122</v>
      </c>
      <c r="C73" s="404"/>
      <c r="D73" s="50" t="s">
        <v>178</v>
      </c>
      <c r="E73" s="414" t="s">
        <v>179</v>
      </c>
      <c r="F73" s="404"/>
      <c r="G73" s="414" t="s">
        <v>177</v>
      </c>
      <c r="H73" s="416"/>
      <c r="I73" s="416"/>
      <c r="J73" s="416"/>
      <c r="K73" s="416"/>
      <c r="L73" s="416"/>
      <c r="M73" s="416"/>
      <c r="N73" s="416"/>
      <c r="O73" s="404"/>
      <c r="P73" s="414" t="s">
        <v>180</v>
      </c>
      <c r="Q73" s="416"/>
      <c r="R73" s="416"/>
      <c r="S73" s="416"/>
      <c r="T73" s="416"/>
      <c r="U73" s="416"/>
      <c r="V73" s="416"/>
      <c r="W73" s="416"/>
      <c r="X73" s="416"/>
      <c r="Y73" s="416"/>
      <c r="Z73" s="416"/>
      <c r="AA73" s="416"/>
      <c r="AB73" s="404"/>
    </row>
    <row r="74" spans="2:28" ht="15.75" customHeight="1" x14ac:dyDescent="0.25">
      <c r="B74" s="414"/>
      <c r="C74" s="404"/>
      <c r="D74" s="36"/>
      <c r="E74" s="414"/>
      <c r="F74" s="404"/>
      <c r="G74" s="439"/>
      <c r="H74" s="416"/>
      <c r="I74" s="416"/>
      <c r="J74" s="416"/>
      <c r="K74" s="416"/>
      <c r="L74" s="416"/>
      <c r="M74" s="416"/>
      <c r="N74" s="416"/>
      <c r="O74" s="404"/>
      <c r="P74" s="439"/>
      <c r="Q74" s="416"/>
      <c r="R74" s="416"/>
      <c r="S74" s="416"/>
      <c r="T74" s="416"/>
      <c r="U74" s="416"/>
      <c r="V74" s="416"/>
      <c r="W74" s="416"/>
      <c r="X74" s="416"/>
      <c r="Y74" s="416"/>
      <c r="Z74" s="416"/>
      <c r="AA74" s="416"/>
      <c r="AB74" s="404"/>
    </row>
    <row r="75" spans="2:28" ht="15.75" customHeight="1" x14ac:dyDescent="0.25">
      <c r="B75" s="414"/>
      <c r="C75" s="404"/>
      <c r="D75" s="36"/>
      <c r="E75" s="414"/>
      <c r="F75" s="404"/>
      <c r="G75" s="439"/>
      <c r="H75" s="416"/>
      <c r="I75" s="416"/>
      <c r="J75" s="416"/>
      <c r="K75" s="416"/>
      <c r="L75" s="416"/>
      <c r="M75" s="416"/>
      <c r="N75" s="416"/>
      <c r="O75" s="404"/>
      <c r="P75" s="439"/>
      <c r="Q75" s="416"/>
      <c r="R75" s="416"/>
      <c r="S75" s="416"/>
      <c r="T75" s="416"/>
      <c r="U75" s="416"/>
      <c r="V75" s="416"/>
      <c r="W75" s="416"/>
      <c r="X75" s="416"/>
      <c r="Y75" s="416"/>
      <c r="Z75" s="416"/>
      <c r="AA75" s="416"/>
      <c r="AB75" s="404"/>
    </row>
    <row r="76" spans="2:28" ht="26.25" customHeight="1" x14ac:dyDescent="0.25">
      <c r="B76" s="438" t="s">
        <v>181</v>
      </c>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04"/>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5"/>
  <sheetViews>
    <sheetView showGridLines="0" view="pageBreakPreview" topLeftCell="D104" zoomScale="80" zoomScaleNormal="60" zoomScaleSheetLayoutView="80" workbookViewId="0">
      <selection activeCell="F59" sqref="F59:G59"/>
    </sheetView>
  </sheetViews>
  <sheetFormatPr baseColWidth="10" defaultColWidth="10.85546875" defaultRowHeight="14.25" x14ac:dyDescent="0.25"/>
  <cols>
    <col min="1" max="1" width="49.7109375" style="66" customWidth="1"/>
    <col min="2" max="6" width="35.7109375" style="66" customWidth="1"/>
    <col min="7" max="7" width="38" style="66" customWidth="1"/>
    <col min="8"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3" customFormat="1" ht="32.25" customHeight="1" thickBot="1" x14ac:dyDescent="0.3">
      <c r="A1" s="517"/>
      <c r="B1" s="498" t="s">
        <v>182</v>
      </c>
      <c r="C1" s="499"/>
      <c r="D1" s="499"/>
      <c r="E1" s="499"/>
      <c r="F1" s="499"/>
      <c r="G1" s="499"/>
      <c r="H1" s="499"/>
      <c r="I1" s="499"/>
      <c r="J1" s="499"/>
      <c r="K1" s="499"/>
      <c r="L1" s="500"/>
      <c r="M1" s="495" t="s">
        <v>183</v>
      </c>
      <c r="N1" s="496"/>
      <c r="O1" s="497"/>
    </row>
    <row r="2" spans="1:15" s="133" customFormat="1" ht="30.75" customHeight="1" thickBot="1" x14ac:dyDescent="0.3">
      <c r="A2" s="518"/>
      <c r="B2" s="501" t="s">
        <v>184</v>
      </c>
      <c r="C2" s="502"/>
      <c r="D2" s="502"/>
      <c r="E2" s="502"/>
      <c r="F2" s="502"/>
      <c r="G2" s="502"/>
      <c r="H2" s="502"/>
      <c r="I2" s="502"/>
      <c r="J2" s="502"/>
      <c r="K2" s="502"/>
      <c r="L2" s="503"/>
      <c r="M2" s="495" t="s">
        <v>185</v>
      </c>
      <c r="N2" s="496"/>
      <c r="O2" s="497"/>
    </row>
    <row r="3" spans="1:15" s="133" customFormat="1" ht="24" customHeight="1" thickBot="1" x14ac:dyDescent="0.3">
      <c r="A3" s="518"/>
      <c r="B3" s="501" t="s">
        <v>186</v>
      </c>
      <c r="C3" s="502"/>
      <c r="D3" s="502"/>
      <c r="E3" s="502"/>
      <c r="F3" s="502"/>
      <c r="G3" s="502"/>
      <c r="H3" s="502"/>
      <c r="I3" s="502"/>
      <c r="J3" s="502"/>
      <c r="K3" s="502"/>
      <c r="L3" s="503"/>
      <c r="M3" s="495" t="s">
        <v>187</v>
      </c>
      <c r="N3" s="496"/>
      <c r="O3" s="497"/>
    </row>
    <row r="4" spans="1:15" s="133" customFormat="1" ht="21.75" customHeight="1" thickBot="1" x14ac:dyDescent="0.3">
      <c r="A4" s="519"/>
      <c r="B4" s="504" t="s">
        <v>188</v>
      </c>
      <c r="C4" s="505"/>
      <c r="D4" s="505"/>
      <c r="E4" s="505"/>
      <c r="F4" s="505"/>
      <c r="G4" s="505"/>
      <c r="H4" s="505"/>
      <c r="I4" s="505"/>
      <c r="J4" s="505"/>
      <c r="K4" s="505"/>
      <c r="L4" s="506"/>
      <c r="M4" s="495" t="s">
        <v>189</v>
      </c>
      <c r="N4" s="496"/>
      <c r="O4" s="497"/>
    </row>
    <row r="5" spans="1:15" s="133" customFormat="1" ht="21.75" customHeight="1" thickBot="1" x14ac:dyDescent="0.3">
      <c r="A5" s="134"/>
      <c r="B5" s="135"/>
      <c r="C5" s="135"/>
      <c r="D5" s="135"/>
      <c r="E5" s="135"/>
      <c r="F5" s="135"/>
      <c r="G5" s="135"/>
      <c r="H5" s="135"/>
      <c r="I5" s="135"/>
      <c r="J5" s="135"/>
      <c r="K5" s="135"/>
      <c r="L5" s="135"/>
      <c r="M5" s="136"/>
      <c r="N5" s="136"/>
      <c r="O5" s="136"/>
    </row>
    <row r="6" spans="1:15" s="133" customFormat="1" ht="21.75" customHeight="1" thickBot="1" x14ac:dyDescent="0.3">
      <c r="A6" s="521" t="s">
        <v>190</v>
      </c>
      <c r="B6" s="184" t="s">
        <v>191</v>
      </c>
      <c r="C6" s="171"/>
      <c r="D6" s="184" t="s">
        <v>192</v>
      </c>
      <c r="E6" s="171"/>
      <c r="F6" s="184" t="s">
        <v>193</v>
      </c>
      <c r="G6" s="171"/>
      <c r="H6" s="184" t="s">
        <v>194</v>
      </c>
      <c r="I6" s="172"/>
      <c r="J6" s="486" t="s">
        <v>195</v>
      </c>
      <c r="K6" s="520"/>
      <c r="L6" s="183" t="s">
        <v>196</v>
      </c>
      <c r="M6" s="483"/>
      <c r="N6" s="483"/>
      <c r="O6" s="483"/>
    </row>
    <row r="7" spans="1:15" s="133" customFormat="1" ht="21.75" customHeight="1" thickBot="1" x14ac:dyDescent="0.3">
      <c r="A7" s="521"/>
      <c r="B7" s="185" t="s">
        <v>197</v>
      </c>
      <c r="C7" s="173"/>
      <c r="D7" s="184" t="s">
        <v>198</v>
      </c>
      <c r="E7" s="173"/>
      <c r="F7" s="184" t="s">
        <v>199</v>
      </c>
      <c r="G7" s="173"/>
      <c r="H7" s="184" t="s">
        <v>200</v>
      </c>
      <c r="I7" s="172"/>
      <c r="J7" s="486"/>
      <c r="K7" s="520"/>
      <c r="L7" s="183" t="s">
        <v>201</v>
      </c>
      <c r="M7" s="483"/>
      <c r="N7" s="483"/>
      <c r="O7" s="483"/>
    </row>
    <row r="8" spans="1:15" s="133" customFormat="1" ht="21.75" customHeight="1" thickBot="1" x14ac:dyDescent="0.3">
      <c r="A8" s="521"/>
      <c r="B8" s="184" t="s">
        <v>202</v>
      </c>
      <c r="C8" s="173"/>
      <c r="D8" s="184" t="s">
        <v>203</v>
      </c>
      <c r="E8" s="171"/>
      <c r="F8" s="184" t="s">
        <v>204</v>
      </c>
      <c r="G8" s="173" t="s">
        <v>205</v>
      </c>
      <c r="H8" s="184" t="s">
        <v>206</v>
      </c>
      <c r="I8" s="172"/>
      <c r="J8" s="486"/>
      <c r="K8" s="520"/>
      <c r="L8" s="183" t="s">
        <v>207</v>
      </c>
      <c r="M8" s="483" t="s">
        <v>208</v>
      </c>
      <c r="N8" s="483"/>
      <c r="O8" s="483"/>
    </row>
    <row r="9" spans="1:15" s="133" customFormat="1" ht="21.75" customHeight="1" x14ac:dyDescent="0.25">
      <c r="A9" s="134"/>
      <c r="B9" s="135"/>
      <c r="C9" s="135"/>
      <c r="D9" s="135"/>
      <c r="E9" s="135"/>
      <c r="F9" s="135"/>
      <c r="G9" s="135"/>
      <c r="H9" s="135"/>
      <c r="I9" s="135"/>
      <c r="J9" s="135"/>
      <c r="K9" s="135"/>
      <c r="L9" s="135"/>
      <c r="M9" s="136"/>
      <c r="N9" s="136"/>
      <c r="O9" s="136"/>
    </row>
    <row r="10" spans="1:15" ht="15" customHeight="1" thickBot="1" x14ac:dyDescent="0.3">
      <c r="A10" s="69"/>
      <c r="B10" s="70"/>
      <c r="C10" s="70"/>
      <c r="D10" s="72"/>
      <c r="E10" s="71"/>
      <c r="F10" s="71"/>
      <c r="G10" s="236"/>
      <c r="H10" s="236"/>
      <c r="I10" s="73"/>
      <c r="J10" s="73"/>
      <c r="K10" s="70"/>
      <c r="L10" s="70"/>
      <c r="M10" s="70"/>
      <c r="N10" s="70"/>
      <c r="O10" s="70"/>
    </row>
    <row r="11" spans="1:15" ht="15" customHeight="1" x14ac:dyDescent="0.25">
      <c r="A11" s="526" t="s">
        <v>209</v>
      </c>
      <c r="B11" s="507" t="s">
        <v>210</v>
      </c>
      <c r="C11" s="508"/>
      <c r="D11" s="508"/>
      <c r="E11" s="508"/>
      <c r="F11" s="508"/>
      <c r="G11" s="508"/>
      <c r="H11" s="508"/>
      <c r="I11" s="508"/>
      <c r="J11" s="508"/>
      <c r="K11" s="508"/>
      <c r="L11" s="508"/>
      <c r="M11" s="508"/>
      <c r="N11" s="508"/>
      <c r="O11" s="509"/>
    </row>
    <row r="12" spans="1:15" ht="15" customHeight="1" x14ac:dyDescent="0.25">
      <c r="A12" s="527"/>
      <c r="B12" s="510"/>
      <c r="C12" s="511"/>
      <c r="D12" s="511"/>
      <c r="E12" s="511"/>
      <c r="F12" s="511"/>
      <c r="G12" s="511"/>
      <c r="H12" s="511"/>
      <c r="I12" s="511"/>
      <c r="J12" s="511"/>
      <c r="K12" s="511"/>
      <c r="L12" s="511"/>
      <c r="M12" s="511"/>
      <c r="N12" s="511"/>
      <c r="O12" s="512"/>
    </row>
    <row r="13" spans="1:15" ht="15" customHeight="1" thickBot="1" x14ac:dyDescent="0.3">
      <c r="A13" s="528"/>
      <c r="B13" s="513"/>
      <c r="C13" s="514"/>
      <c r="D13" s="514"/>
      <c r="E13" s="514"/>
      <c r="F13" s="514"/>
      <c r="G13" s="514"/>
      <c r="H13" s="514"/>
      <c r="I13" s="514"/>
      <c r="J13" s="514"/>
      <c r="K13" s="514"/>
      <c r="L13" s="514"/>
      <c r="M13" s="514"/>
      <c r="N13" s="514"/>
      <c r="O13" s="515"/>
    </row>
    <row r="14" spans="1:15" ht="9" customHeight="1" thickBot="1" x14ac:dyDescent="0.3">
      <c r="A14" s="74"/>
      <c r="B14" s="132"/>
      <c r="C14" s="75"/>
      <c r="D14" s="75"/>
      <c r="E14" s="75"/>
      <c r="F14" s="75"/>
      <c r="G14" s="76"/>
      <c r="H14" s="76"/>
      <c r="I14" s="76"/>
      <c r="J14" s="76"/>
      <c r="K14" s="76"/>
      <c r="L14" s="77"/>
      <c r="M14" s="77"/>
      <c r="N14" s="77"/>
      <c r="O14" s="77"/>
    </row>
    <row r="15" spans="1:15" s="78" customFormat="1" ht="37.5" customHeight="1" thickBot="1" x14ac:dyDescent="0.3">
      <c r="A15" s="115" t="s">
        <v>211</v>
      </c>
      <c r="B15" s="516" t="s">
        <v>212</v>
      </c>
      <c r="C15" s="516"/>
      <c r="D15" s="516"/>
      <c r="E15" s="516"/>
      <c r="F15" s="516"/>
      <c r="G15" s="521" t="s">
        <v>213</v>
      </c>
      <c r="H15" s="521"/>
      <c r="I15" s="516" t="s">
        <v>214</v>
      </c>
      <c r="J15" s="516"/>
      <c r="K15" s="516"/>
      <c r="L15" s="516"/>
      <c r="M15" s="516"/>
      <c r="N15" s="516"/>
      <c r="O15" s="516"/>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15" t="s">
        <v>215</v>
      </c>
      <c r="B17" s="522" t="s">
        <v>216</v>
      </c>
      <c r="C17" s="523"/>
      <c r="D17" s="523"/>
      <c r="E17" s="524"/>
      <c r="F17" s="316" t="s">
        <v>217</v>
      </c>
      <c r="G17" s="516" t="s">
        <v>218</v>
      </c>
      <c r="H17" s="516"/>
      <c r="I17" s="516"/>
      <c r="J17" s="115" t="s">
        <v>219</v>
      </c>
      <c r="K17" s="516" t="s">
        <v>220</v>
      </c>
      <c r="L17" s="516"/>
      <c r="M17" s="516"/>
      <c r="N17" s="516"/>
      <c r="O17" s="516"/>
    </row>
    <row r="18" spans="1:15" ht="9" customHeight="1" x14ac:dyDescent="0.25">
      <c r="A18" s="68"/>
      <c r="B18" s="67"/>
      <c r="C18" s="525"/>
      <c r="D18" s="525"/>
      <c r="E18" s="525"/>
      <c r="F18" s="525"/>
      <c r="G18" s="525"/>
      <c r="H18" s="525"/>
      <c r="I18" s="525"/>
      <c r="J18" s="525"/>
      <c r="K18" s="525"/>
      <c r="L18" s="525"/>
      <c r="M18" s="525"/>
      <c r="N18" s="525"/>
      <c r="O18" s="525"/>
    </row>
    <row r="20" spans="1:15" ht="16.5" customHeight="1" thickBot="1" x14ac:dyDescent="0.3">
      <c r="A20" s="130"/>
      <c r="B20" s="131"/>
      <c r="C20" s="131"/>
      <c r="D20" s="131"/>
      <c r="E20" s="131"/>
      <c r="F20" s="131"/>
      <c r="G20" s="131"/>
      <c r="H20" s="131"/>
      <c r="I20" s="131"/>
      <c r="J20" s="131"/>
      <c r="K20" s="131"/>
      <c r="L20" s="131"/>
      <c r="M20" s="131"/>
      <c r="N20" s="131"/>
      <c r="O20" s="131"/>
    </row>
    <row r="21" spans="1:15" ht="32.1" customHeight="1" thickBot="1" x14ac:dyDescent="0.3">
      <c r="A21" s="484" t="s">
        <v>221</v>
      </c>
      <c r="B21" s="485"/>
      <c r="C21" s="485"/>
      <c r="D21" s="485"/>
      <c r="E21" s="485"/>
      <c r="F21" s="485"/>
      <c r="G21" s="485"/>
      <c r="H21" s="485"/>
      <c r="I21" s="485"/>
      <c r="J21" s="485"/>
      <c r="K21" s="485"/>
      <c r="L21" s="485"/>
      <c r="M21" s="485"/>
      <c r="N21" s="485"/>
      <c r="O21" s="486"/>
    </row>
    <row r="22" spans="1:15" ht="32.1" customHeight="1" thickBot="1" x14ac:dyDescent="0.3">
      <c r="A22" s="484" t="s">
        <v>222</v>
      </c>
      <c r="B22" s="485"/>
      <c r="C22" s="485"/>
      <c r="D22" s="485"/>
      <c r="E22" s="485"/>
      <c r="F22" s="485"/>
      <c r="G22" s="485"/>
      <c r="H22" s="485"/>
      <c r="I22" s="485"/>
      <c r="J22" s="485"/>
      <c r="K22" s="485"/>
      <c r="L22" s="485"/>
      <c r="M22" s="485"/>
      <c r="N22" s="485"/>
      <c r="O22" s="486"/>
    </row>
    <row r="23" spans="1:15" ht="32.1" customHeight="1" thickBot="1" x14ac:dyDescent="0.3">
      <c r="A23" s="89"/>
      <c r="B23" s="273" t="s">
        <v>191</v>
      </c>
      <c r="C23" s="273" t="s">
        <v>192</v>
      </c>
      <c r="D23" s="273" t="s">
        <v>193</v>
      </c>
      <c r="E23" s="273" t="s">
        <v>194</v>
      </c>
      <c r="F23" s="273" t="s">
        <v>197</v>
      </c>
      <c r="G23" s="273" t="s">
        <v>198</v>
      </c>
      <c r="H23" s="273" t="s">
        <v>199</v>
      </c>
      <c r="I23" s="273" t="s">
        <v>200</v>
      </c>
      <c r="J23" s="273" t="s">
        <v>202</v>
      </c>
      <c r="K23" s="273" t="s">
        <v>203</v>
      </c>
      <c r="L23" s="273" t="s">
        <v>204</v>
      </c>
      <c r="M23" s="273" t="s">
        <v>206</v>
      </c>
      <c r="N23" s="272" t="s">
        <v>223</v>
      </c>
      <c r="O23" s="272" t="s">
        <v>224</v>
      </c>
    </row>
    <row r="24" spans="1:15" ht="32.1" customHeight="1" x14ac:dyDescent="0.25">
      <c r="A24" s="274" t="s">
        <v>225</v>
      </c>
      <c r="B24" s="81">
        <v>209610000</v>
      </c>
      <c r="C24" s="81">
        <v>0</v>
      </c>
      <c r="D24" s="81">
        <v>26463000</v>
      </c>
      <c r="E24" s="81">
        <f>42101000-15000000</f>
        <v>27101000</v>
      </c>
      <c r="F24" s="81"/>
      <c r="G24" s="81"/>
      <c r="H24" s="81"/>
      <c r="I24" s="81"/>
      <c r="J24" s="81"/>
      <c r="K24" s="81"/>
      <c r="L24" s="81">
        <v>-5956011</v>
      </c>
      <c r="M24" s="81"/>
      <c r="N24" s="81">
        <f>SUM(B24:M24)</f>
        <v>257217989</v>
      </c>
      <c r="O24" s="82"/>
    </row>
    <row r="25" spans="1:15" ht="32.1" customHeight="1" x14ac:dyDescent="0.25">
      <c r="A25" s="83" t="s">
        <v>226</v>
      </c>
      <c r="B25" s="84"/>
      <c r="C25" s="84">
        <v>209610000</v>
      </c>
      <c r="D25" s="84"/>
      <c r="E25" s="84">
        <v>17232000</v>
      </c>
      <c r="F25" s="84">
        <v>4968889</v>
      </c>
      <c r="G25" s="84">
        <v>0</v>
      </c>
      <c r="H25" s="84"/>
      <c r="I25" s="84">
        <v>16279500</v>
      </c>
      <c r="J25" s="84">
        <v>0</v>
      </c>
      <c r="K25" s="84"/>
      <c r="L25" s="84">
        <v>7971600</v>
      </c>
      <c r="M25" s="84"/>
      <c r="N25" s="84">
        <f t="shared" ref="N25:N27" si="0">SUM(B25:M25)</f>
        <v>256061989</v>
      </c>
      <c r="O25" s="114">
        <f>+(B25+C25+D25+E25+F25+G25+H25+I25+J25+K25+L25+M25)/N24</f>
        <v>0.99550575756970094</v>
      </c>
    </row>
    <row r="26" spans="1:15" ht="32.1" customHeight="1" x14ac:dyDescent="0.25">
      <c r="A26" s="83" t="s">
        <v>227</v>
      </c>
      <c r="B26" s="84"/>
      <c r="C26" s="84">
        <v>3995000</v>
      </c>
      <c r="D26" s="84">
        <v>20026000</v>
      </c>
      <c r="E26" s="84">
        <v>19890000</v>
      </c>
      <c r="F26" s="84">
        <v>12232600</v>
      </c>
      <c r="G26" s="84">
        <v>13884000</v>
      </c>
      <c r="H26" s="84">
        <v>18852889</v>
      </c>
      <c r="I26" s="84">
        <v>13884000</v>
      </c>
      <c r="J26" s="84">
        <v>22044000</v>
      </c>
      <c r="K26" s="84">
        <v>22044000</v>
      </c>
      <c r="L26" s="84">
        <v>22044000</v>
      </c>
      <c r="M26" s="84"/>
      <c r="N26" s="84">
        <f t="shared" si="0"/>
        <v>168896489</v>
      </c>
      <c r="O26" s="114"/>
    </row>
    <row r="27" spans="1:15" ht="32.1" customHeight="1" x14ac:dyDescent="0.25">
      <c r="A27" s="83" t="s">
        <v>228</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229</v>
      </c>
      <c r="B28" s="84">
        <v>0</v>
      </c>
      <c r="C28" s="84"/>
      <c r="D28" s="84"/>
      <c r="E28" s="84"/>
      <c r="F28" s="84"/>
      <c r="G28" s="84"/>
      <c r="H28" s="84"/>
      <c r="I28" s="84"/>
      <c r="J28" s="84"/>
      <c r="K28" s="84"/>
      <c r="L28" s="84"/>
      <c r="M28" s="84"/>
      <c r="N28" s="84">
        <f>SUM(B28:M28)</f>
        <v>0</v>
      </c>
      <c r="O28" s="85"/>
    </row>
    <row r="29" spans="1:15" ht="32.1" customHeight="1" x14ac:dyDescent="0.25">
      <c r="A29" s="86" t="s">
        <v>230</v>
      </c>
      <c r="B29" s="87">
        <v>0</v>
      </c>
      <c r="C29" s="87">
        <v>7036160</v>
      </c>
      <c r="D29" s="87">
        <v>5970000</v>
      </c>
      <c r="E29" s="87">
        <v>2365440</v>
      </c>
      <c r="F29" s="87">
        <v>1943040</v>
      </c>
      <c r="G29" s="87"/>
      <c r="H29" s="87"/>
      <c r="I29" s="87"/>
      <c r="J29" s="87"/>
      <c r="K29" s="87"/>
      <c r="L29" s="87"/>
      <c r="M29" s="87"/>
      <c r="N29" s="84">
        <f>SUM(B29:M29)</f>
        <v>17314640</v>
      </c>
      <c r="O29" s="290">
        <f>+N29/N27</f>
        <v>1</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532" t="s">
        <v>231</v>
      </c>
      <c r="B33" s="533"/>
      <c r="C33" s="533"/>
      <c r="D33" s="533"/>
      <c r="E33" s="533"/>
      <c r="F33" s="533"/>
      <c r="G33" s="533"/>
      <c r="H33" s="533"/>
      <c r="I33" s="534"/>
      <c r="J33" s="93"/>
    </row>
    <row r="34" spans="1:10" ht="50.25" customHeight="1" thickBot="1" x14ac:dyDescent="0.3">
      <c r="A34" s="101" t="s">
        <v>232</v>
      </c>
      <c r="B34" s="535" t="str">
        <f>+B11</f>
        <v>1 - Acompañar técnicamente el 100% de requerimientos asociados a la incorporación del enfoque de género y de derechos de las mujeres en el ciclo de Política Pública de la Administración Distrital.</v>
      </c>
      <c r="C34" s="536"/>
      <c r="D34" s="536"/>
      <c r="E34" s="536"/>
      <c r="F34" s="536"/>
      <c r="G34" s="536"/>
      <c r="H34" s="536"/>
      <c r="I34" s="537"/>
      <c r="J34" s="91"/>
    </row>
    <row r="35" spans="1:10" ht="18.75" customHeight="1" thickBot="1" x14ac:dyDescent="0.3">
      <c r="A35" s="546" t="s">
        <v>233</v>
      </c>
      <c r="B35" s="141">
        <v>2024</v>
      </c>
      <c r="C35" s="141">
        <v>2025</v>
      </c>
      <c r="D35" s="141">
        <v>2026</v>
      </c>
      <c r="E35" s="141">
        <v>2027</v>
      </c>
      <c r="F35" s="141" t="s">
        <v>234</v>
      </c>
      <c r="G35" s="549" t="s">
        <v>235</v>
      </c>
      <c r="H35" s="549" t="s">
        <v>23</v>
      </c>
      <c r="I35" s="549"/>
      <c r="J35" s="91"/>
    </row>
    <row r="36" spans="1:10" ht="50.25" customHeight="1" thickBot="1" x14ac:dyDescent="0.3">
      <c r="A36" s="548"/>
      <c r="B36" s="143">
        <v>1</v>
      </c>
      <c r="C36" s="143">
        <v>1</v>
      </c>
      <c r="D36" s="143">
        <v>1</v>
      </c>
      <c r="E36" s="143">
        <v>1</v>
      </c>
      <c r="F36" s="142">
        <v>1</v>
      </c>
      <c r="G36" s="549"/>
      <c r="H36" s="549"/>
      <c r="I36" s="549"/>
      <c r="J36" s="91"/>
    </row>
    <row r="37" spans="1:10" ht="52.5" customHeight="1" thickBot="1" x14ac:dyDescent="0.3">
      <c r="A37" s="102" t="s">
        <v>236</v>
      </c>
      <c r="B37" s="538">
        <v>0.11</v>
      </c>
      <c r="C37" s="539"/>
      <c r="D37" s="543" t="s">
        <v>237</v>
      </c>
      <c r="E37" s="544"/>
      <c r="F37" s="544"/>
      <c r="G37" s="544"/>
      <c r="H37" s="544"/>
      <c r="I37" s="545"/>
    </row>
    <row r="38" spans="1:10" s="92" customFormat="1" ht="81" hidden="1" customHeight="1" x14ac:dyDescent="0.25">
      <c r="A38" s="546" t="s">
        <v>238</v>
      </c>
      <c r="B38" s="102" t="s">
        <v>239</v>
      </c>
      <c r="C38" s="101" t="s">
        <v>240</v>
      </c>
      <c r="D38" s="529" t="s">
        <v>241</v>
      </c>
      <c r="E38" s="530"/>
      <c r="F38" s="529" t="s">
        <v>242</v>
      </c>
      <c r="G38" s="530"/>
      <c r="H38" s="103" t="s">
        <v>243</v>
      </c>
      <c r="I38" s="105" t="s">
        <v>244</v>
      </c>
    </row>
    <row r="39" spans="1:10" ht="183.75" hidden="1" customHeight="1" x14ac:dyDescent="0.25">
      <c r="A39" s="548"/>
      <c r="B39" s="239">
        <v>1</v>
      </c>
      <c r="C39" s="289">
        <v>1</v>
      </c>
      <c r="D39" s="540" t="s">
        <v>245</v>
      </c>
      <c r="E39" s="541"/>
      <c r="F39" s="540" t="s">
        <v>246</v>
      </c>
      <c r="G39" s="541"/>
      <c r="H39" s="94" t="s">
        <v>247</v>
      </c>
      <c r="I39" s="295" t="s">
        <v>248</v>
      </c>
    </row>
    <row r="40" spans="1:10" s="92" customFormat="1" ht="75" hidden="1" customHeight="1" thickBot="1" x14ac:dyDescent="0.3">
      <c r="A40" s="546" t="s">
        <v>249</v>
      </c>
      <c r="B40" s="104" t="s">
        <v>239</v>
      </c>
      <c r="C40" s="103" t="s">
        <v>240</v>
      </c>
      <c r="D40" s="529" t="s">
        <v>241</v>
      </c>
      <c r="E40" s="530"/>
      <c r="F40" s="529" t="s">
        <v>242</v>
      </c>
      <c r="G40" s="530"/>
      <c r="H40" s="103" t="s">
        <v>243</v>
      </c>
      <c r="I40" s="105" t="s">
        <v>244</v>
      </c>
    </row>
    <row r="41" spans="1:10" ht="285" hidden="1" customHeight="1" x14ac:dyDescent="0.25">
      <c r="A41" s="548"/>
      <c r="B41" s="345">
        <v>1</v>
      </c>
      <c r="C41" s="143">
        <v>1</v>
      </c>
      <c r="D41" s="540" t="s">
        <v>250</v>
      </c>
      <c r="E41" s="541"/>
      <c r="F41" s="540" t="s">
        <v>251</v>
      </c>
      <c r="G41" s="541"/>
      <c r="H41" s="94" t="s">
        <v>247</v>
      </c>
      <c r="I41" s="342" t="s">
        <v>248</v>
      </c>
    </row>
    <row r="42" spans="1:10" s="92" customFormat="1" ht="76.5" hidden="1" customHeight="1" x14ac:dyDescent="0.25">
      <c r="A42" s="546" t="s">
        <v>252</v>
      </c>
      <c r="B42" s="344" t="s">
        <v>239</v>
      </c>
      <c r="C42" s="298" t="s">
        <v>240</v>
      </c>
      <c r="D42" s="529" t="s">
        <v>241</v>
      </c>
      <c r="E42" s="530"/>
      <c r="F42" s="529" t="s">
        <v>242</v>
      </c>
      <c r="G42" s="530"/>
      <c r="H42" s="103" t="s">
        <v>243</v>
      </c>
      <c r="I42" s="105" t="s">
        <v>244</v>
      </c>
    </row>
    <row r="43" spans="1:10" ht="220.5" hidden="1" customHeight="1" x14ac:dyDescent="0.25">
      <c r="A43" s="547"/>
      <c r="B43" s="346">
        <v>1</v>
      </c>
      <c r="C43" s="347">
        <v>1</v>
      </c>
      <c r="D43" s="542" t="s">
        <v>253</v>
      </c>
      <c r="E43" s="541"/>
      <c r="F43" s="540" t="s">
        <v>254</v>
      </c>
      <c r="G43" s="541"/>
      <c r="H43" s="94" t="s">
        <v>247</v>
      </c>
      <c r="I43" s="342" t="s">
        <v>248</v>
      </c>
    </row>
    <row r="44" spans="1:10" s="92" customFormat="1" ht="35.1" hidden="1" customHeight="1" x14ac:dyDescent="0.25">
      <c r="A44" s="546" t="s">
        <v>255</v>
      </c>
      <c r="B44" s="102" t="s">
        <v>239</v>
      </c>
      <c r="C44" s="102" t="s">
        <v>240</v>
      </c>
      <c r="D44" s="529" t="s">
        <v>241</v>
      </c>
      <c r="E44" s="530"/>
      <c r="F44" s="529" t="s">
        <v>242</v>
      </c>
      <c r="G44" s="530"/>
      <c r="H44" s="103" t="s">
        <v>243</v>
      </c>
      <c r="I44" s="103" t="s">
        <v>244</v>
      </c>
    </row>
    <row r="45" spans="1:10" ht="367.5" hidden="1" customHeight="1" x14ac:dyDescent="0.25">
      <c r="A45" s="548"/>
      <c r="B45" s="239">
        <v>1</v>
      </c>
      <c r="C45" s="96"/>
      <c r="D45" s="556" t="s">
        <v>256</v>
      </c>
      <c r="E45" s="557"/>
      <c r="F45" s="554" t="s">
        <v>257</v>
      </c>
      <c r="G45" s="557"/>
      <c r="H45" s="94" t="s">
        <v>247</v>
      </c>
      <c r="I45" s="342" t="s">
        <v>248</v>
      </c>
    </row>
    <row r="46" spans="1:10" s="92" customFormat="1" ht="68.25" hidden="1" customHeight="1" thickBot="1" x14ac:dyDescent="0.3">
      <c r="A46" s="546" t="s">
        <v>258</v>
      </c>
      <c r="B46" s="104" t="s">
        <v>239</v>
      </c>
      <c r="C46" s="103" t="s">
        <v>240</v>
      </c>
      <c r="D46" s="529" t="s">
        <v>241</v>
      </c>
      <c r="E46" s="530"/>
      <c r="F46" s="529" t="s">
        <v>242</v>
      </c>
      <c r="G46" s="530"/>
      <c r="H46" s="103" t="s">
        <v>243</v>
      </c>
      <c r="I46" s="105" t="s">
        <v>244</v>
      </c>
    </row>
    <row r="47" spans="1:10" ht="391.5" hidden="1" customHeight="1" thickBot="1" x14ac:dyDescent="0.3">
      <c r="A47" s="548"/>
      <c r="B47" s="239">
        <v>1</v>
      </c>
      <c r="C47" s="289">
        <v>1</v>
      </c>
      <c r="D47" s="558" t="s">
        <v>259</v>
      </c>
      <c r="E47" s="553"/>
      <c r="F47" s="552" t="s">
        <v>260</v>
      </c>
      <c r="G47" s="553"/>
      <c r="H47" s="94" t="s">
        <v>247</v>
      </c>
      <c r="I47" s="343" t="s">
        <v>248</v>
      </c>
    </row>
    <row r="48" spans="1:10" s="92" customFormat="1" ht="61.5" hidden="1" customHeight="1" x14ac:dyDescent="0.25">
      <c r="A48" s="546" t="s">
        <v>261</v>
      </c>
      <c r="B48" s="104" t="s">
        <v>239</v>
      </c>
      <c r="C48" s="103" t="s">
        <v>240</v>
      </c>
      <c r="D48" s="529" t="s">
        <v>241</v>
      </c>
      <c r="E48" s="530"/>
      <c r="F48" s="529" t="s">
        <v>242</v>
      </c>
      <c r="G48" s="530"/>
      <c r="H48" s="103" t="s">
        <v>243</v>
      </c>
      <c r="I48" s="105" t="s">
        <v>244</v>
      </c>
    </row>
    <row r="49" spans="1:9" ht="192.75" hidden="1" customHeight="1" thickBot="1" x14ac:dyDescent="0.3">
      <c r="A49" s="548"/>
      <c r="B49" s="240">
        <v>1</v>
      </c>
      <c r="C49" s="337">
        <v>1</v>
      </c>
      <c r="D49" s="554" t="s">
        <v>262</v>
      </c>
      <c r="E49" s="555"/>
      <c r="F49" s="552" t="s">
        <v>263</v>
      </c>
      <c r="G49" s="553"/>
      <c r="H49" s="94" t="s">
        <v>247</v>
      </c>
      <c r="I49" s="343" t="s">
        <v>248</v>
      </c>
    </row>
    <row r="50" spans="1:9" ht="35.1" hidden="1" customHeight="1" thickBot="1" x14ac:dyDescent="0.3">
      <c r="A50" s="546" t="s">
        <v>264</v>
      </c>
      <c r="B50" s="102" t="s">
        <v>239</v>
      </c>
      <c r="C50" s="101" t="s">
        <v>240</v>
      </c>
      <c r="D50" s="529" t="s">
        <v>241</v>
      </c>
      <c r="E50" s="530"/>
      <c r="F50" s="529" t="s">
        <v>242</v>
      </c>
      <c r="G50" s="530"/>
      <c r="H50" s="103" t="s">
        <v>243</v>
      </c>
      <c r="I50" s="105" t="s">
        <v>244</v>
      </c>
    </row>
    <row r="51" spans="1:9" ht="160.5" hidden="1" customHeight="1" thickBot="1" x14ac:dyDescent="0.3">
      <c r="A51" s="548"/>
      <c r="B51" s="240">
        <v>1</v>
      </c>
      <c r="C51" s="337">
        <v>1</v>
      </c>
      <c r="D51" s="550" t="s">
        <v>265</v>
      </c>
      <c r="E51" s="551"/>
      <c r="F51" s="493" t="s">
        <v>266</v>
      </c>
      <c r="G51" s="494"/>
      <c r="H51" s="94" t="s">
        <v>247</v>
      </c>
      <c r="I51" s="343" t="s">
        <v>248</v>
      </c>
    </row>
    <row r="52" spans="1:9" ht="35.1" hidden="1" customHeight="1" x14ac:dyDescent="0.25">
      <c r="A52" s="546" t="s">
        <v>267</v>
      </c>
      <c r="B52" s="102" t="s">
        <v>239</v>
      </c>
      <c r="C52" s="101" t="s">
        <v>240</v>
      </c>
      <c r="D52" s="529" t="s">
        <v>241</v>
      </c>
      <c r="E52" s="530"/>
      <c r="F52" s="529" t="s">
        <v>242</v>
      </c>
      <c r="G52" s="531"/>
      <c r="H52" s="263" t="s">
        <v>243</v>
      </c>
      <c r="I52" s="264" t="s">
        <v>244</v>
      </c>
    </row>
    <row r="53" spans="1:9" ht="243" hidden="1" customHeight="1" x14ac:dyDescent="0.25">
      <c r="A53" s="548"/>
      <c r="B53" s="240">
        <v>1</v>
      </c>
      <c r="C53" s="337">
        <v>1</v>
      </c>
      <c r="D53" s="562" t="s">
        <v>268</v>
      </c>
      <c r="E53" s="563"/>
      <c r="F53" s="559" t="s">
        <v>269</v>
      </c>
      <c r="G53" s="560"/>
      <c r="H53" s="265"/>
      <c r="I53" s="266"/>
    </row>
    <row r="54" spans="1:9" ht="54" hidden="1" customHeight="1" thickBot="1" x14ac:dyDescent="0.3">
      <c r="A54" s="546" t="s">
        <v>270</v>
      </c>
      <c r="B54" s="102" t="s">
        <v>239</v>
      </c>
      <c r="C54" s="101" t="s">
        <v>240</v>
      </c>
      <c r="D54" s="529" t="s">
        <v>241</v>
      </c>
      <c r="E54" s="530"/>
      <c r="F54" s="529" t="s">
        <v>242</v>
      </c>
      <c r="G54" s="530"/>
      <c r="H54" s="101" t="s">
        <v>243</v>
      </c>
      <c r="I54" s="262" t="s">
        <v>244</v>
      </c>
    </row>
    <row r="55" spans="1:9" ht="201" hidden="1" customHeight="1" thickBot="1" x14ac:dyDescent="0.3">
      <c r="A55" s="548"/>
      <c r="B55" s="240">
        <v>1</v>
      </c>
      <c r="C55" s="240">
        <v>1</v>
      </c>
      <c r="D55" s="562" t="s">
        <v>271</v>
      </c>
      <c r="E55" s="563"/>
      <c r="F55" s="559" t="s">
        <v>272</v>
      </c>
      <c r="G55" s="560"/>
      <c r="H55" s="94"/>
      <c r="I55" s="94"/>
    </row>
    <row r="56" spans="1:9" ht="72.75" customHeight="1" thickBot="1" x14ac:dyDescent="0.3">
      <c r="A56" s="546" t="s">
        <v>273</v>
      </c>
      <c r="B56" s="102" t="s">
        <v>239</v>
      </c>
      <c r="C56" s="101" t="s">
        <v>240</v>
      </c>
      <c r="D56" s="529" t="s">
        <v>241</v>
      </c>
      <c r="E56" s="530"/>
      <c r="F56" s="529" t="s">
        <v>242</v>
      </c>
      <c r="G56" s="530"/>
      <c r="H56" s="103" t="s">
        <v>243</v>
      </c>
      <c r="I56" s="105" t="s">
        <v>244</v>
      </c>
    </row>
    <row r="57" spans="1:9" ht="259.5" customHeight="1" thickBot="1" x14ac:dyDescent="0.3">
      <c r="A57" s="548"/>
      <c r="B57" s="240">
        <v>1</v>
      </c>
      <c r="C57" s="337">
        <v>1</v>
      </c>
      <c r="D57" s="562" t="s">
        <v>274</v>
      </c>
      <c r="E57" s="563"/>
      <c r="F57" s="559" t="s">
        <v>275</v>
      </c>
      <c r="G57" s="560"/>
      <c r="H57" s="94"/>
      <c r="I57" s="95"/>
    </row>
    <row r="58" spans="1:9" ht="35.1" customHeight="1" thickBot="1" x14ac:dyDescent="0.3">
      <c r="A58" s="546" t="s">
        <v>276</v>
      </c>
      <c r="B58" s="102" t="s">
        <v>239</v>
      </c>
      <c r="C58" s="101" t="s">
        <v>240</v>
      </c>
      <c r="D58" s="529" t="s">
        <v>241</v>
      </c>
      <c r="E58" s="530"/>
      <c r="F58" s="529" t="s">
        <v>242</v>
      </c>
      <c r="G58" s="530"/>
      <c r="H58" s="103" t="s">
        <v>243</v>
      </c>
      <c r="I58" s="105" t="s">
        <v>244</v>
      </c>
    </row>
    <row r="59" spans="1:9" ht="285.75" customHeight="1" thickBot="1" x14ac:dyDescent="0.3">
      <c r="A59" s="548"/>
      <c r="B59" s="240">
        <v>1</v>
      </c>
      <c r="C59" s="337">
        <v>1</v>
      </c>
      <c r="D59" s="582" t="s">
        <v>937</v>
      </c>
      <c r="E59" s="583"/>
      <c r="F59" s="574" t="s">
        <v>943</v>
      </c>
      <c r="G59" s="575"/>
      <c r="H59" s="94"/>
      <c r="I59" s="381" t="s">
        <v>944</v>
      </c>
    </row>
    <row r="60" spans="1:9" ht="35.1" hidden="1" customHeight="1" thickBot="1" x14ac:dyDescent="0.3">
      <c r="A60" s="546" t="s">
        <v>277</v>
      </c>
      <c r="B60" s="102" t="s">
        <v>239</v>
      </c>
      <c r="C60" s="101" t="s">
        <v>240</v>
      </c>
      <c r="D60" s="529" t="s">
        <v>241</v>
      </c>
      <c r="E60" s="530"/>
      <c r="F60" s="529" t="s">
        <v>242</v>
      </c>
      <c r="G60" s="530"/>
      <c r="H60" s="103" t="s">
        <v>243</v>
      </c>
      <c r="I60" s="105" t="s">
        <v>244</v>
      </c>
    </row>
    <row r="61" spans="1:9" ht="2.25" customHeight="1" thickBot="1" x14ac:dyDescent="0.3">
      <c r="A61" s="548"/>
      <c r="B61" s="240">
        <v>1</v>
      </c>
      <c r="C61" s="97"/>
      <c r="D61" s="572"/>
      <c r="E61" s="573"/>
      <c r="F61" s="572"/>
      <c r="G61" s="573"/>
      <c r="H61" s="94"/>
      <c r="I61" s="94"/>
    </row>
    <row r="62" spans="1:9" ht="14.25" customHeight="1" x14ac:dyDescent="0.25"/>
    <row r="63" spans="1:9" s="91" customFormat="1" ht="14.25" customHeight="1" x14ac:dyDescent="0.25">
      <c r="A63" s="66"/>
      <c r="B63" s="66"/>
      <c r="C63" s="66"/>
      <c r="D63" s="66"/>
      <c r="E63" s="66"/>
      <c r="F63" s="66"/>
      <c r="G63" s="66"/>
      <c r="H63" s="66"/>
      <c r="I63" s="66"/>
    </row>
    <row r="64" spans="1:9" ht="34.5" customHeight="1" x14ac:dyDescent="0.25">
      <c r="A64" s="561" t="s">
        <v>278</v>
      </c>
      <c r="B64" s="561"/>
      <c r="C64" s="561"/>
      <c r="D64" s="561"/>
      <c r="E64" s="561"/>
      <c r="F64" s="561"/>
      <c r="G64" s="561"/>
      <c r="H64" s="245"/>
      <c r="I64" s="245"/>
    </row>
    <row r="65" spans="1:9" ht="78" customHeight="1" x14ac:dyDescent="0.25">
      <c r="A65" s="243" t="s">
        <v>279</v>
      </c>
      <c r="B65" s="487" t="s">
        <v>280</v>
      </c>
      <c r="C65" s="488"/>
      <c r="D65" s="487" t="s">
        <v>281</v>
      </c>
      <c r="E65" s="488"/>
      <c r="F65" s="487" t="s">
        <v>282</v>
      </c>
      <c r="G65" s="488"/>
      <c r="H65" s="489"/>
      <c r="I65" s="490"/>
    </row>
    <row r="66" spans="1:9" ht="40.5" customHeight="1" x14ac:dyDescent="0.25">
      <c r="A66" s="243" t="s">
        <v>283</v>
      </c>
      <c r="B66" s="455">
        <v>0.04</v>
      </c>
      <c r="C66" s="455"/>
      <c r="D66" s="455">
        <v>0.03</v>
      </c>
      <c r="E66" s="455"/>
      <c r="F66" s="455">
        <v>0.04</v>
      </c>
      <c r="G66" s="455"/>
      <c r="H66" s="456"/>
      <c r="I66" s="456"/>
    </row>
    <row r="67" spans="1:9" ht="30" hidden="1" customHeight="1" x14ac:dyDescent="0.25">
      <c r="A67" s="482" t="s">
        <v>191</v>
      </c>
      <c r="B67" s="251" t="s">
        <v>99</v>
      </c>
      <c r="C67" s="251" t="s">
        <v>240</v>
      </c>
      <c r="D67" s="251" t="s">
        <v>99</v>
      </c>
      <c r="E67" s="251" t="s">
        <v>240</v>
      </c>
      <c r="F67" s="251" t="s">
        <v>99</v>
      </c>
      <c r="G67" s="251" t="s">
        <v>240</v>
      </c>
      <c r="H67" s="246"/>
      <c r="I67" s="246"/>
    </row>
    <row r="68" spans="1:9" ht="30" hidden="1" customHeight="1" x14ac:dyDescent="0.25">
      <c r="A68" s="482"/>
      <c r="B68" s="293">
        <v>0.03</v>
      </c>
      <c r="C68" s="252">
        <v>0</v>
      </c>
      <c r="D68" s="293">
        <v>0.03</v>
      </c>
      <c r="E68" s="252">
        <v>0</v>
      </c>
      <c r="F68" s="252">
        <v>0.03</v>
      </c>
      <c r="G68" s="252">
        <v>0.03</v>
      </c>
      <c r="H68" s="247"/>
      <c r="I68" s="247"/>
    </row>
    <row r="69" spans="1:9" ht="102" hidden="1" customHeight="1" x14ac:dyDescent="0.25">
      <c r="A69" s="243" t="s">
        <v>284</v>
      </c>
      <c r="B69" s="464" t="s">
        <v>285</v>
      </c>
      <c r="C69" s="464"/>
      <c r="D69" s="464" t="s">
        <v>285</v>
      </c>
      <c r="E69" s="464"/>
      <c r="F69" s="478" t="s">
        <v>286</v>
      </c>
      <c r="G69" s="479"/>
      <c r="H69" s="491"/>
      <c r="I69" s="491"/>
    </row>
    <row r="70" spans="1:9" ht="80.25" hidden="1" customHeight="1" x14ac:dyDescent="0.25">
      <c r="A70" s="243" t="s">
        <v>287</v>
      </c>
      <c r="B70" s="459" t="s">
        <v>247</v>
      </c>
      <c r="C70" s="459"/>
      <c r="D70" s="459" t="s">
        <v>247</v>
      </c>
      <c r="E70" s="459"/>
      <c r="F70" s="460" t="s">
        <v>288</v>
      </c>
      <c r="G70" s="461"/>
      <c r="H70" s="458"/>
      <c r="I70" s="458"/>
    </row>
    <row r="71" spans="1:9" ht="30.75" hidden="1" customHeight="1" x14ac:dyDescent="0.25">
      <c r="A71" s="482" t="s">
        <v>192</v>
      </c>
      <c r="B71" s="251" t="s">
        <v>99</v>
      </c>
      <c r="C71" s="251" t="s">
        <v>240</v>
      </c>
      <c r="D71" s="251" t="s">
        <v>99</v>
      </c>
      <c r="E71" s="251" t="s">
        <v>240</v>
      </c>
      <c r="F71" s="251" t="s">
        <v>99</v>
      </c>
      <c r="G71" s="251" t="s">
        <v>240</v>
      </c>
      <c r="H71" s="246"/>
      <c r="I71" s="246"/>
    </row>
    <row r="72" spans="1:9" ht="30.75" hidden="1" customHeight="1" x14ac:dyDescent="0.25">
      <c r="A72" s="482"/>
      <c r="B72" s="252">
        <v>0.04</v>
      </c>
      <c r="C72" s="252">
        <v>7.0000000000000007E-2</v>
      </c>
      <c r="D72" s="252">
        <v>0.04</v>
      </c>
      <c r="E72" s="252">
        <v>7.0000000000000007E-2</v>
      </c>
      <c r="F72" s="252">
        <v>0.04</v>
      </c>
      <c r="G72" s="253">
        <v>0.04</v>
      </c>
      <c r="H72" s="247"/>
      <c r="I72" s="248"/>
    </row>
    <row r="73" spans="1:9" ht="135" hidden="1" customHeight="1" x14ac:dyDescent="0.25">
      <c r="A73" s="243" t="s">
        <v>284</v>
      </c>
      <c r="B73" s="462" t="s">
        <v>289</v>
      </c>
      <c r="C73" s="464"/>
      <c r="D73" s="457" t="s">
        <v>290</v>
      </c>
      <c r="E73" s="457"/>
      <c r="F73" s="462" t="s">
        <v>291</v>
      </c>
      <c r="G73" s="462"/>
      <c r="H73" s="463"/>
      <c r="I73" s="463"/>
    </row>
    <row r="74" spans="1:9" ht="80.25" hidden="1" customHeight="1" x14ac:dyDescent="0.25">
      <c r="A74" s="243" t="s">
        <v>287</v>
      </c>
      <c r="B74" s="476" t="s">
        <v>292</v>
      </c>
      <c r="C74" s="459"/>
      <c r="D74" s="476" t="s">
        <v>293</v>
      </c>
      <c r="E74" s="476"/>
      <c r="F74" s="476" t="s">
        <v>288</v>
      </c>
      <c r="G74" s="477"/>
      <c r="H74" s="458"/>
      <c r="I74" s="458"/>
    </row>
    <row r="75" spans="1:9" ht="30.75" hidden="1" customHeight="1" x14ac:dyDescent="0.25">
      <c r="A75" s="482" t="s">
        <v>193</v>
      </c>
      <c r="B75" s="251" t="s">
        <v>99</v>
      </c>
      <c r="C75" s="251" t="s">
        <v>240</v>
      </c>
      <c r="D75" s="251" t="s">
        <v>99</v>
      </c>
      <c r="E75" s="251" t="s">
        <v>240</v>
      </c>
      <c r="F75" s="251" t="s">
        <v>99</v>
      </c>
      <c r="G75" s="251" t="s">
        <v>240</v>
      </c>
      <c r="H75" s="246"/>
      <c r="I75" s="246"/>
    </row>
    <row r="76" spans="1:9" ht="30.75" hidden="1" customHeight="1" x14ac:dyDescent="0.25">
      <c r="A76" s="482"/>
      <c r="B76" s="252">
        <v>0.1</v>
      </c>
      <c r="C76" s="252">
        <v>0.1</v>
      </c>
      <c r="D76" s="252">
        <v>0.1</v>
      </c>
      <c r="E76" s="252">
        <v>0.1</v>
      </c>
      <c r="F76" s="252">
        <v>0.1</v>
      </c>
      <c r="G76" s="253">
        <v>0.1</v>
      </c>
      <c r="H76" s="247"/>
      <c r="I76" s="248"/>
    </row>
    <row r="77" spans="1:9" ht="101.25" hidden="1" customHeight="1" x14ac:dyDescent="0.25">
      <c r="A77" s="243" t="s">
        <v>284</v>
      </c>
      <c r="B77" s="478" t="s">
        <v>294</v>
      </c>
      <c r="C77" s="479"/>
      <c r="D77" s="480" t="s">
        <v>295</v>
      </c>
      <c r="E77" s="481"/>
      <c r="F77" s="462" t="s">
        <v>296</v>
      </c>
      <c r="G77" s="462"/>
      <c r="H77" s="458"/>
      <c r="I77" s="458"/>
    </row>
    <row r="78" spans="1:9" ht="80.25" hidden="1" customHeight="1" x14ac:dyDescent="0.25">
      <c r="A78" s="243" t="s">
        <v>287</v>
      </c>
      <c r="B78" s="466" t="s">
        <v>292</v>
      </c>
      <c r="C78" s="467"/>
      <c r="D78" s="468" t="s">
        <v>293</v>
      </c>
      <c r="E78" s="459"/>
      <c r="F78" s="468" t="s">
        <v>288</v>
      </c>
      <c r="G78" s="468"/>
      <c r="H78" s="458"/>
      <c r="I78" s="458"/>
    </row>
    <row r="79" spans="1:9" ht="30.75" hidden="1" customHeight="1" x14ac:dyDescent="0.25">
      <c r="A79" s="482" t="s">
        <v>194</v>
      </c>
      <c r="B79" s="251" t="s">
        <v>99</v>
      </c>
      <c r="C79" s="251" t="s">
        <v>240</v>
      </c>
      <c r="D79" s="251" t="s">
        <v>99</v>
      </c>
      <c r="E79" s="251" t="s">
        <v>240</v>
      </c>
      <c r="F79" s="251" t="s">
        <v>99</v>
      </c>
      <c r="G79" s="251" t="s">
        <v>240</v>
      </c>
      <c r="H79" s="246"/>
      <c r="I79" s="246"/>
    </row>
    <row r="80" spans="1:9" ht="30.75" hidden="1" customHeight="1" x14ac:dyDescent="0.25">
      <c r="A80" s="482"/>
      <c r="B80" s="252">
        <v>0.1</v>
      </c>
      <c r="C80" s="252">
        <v>0.1</v>
      </c>
      <c r="D80" s="252">
        <v>0.1</v>
      </c>
      <c r="E80" s="252">
        <v>0.1</v>
      </c>
      <c r="F80" s="252">
        <v>0.1</v>
      </c>
      <c r="G80" s="253">
        <v>0.1</v>
      </c>
      <c r="H80" s="247"/>
      <c r="I80" s="248"/>
    </row>
    <row r="81" spans="1:9" ht="143.25" hidden="1" customHeight="1" x14ac:dyDescent="0.25">
      <c r="A81" s="243" t="s">
        <v>284</v>
      </c>
      <c r="B81" s="469" t="s">
        <v>297</v>
      </c>
      <c r="C81" s="469"/>
      <c r="D81" s="469" t="s">
        <v>298</v>
      </c>
      <c r="E81" s="469"/>
      <c r="F81" s="469" t="s">
        <v>299</v>
      </c>
      <c r="G81" s="469"/>
      <c r="H81" s="458"/>
      <c r="I81" s="458"/>
    </row>
    <row r="82" spans="1:9" ht="80.25" hidden="1" customHeight="1" x14ac:dyDescent="0.25">
      <c r="A82" s="243" t="s">
        <v>287</v>
      </c>
      <c r="B82" s="476" t="s">
        <v>292</v>
      </c>
      <c r="C82" s="476"/>
      <c r="D82" s="476" t="s">
        <v>293</v>
      </c>
      <c r="E82" s="459"/>
      <c r="F82" s="476" t="s">
        <v>288</v>
      </c>
      <c r="G82" s="477"/>
      <c r="H82" s="458"/>
      <c r="I82" s="458"/>
    </row>
    <row r="83" spans="1:9" ht="30" hidden="1" customHeight="1" x14ac:dyDescent="0.25">
      <c r="A83" s="482" t="s">
        <v>197</v>
      </c>
      <c r="B83" s="251" t="s">
        <v>99</v>
      </c>
      <c r="C83" s="251" t="s">
        <v>240</v>
      </c>
      <c r="D83" s="251" t="s">
        <v>99</v>
      </c>
      <c r="E83" s="251" t="s">
        <v>240</v>
      </c>
      <c r="F83" s="251" t="s">
        <v>99</v>
      </c>
      <c r="G83" s="251" t="s">
        <v>240</v>
      </c>
      <c r="H83" s="246"/>
      <c r="I83" s="246"/>
    </row>
    <row r="84" spans="1:9" ht="30" hidden="1" customHeight="1" x14ac:dyDescent="0.25">
      <c r="A84" s="482"/>
      <c r="B84" s="252">
        <v>0.1</v>
      </c>
      <c r="C84" s="252">
        <v>0.1</v>
      </c>
      <c r="D84" s="252">
        <v>0.1</v>
      </c>
      <c r="E84" s="252">
        <v>0.1</v>
      </c>
      <c r="F84" s="254">
        <v>0.1</v>
      </c>
      <c r="G84" s="253">
        <v>0.1</v>
      </c>
      <c r="H84" s="248"/>
      <c r="I84" s="248"/>
    </row>
    <row r="85" spans="1:9" ht="192.75" hidden="1" customHeight="1" x14ac:dyDescent="0.25">
      <c r="A85" s="243" t="s">
        <v>284</v>
      </c>
      <c r="B85" s="469" t="s">
        <v>300</v>
      </c>
      <c r="C85" s="470"/>
      <c r="D85" s="469" t="s">
        <v>301</v>
      </c>
      <c r="E85" s="470"/>
      <c r="F85" s="469" t="s">
        <v>302</v>
      </c>
      <c r="G85" s="470"/>
      <c r="H85" s="465"/>
      <c r="I85" s="465"/>
    </row>
    <row r="86" spans="1:9" ht="80.25" hidden="1" customHeight="1" x14ac:dyDescent="0.25">
      <c r="A86" s="243" t="s">
        <v>287</v>
      </c>
      <c r="B86" s="471" t="s">
        <v>292</v>
      </c>
      <c r="C86" s="472"/>
      <c r="D86" s="471" t="s">
        <v>293</v>
      </c>
      <c r="E86" s="472"/>
      <c r="F86" s="471" t="s">
        <v>288</v>
      </c>
      <c r="G86" s="472"/>
      <c r="H86" s="465"/>
      <c r="I86" s="465"/>
    </row>
    <row r="87" spans="1:9" ht="29.25" hidden="1" customHeight="1" x14ac:dyDescent="0.25">
      <c r="A87" s="482" t="s">
        <v>198</v>
      </c>
      <c r="B87" s="251" t="s">
        <v>99</v>
      </c>
      <c r="C87" s="251" t="s">
        <v>240</v>
      </c>
      <c r="D87" s="251" t="s">
        <v>99</v>
      </c>
      <c r="E87" s="251" t="s">
        <v>240</v>
      </c>
      <c r="F87" s="251" t="s">
        <v>99</v>
      </c>
      <c r="G87" s="251" t="s">
        <v>240</v>
      </c>
      <c r="H87" s="246"/>
      <c r="I87" s="246"/>
    </row>
    <row r="88" spans="1:9" ht="29.25" hidden="1" customHeight="1" x14ac:dyDescent="0.25">
      <c r="A88" s="482"/>
      <c r="B88" s="252">
        <v>0.1</v>
      </c>
      <c r="C88" s="254">
        <v>0.1</v>
      </c>
      <c r="D88" s="252">
        <v>0.1</v>
      </c>
      <c r="E88" s="252">
        <v>0.1</v>
      </c>
      <c r="F88" s="252">
        <v>0.1</v>
      </c>
      <c r="G88" s="253">
        <v>0.1</v>
      </c>
      <c r="H88" s="247"/>
      <c r="I88" s="248"/>
    </row>
    <row r="89" spans="1:9" ht="196.5" hidden="1" customHeight="1" x14ac:dyDescent="0.25">
      <c r="A89" s="243" t="s">
        <v>284</v>
      </c>
      <c r="B89" s="473" t="s">
        <v>303</v>
      </c>
      <c r="C89" s="470"/>
      <c r="D89" s="473" t="s">
        <v>304</v>
      </c>
      <c r="E89" s="470"/>
      <c r="F89" s="473" t="s">
        <v>305</v>
      </c>
      <c r="G89" s="474"/>
      <c r="H89" s="475"/>
      <c r="I89" s="475"/>
    </row>
    <row r="90" spans="1:9" ht="80.25" hidden="1" customHeight="1" x14ac:dyDescent="0.25">
      <c r="A90" s="243" t="s">
        <v>287</v>
      </c>
      <c r="B90" s="471" t="s">
        <v>292</v>
      </c>
      <c r="C90" s="472"/>
      <c r="D90" s="471" t="s">
        <v>293</v>
      </c>
      <c r="E90" s="472"/>
      <c r="F90" s="471" t="s">
        <v>288</v>
      </c>
      <c r="G90" s="472"/>
      <c r="H90" s="465"/>
      <c r="I90" s="465"/>
    </row>
    <row r="91" spans="1:9" ht="24.95" hidden="1" customHeight="1" x14ac:dyDescent="0.25">
      <c r="A91" s="482" t="s">
        <v>199</v>
      </c>
      <c r="B91" s="251" t="s">
        <v>99</v>
      </c>
      <c r="C91" s="251" t="s">
        <v>240</v>
      </c>
      <c r="D91" s="251" t="s">
        <v>99</v>
      </c>
      <c r="E91" s="251" t="s">
        <v>240</v>
      </c>
      <c r="F91" s="251" t="s">
        <v>99</v>
      </c>
      <c r="G91" s="251" t="s">
        <v>240</v>
      </c>
      <c r="H91" s="246"/>
      <c r="I91" s="246"/>
    </row>
    <row r="92" spans="1:9" ht="24.95" hidden="1" customHeight="1" x14ac:dyDescent="0.25">
      <c r="A92" s="482"/>
      <c r="B92" s="252">
        <v>0.1</v>
      </c>
      <c r="C92" s="255">
        <v>0.1</v>
      </c>
      <c r="D92" s="252">
        <v>0.1</v>
      </c>
      <c r="E92" s="252">
        <v>0.1</v>
      </c>
      <c r="F92" s="252">
        <v>0.1</v>
      </c>
      <c r="G92" s="253">
        <v>0.1</v>
      </c>
      <c r="H92" s="247"/>
      <c r="I92" s="248"/>
    </row>
    <row r="93" spans="1:9" ht="151.5" hidden="1" customHeight="1" x14ac:dyDescent="0.25">
      <c r="A93" s="243" t="s">
        <v>284</v>
      </c>
      <c r="B93" s="585" t="s">
        <v>306</v>
      </c>
      <c r="C93" s="586"/>
      <c r="D93" s="587" t="s">
        <v>307</v>
      </c>
      <c r="E93" s="586"/>
      <c r="F93" s="588" t="s">
        <v>308</v>
      </c>
      <c r="G93" s="588"/>
      <c r="H93" s="475"/>
      <c r="I93" s="475"/>
    </row>
    <row r="94" spans="1:9" ht="80.25" hidden="1" customHeight="1" x14ac:dyDescent="0.25">
      <c r="A94" s="243" t="s">
        <v>287</v>
      </c>
      <c r="B94" s="471" t="s">
        <v>292</v>
      </c>
      <c r="C94" s="472"/>
      <c r="D94" s="471" t="s">
        <v>293</v>
      </c>
      <c r="E94" s="472"/>
      <c r="F94" s="471" t="s">
        <v>288</v>
      </c>
      <c r="G94" s="472"/>
      <c r="H94" s="465"/>
      <c r="I94" s="465"/>
    </row>
    <row r="95" spans="1:9" ht="24.95" hidden="1" customHeight="1" x14ac:dyDescent="0.25">
      <c r="A95" s="482" t="s">
        <v>200</v>
      </c>
      <c r="B95" s="251" t="s">
        <v>99</v>
      </c>
      <c r="C95" s="251" t="s">
        <v>240</v>
      </c>
      <c r="D95" s="251" t="s">
        <v>99</v>
      </c>
      <c r="E95" s="251" t="s">
        <v>240</v>
      </c>
      <c r="F95" s="251" t="s">
        <v>99</v>
      </c>
      <c r="G95" s="251" t="s">
        <v>240</v>
      </c>
      <c r="H95" s="246"/>
      <c r="I95" s="246"/>
    </row>
    <row r="96" spans="1:9" ht="24.95" hidden="1" customHeight="1" x14ac:dyDescent="0.25">
      <c r="A96" s="492"/>
      <c r="B96" s="360">
        <v>0.1</v>
      </c>
      <c r="C96" s="361">
        <v>0.1</v>
      </c>
      <c r="D96" s="360">
        <v>0.1</v>
      </c>
      <c r="E96" s="360">
        <v>0.1</v>
      </c>
      <c r="F96" s="360">
        <v>0.1</v>
      </c>
      <c r="G96" s="362">
        <v>0.1</v>
      </c>
      <c r="H96" s="247"/>
      <c r="I96" s="248"/>
    </row>
    <row r="97" spans="1:9" s="359" customFormat="1" ht="267" hidden="1" customHeight="1" x14ac:dyDescent="0.25">
      <c r="A97" s="243" t="s">
        <v>284</v>
      </c>
      <c r="B97" s="576" t="s">
        <v>309</v>
      </c>
      <c r="C97" s="577"/>
      <c r="D97" s="578" t="s">
        <v>310</v>
      </c>
      <c r="E97" s="571"/>
      <c r="F97" s="570" t="s">
        <v>311</v>
      </c>
      <c r="G97" s="571"/>
      <c r="H97" s="589"/>
      <c r="I97" s="589"/>
    </row>
    <row r="98" spans="1:9" s="359" customFormat="1" ht="80.25" hidden="1" customHeight="1" x14ac:dyDescent="0.25">
      <c r="A98" s="363" t="s">
        <v>287</v>
      </c>
      <c r="B98" s="564" t="s">
        <v>292</v>
      </c>
      <c r="C98" s="565"/>
      <c r="D98" s="564" t="s">
        <v>293</v>
      </c>
      <c r="E98" s="566"/>
      <c r="F98" s="565" t="s">
        <v>288</v>
      </c>
      <c r="G98" s="565"/>
      <c r="H98" s="567"/>
      <c r="I98" s="567"/>
    </row>
    <row r="99" spans="1:9" ht="24.95" hidden="1" customHeight="1" x14ac:dyDescent="0.25">
      <c r="A99" s="482" t="s">
        <v>202</v>
      </c>
      <c r="B99" s="251" t="s">
        <v>99</v>
      </c>
      <c r="C99" s="251" t="s">
        <v>240</v>
      </c>
      <c r="D99" s="251" t="s">
        <v>99</v>
      </c>
      <c r="E99" s="251" t="s">
        <v>240</v>
      </c>
      <c r="F99" s="251" t="s">
        <v>99</v>
      </c>
      <c r="G99" s="251" t="s">
        <v>240</v>
      </c>
      <c r="H99" s="246"/>
      <c r="I99" s="246"/>
    </row>
    <row r="100" spans="1:9" ht="24.95" hidden="1" customHeight="1" x14ac:dyDescent="0.25">
      <c r="A100" s="482"/>
      <c r="B100" s="252">
        <v>0.1</v>
      </c>
      <c r="C100" s="255">
        <v>0.1</v>
      </c>
      <c r="D100" s="252">
        <v>0.1</v>
      </c>
      <c r="E100" s="252">
        <v>0.1</v>
      </c>
      <c r="F100" s="252">
        <v>0.1</v>
      </c>
      <c r="G100" s="253"/>
      <c r="H100" s="247"/>
      <c r="I100" s="248"/>
    </row>
    <row r="101" spans="1:9" ht="323.25" hidden="1" customHeight="1" x14ac:dyDescent="0.25">
      <c r="A101" s="243" t="s">
        <v>284</v>
      </c>
      <c r="B101" s="568" t="s">
        <v>312</v>
      </c>
      <c r="C101" s="569"/>
      <c r="D101" s="570" t="s">
        <v>313</v>
      </c>
      <c r="E101" s="571"/>
      <c r="F101" s="590" t="s">
        <v>314</v>
      </c>
      <c r="G101" s="591"/>
      <c r="H101" s="475"/>
      <c r="I101" s="475"/>
    </row>
    <row r="102" spans="1:9" ht="80.25" hidden="1" customHeight="1" x14ac:dyDescent="0.25">
      <c r="A102" s="243" t="s">
        <v>287</v>
      </c>
      <c r="B102" s="471" t="s">
        <v>315</v>
      </c>
      <c r="C102" s="472"/>
      <c r="D102" s="471" t="s">
        <v>293</v>
      </c>
      <c r="E102" s="472"/>
      <c r="F102" s="471" t="s">
        <v>288</v>
      </c>
      <c r="G102" s="472"/>
      <c r="H102" s="465"/>
      <c r="I102" s="465"/>
    </row>
    <row r="103" spans="1:9" ht="24.95" customHeight="1" x14ac:dyDescent="0.25">
      <c r="A103" s="482" t="s">
        <v>203</v>
      </c>
      <c r="B103" s="251" t="s">
        <v>99</v>
      </c>
      <c r="C103" s="251" t="s">
        <v>240</v>
      </c>
      <c r="D103" s="251" t="s">
        <v>99</v>
      </c>
      <c r="E103" s="251" t="s">
        <v>240</v>
      </c>
      <c r="F103" s="251" t="s">
        <v>99</v>
      </c>
      <c r="G103" s="251" t="s">
        <v>240</v>
      </c>
      <c r="H103" s="246"/>
      <c r="I103" s="246"/>
    </row>
    <row r="104" spans="1:9" ht="24.95" customHeight="1" x14ac:dyDescent="0.25">
      <c r="A104" s="482"/>
      <c r="B104" s="252">
        <v>0.1</v>
      </c>
      <c r="C104" s="255">
        <v>0.1</v>
      </c>
      <c r="D104" s="252">
        <v>0.1</v>
      </c>
      <c r="E104" s="252">
        <v>0.1</v>
      </c>
      <c r="F104" s="252">
        <v>0.1</v>
      </c>
      <c r="G104" s="253">
        <v>0.1</v>
      </c>
      <c r="H104" s="247"/>
      <c r="I104" s="248"/>
    </row>
    <row r="105" spans="1:9" ht="249.75" customHeight="1" x14ac:dyDescent="0.25">
      <c r="A105" s="243" t="s">
        <v>284</v>
      </c>
      <c r="B105" s="592" t="s">
        <v>316</v>
      </c>
      <c r="C105" s="569"/>
      <c r="D105" s="593" t="s">
        <v>317</v>
      </c>
      <c r="E105" s="594"/>
      <c r="F105" s="595" t="s">
        <v>318</v>
      </c>
      <c r="G105" s="596"/>
      <c r="H105" s="475"/>
      <c r="I105" s="475"/>
    </row>
    <row r="106" spans="1:9" ht="80.25" customHeight="1" x14ac:dyDescent="0.25">
      <c r="A106" s="243" t="s">
        <v>287</v>
      </c>
      <c r="B106" s="471" t="s">
        <v>292</v>
      </c>
      <c r="C106" s="472"/>
      <c r="D106" s="471" t="s">
        <v>293</v>
      </c>
      <c r="E106" s="472"/>
      <c r="F106" s="471" t="s">
        <v>288</v>
      </c>
      <c r="G106" s="472"/>
      <c r="H106" s="465"/>
      <c r="I106" s="465"/>
    </row>
    <row r="107" spans="1:9" ht="24.95" customHeight="1" x14ac:dyDescent="0.25">
      <c r="A107" s="482" t="s">
        <v>204</v>
      </c>
      <c r="B107" s="251" t="s">
        <v>99</v>
      </c>
      <c r="C107" s="251" t="s">
        <v>240</v>
      </c>
      <c r="D107" s="251" t="s">
        <v>99</v>
      </c>
      <c r="E107" s="251" t="s">
        <v>240</v>
      </c>
      <c r="F107" s="251" t="s">
        <v>99</v>
      </c>
      <c r="G107" s="251" t="s">
        <v>240</v>
      </c>
      <c r="H107" s="246"/>
      <c r="I107" s="246"/>
    </row>
    <row r="108" spans="1:9" ht="24.95" customHeight="1" x14ac:dyDescent="0.25">
      <c r="A108" s="482"/>
      <c r="B108" s="252">
        <v>7.0000000000000007E-2</v>
      </c>
      <c r="C108" s="252">
        <v>7.0000000000000007E-2</v>
      </c>
      <c r="D108" s="252">
        <v>7.0000000000000007E-2</v>
      </c>
      <c r="E108" s="252">
        <v>7.0000000000000007E-2</v>
      </c>
      <c r="F108" s="252">
        <v>7.0000000000000007E-2</v>
      </c>
      <c r="G108" s="252">
        <v>7.0000000000000007E-2</v>
      </c>
      <c r="H108" s="247"/>
      <c r="I108" s="248"/>
    </row>
    <row r="109" spans="1:9" ht="231" customHeight="1" x14ac:dyDescent="0.25">
      <c r="A109" s="243" t="s">
        <v>284</v>
      </c>
      <c r="B109" s="597" t="s">
        <v>319</v>
      </c>
      <c r="C109" s="598"/>
      <c r="D109" s="599" t="s">
        <v>938</v>
      </c>
      <c r="E109" s="600"/>
      <c r="F109" s="595" t="s">
        <v>320</v>
      </c>
      <c r="G109" s="596"/>
      <c r="H109" s="475"/>
      <c r="I109" s="475"/>
    </row>
    <row r="110" spans="1:9" ht="80.25" customHeight="1" x14ac:dyDescent="0.25">
      <c r="A110" s="243" t="s">
        <v>287</v>
      </c>
      <c r="B110" s="579" t="s">
        <v>292</v>
      </c>
      <c r="C110" s="580"/>
      <c r="D110" s="471" t="s">
        <v>293</v>
      </c>
      <c r="E110" s="472"/>
      <c r="F110" s="471" t="s">
        <v>288</v>
      </c>
      <c r="G110" s="472"/>
      <c r="H110" s="465"/>
      <c r="I110" s="465"/>
    </row>
    <row r="111" spans="1:9" ht="24.95" hidden="1" customHeight="1" x14ac:dyDescent="0.25">
      <c r="A111" s="482" t="s">
        <v>206</v>
      </c>
      <c r="B111" s="251" t="s">
        <v>99</v>
      </c>
      <c r="C111" s="251" t="s">
        <v>240</v>
      </c>
      <c r="D111" s="251" t="s">
        <v>99</v>
      </c>
      <c r="E111" s="251" t="s">
        <v>240</v>
      </c>
      <c r="F111" s="251" t="s">
        <v>99</v>
      </c>
      <c r="G111" s="251" t="s">
        <v>240</v>
      </c>
      <c r="H111" s="246"/>
      <c r="I111" s="246"/>
    </row>
    <row r="112" spans="1:9" ht="24.95" hidden="1" customHeight="1" x14ac:dyDescent="0.25">
      <c r="A112" s="482"/>
      <c r="B112" s="252">
        <v>0.06</v>
      </c>
      <c r="C112" s="256"/>
      <c r="D112" s="252">
        <v>0.06</v>
      </c>
      <c r="E112" s="256"/>
      <c r="F112" s="252">
        <v>0.06</v>
      </c>
      <c r="G112" s="257"/>
      <c r="H112" s="247"/>
      <c r="I112" s="249"/>
    </row>
    <row r="113" spans="1:9" ht="80.25" hidden="1" customHeight="1" x14ac:dyDescent="0.25">
      <c r="A113" s="243" t="s">
        <v>284</v>
      </c>
      <c r="B113" s="581"/>
      <c r="C113" s="581"/>
      <c r="D113" s="581"/>
      <c r="E113" s="581"/>
      <c r="F113" s="581"/>
      <c r="G113" s="581"/>
      <c r="H113" s="584"/>
      <c r="I113" s="584"/>
    </row>
    <row r="114" spans="1:9" ht="80.25" hidden="1" customHeight="1" x14ac:dyDescent="0.25">
      <c r="A114" s="243" t="s">
        <v>287</v>
      </c>
      <c r="B114" s="472"/>
      <c r="C114" s="472"/>
      <c r="D114" s="472"/>
      <c r="E114" s="472"/>
      <c r="F114" s="472"/>
      <c r="G114" s="472"/>
      <c r="H114" s="465"/>
      <c r="I114" s="465"/>
    </row>
    <row r="115" spans="1:9" ht="16.5" x14ac:dyDescent="0.25">
      <c r="A115" s="258" t="s">
        <v>321</v>
      </c>
      <c r="B115" s="259">
        <f t="shared" ref="B115:G115" si="1">(B68+B72+B76+B80+B84+B88+B92+B96+B100+B104+B108+B112)</f>
        <v>1</v>
      </c>
      <c r="C115" s="259">
        <f t="shared" si="1"/>
        <v>0.94</v>
      </c>
      <c r="D115" s="259">
        <f t="shared" si="1"/>
        <v>1</v>
      </c>
      <c r="E115" s="259">
        <f t="shared" si="1"/>
        <v>0.94</v>
      </c>
      <c r="F115" s="259">
        <f t="shared" si="1"/>
        <v>1</v>
      </c>
      <c r="G115" s="259">
        <f t="shared" si="1"/>
        <v>0.83999999999999986</v>
      </c>
      <c r="H115" s="250"/>
      <c r="I115" s="250"/>
    </row>
  </sheetData>
  <mergeCells count="209">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 ref="B90" r:id="rId14" xr:uid="{15D09A13-5940-4E79-9BE8-EF1613C77949}"/>
    <hyperlink ref="D90" r:id="rId15" xr:uid="{AFE9DAFF-9BE6-4C04-B980-2AB5F67BF131}"/>
    <hyperlink ref="F90" r:id="rId16" xr:uid="{6684AFE3-917E-41C0-A7D4-7F1BA89E5CE1}"/>
    <hyperlink ref="F94" r:id="rId17" xr:uid="{2E29FD71-D07E-4D4A-9314-A1A46A0D1C4F}"/>
    <hyperlink ref="D94" r:id="rId18" xr:uid="{FF836F44-29B0-4E4B-A6B3-83282A94AD8C}"/>
    <hyperlink ref="B94" r:id="rId19" xr:uid="{ED550075-126B-46BE-8C22-11C981C73FCD}"/>
    <hyperlink ref="B98" r:id="rId20" xr:uid="{7A778E75-386F-44BC-BA12-FBEA8AD6F84F}"/>
    <hyperlink ref="D98" r:id="rId21" xr:uid="{3EF7EF77-34E3-4178-8CD9-54CD3984B09B}"/>
    <hyperlink ref="F98" r:id="rId22" xr:uid="{01622EFF-9BDE-4FF8-B34F-BE8130A9ED6D}"/>
    <hyperlink ref="B102" r:id="rId23" xr:uid="{A526EF81-B337-4585-ADBF-C37ADB865D2A}"/>
    <hyperlink ref="D102" r:id="rId24" xr:uid="{9C5BC49F-DB55-425C-82EF-F2445B7DBD42}"/>
    <hyperlink ref="F102" r:id="rId25" xr:uid="{8F2A1B9C-B0C6-486E-96A0-A48C8DF67259}"/>
    <hyperlink ref="B106" r:id="rId26" xr:uid="{94150223-432A-47FD-BFBC-EEB48F0976DB}"/>
    <hyperlink ref="D106" r:id="rId27" xr:uid="{6A6BB68B-F5BC-4614-BACD-BFB731DE3D33}"/>
    <hyperlink ref="F106" r:id="rId28" xr:uid="{7BFE87F8-383D-49C7-A025-EC3F2A8344FC}"/>
    <hyperlink ref="B110" r:id="rId29" xr:uid="{751FF922-432A-4A2E-8B19-EC0B94612052}"/>
    <hyperlink ref="D110" r:id="rId30" xr:uid="{EDFD6B23-2A8F-4EA7-A11D-529FA02C1E6F}"/>
    <hyperlink ref="F110" r:id="rId31" xr:uid="{0EA0DDA8-2B58-4F57-8A77-50760619B02C}"/>
  </hyperlinks>
  <pageMargins left="0.25" right="0.25" top="0.75" bottom="0.75" header="0.3" footer="0.3"/>
  <pageSetup scale="19" orientation="landscape" r:id="rId32"/>
  <rowBreaks count="3" manualBreakCount="3">
    <brk id="60" max="14" man="1"/>
    <brk id="62" max="14" man="1"/>
    <brk id="100" max="14" man="1"/>
  </rowBreaks>
  <drawing r:id="rId33"/>
  <legacyDrawing r:id="rId34"/>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91" customWidth="1"/>
    <col min="2" max="2" width="9.28515625" style="191" customWidth="1"/>
    <col min="3" max="3" width="5.7109375" style="191" customWidth="1"/>
    <col min="4" max="4" width="6.7109375" style="191" customWidth="1"/>
    <col min="5" max="5" width="5.7109375" style="191" customWidth="1"/>
    <col min="6" max="6" width="10.28515625" style="191" customWidth="1"/>
    <col min="7" max="7" width="2.140625" style="191" customWidth="1"/>
    <col min="8" max="8" width="18.7109375" style="191" customWidth="1"/>
    <col min="9" max="9" width="12.7109375" style="191" customWidth="1"/>
    <col min="10" max="10" width="6.7109375" style="191" customWidth="1"/>
    <col min="11" max="11" width="18.7109375" style="191" customWidth="1"/>
    <col min="12" max="12" width="25.7109375" style="191" customWidth="1"/>
    <col min="13" max="13" width="8.7109375" style="191"/>
    <col min="14" max="14" width="29.7109375" style="191" customWidth="1"/>
    <col min="15" max="16384" width="8.7109375" style="191"/>
  </cols>
  <sheetData>
    <row r="1" spans="1:12" ht="18.75" customHeight="1" x14ac:dyDescent="0.25">
      <c r="A1" s="634"/>
      <c r="B1" s="635"/>
      <c r="C1" s="635"/>
      <c r="D1" s="635"/>
      <c r="E1" s="636"/>
      <c r="F1" s="643" t="s">
        <v>322</v>
      </c>
      <c r="G1" s="644"/>
      <c r="H1" s="644"/>
      <c r="I1" s="644"/>
      <c r="J1" s="644"/>
      <c r="K1" s="644"/>
      <c r="L1" s="190"/>
    </row>
    <row r="2" spans="1:12" ht="18.75" customHeight="1" x14ac:dyDescent="0.25">
      <c r="A2" s="637"/>
      <c r="B2" s="638"/>
      <c r="C2" s="638"/>
      <c r="D2" s="638"/>
      <c r="E2" s="639"/>
      <c r="F2" s="645"/>
      <c r="G2" s="646"/>
      <c r="H2" s="646"/>
      <c r="I2" s="646"/>
      <c r="J2" s="646"/>
      <c r="K2" s="646"/>
      <c r="L2" s="190"/>
    </row>
    <row r="3" spans="1:12" ht="18.75" customHeight="1" x14ac:dyDescent="0.25">
      <c r="A3" s="637"/>
      <c r="B3" s="638"/>
      <c r="C3" s="638"/>
      <c r="D3" s="638"/>
      <c r="E3" s="639"/>
      <c r="F3" s="643" t="s">
        <v>323</v>
      </c>
      <c r="G3" s="644"/>
      <c r="H3" s="644"/>
      <c r="I3" s="644"/>
      <c r="J3" s="644"/>
      <c r="K3" s="644"/>
      <c r="L3" s="190"/>
    </row>
    <row r="4" spans="1:12" ht="18.75" customHeight="1" x14ac:dyDescent="0.25">
      <c r="A4" s="640"/>
      <c r="B4" s="641"/>
      <c r="C4" s="641"/>
      <c r="D4" s="641"/>
      <c r="E4" s="642"/>
      <c r="F4" s="645"/>
      <c r="G4" s="646"/>
      <c r="H4" s="646"/>
      <c r="I4" s="646"/>
      <c r="J4" s="646"/>
      <c r="K4" s="646"/>
      <c r="L4" s="190"/>
    </row>
    <row r="5" spans="1:12" ht="15.75" customHeight="1" x14ac:dyDescent="0.25">
      <c r="A5" s="606" t="s">
        <v>324</v>
      </c>
      <c r="B5" s="608"/>
      <c r="C5" s="608"/>
      <c r="D5" s="608"/>
      <c r="E5" s="608"/>
      <c r="F5" s="608"/>
      <c r="G5" s="608"/>
      <c r="H5" s="608"/>
      <c r="I5" s="608"/>
      <c r="J5" s="608"/>
      <c r="K5" s="608"/>
      <c r="L5" s="626"/>
    </row>
    <row r="6" spans="1:12" ht="23.25" customHeight="1" x14ac:dyDescent="0.25">
      <c r="A6" s="606" t="s">
        <v>325</v>
      </c>
      <c r="B6" s="608"/>
      <c r="C6" s="607"/>
      <c r="D6" s="601" t="s">
        <v>12</v>
      </c>
      <c r="E6" s="602"/>
      <c r="F6" s="602"/>
      <c r="G6" s="602"/>
      <c r="H6" s="603"/>
      <c r="I6" s="606" t="s">
        <v>326</v>
      </c>
      <c r="J6" s="607"/>
      <c r="K6" s="601" t="s">
        <v>37</v>
      </c>
      <c r="L6" s="603"/>
    </row>
    <row r="7" spans="1:12" ht="17.649999999999999" customHeight="1" x14ac:dyDescent="0.25">
      <c r="A7" s="606" t="s">
        <v>327</v>
      </c>
      <c r="B7" s="608"/>
      <c r="C7" s="607"/>
      <c r="D7" s="601" t="s">
        <v>26</v>
      </c>
      <c r="E7" s="602"/>
      <c r="F7" s="602"/>
      <c r="G7" s="602"/>
      <c r="H7" s="603"/>
      <c r="I7" s="606" t="s">
        <v>98</v>
      </c>
      <c r="J7" s="607"/>
      <c r="K7" s="601" t="s">
        <v>15</v>
      </c>
      <c r="L7" s="603"/>
    </row>
    <row r="8" spans="1:12" ht="35.65" customHeight="1" x14ac:dyDescent="0.25">
      <c r="A8" s="606" t="s">
        <v>328</v>
      </c>
      <c r="B8" s="608"/>
      <c r="C8" s="607"/>
      <c r="D8" s="601" t="s">
        <v>68</v>
      </c>
      <c r="E8" s="602"/>
      <c r="F8" s="602"/>
      <c r="G8" s="602"/>
      <c r="H8" s="603"/>
      <c r="I8" s="606" t="s">
        <v>329</v>
      </c>
      <c r="J8" s="607"/>
      <c r="K8" s="601" t="s">
        <v>64</v>
      </c>
      <c r="L8" s="603"/>
    </row>
    <row r="9" spans="1:12" ht="15.75" customHeight="1" x14ac:dyDescent="0.25">
      <c r="A9" s="622" t="s">
        <v>330</v>
      </c>
      <c r="B9" s="609"/>
      <c r="C9" s="609"/>
      <c r="D9" s="609"/>
      <c r="E9" s="609"/>
      <c r="F9" s="609"/>
      <c r="G9" s="609"/>
      <c r="H9" s="609"/>
      <c r="I9" s="609"/>
      <c r="J9" s="609"/>
      <c r="K9" s="609"/>
      <c r="L9" s="623"/>
    </row>
    <row r="10" spans="1:12" ht="29.25" customHeight="1" x14ac:dyDescent="0.25">
      <c r="A10" s="611" t="s">
        <v>331</v>
      </c>
      <c r="B10" s="611"/>
      <c r="C10" s="611"/>
      <c r="D10" s="612"/>
      <c r="E10" s="633" t="str">
        <f>+ACTIVIDAD_1!B11</f>
        <v>1 - Acompañar técnicamente el 100% de requerimientos asociados a la incorporación del enfoque de género y de derechos de las mujeres en el ciclo de Política Pública de la Administración Distrital.</v>
      </c>
      <c r="F10" s="633"/>
      <c r="G10" s="633"/>
      <c r="H10" s="633"/>
      <c r="I10" s="633"/>
      <c r="J10" s="633"/>
      <c r="K10" s="633"/>
      <c r="L10" s="633"/>
    </row>
    <row r="11" spans="1:12" ht="34.5" customHeight="1" x14ac:dyDescent="0.25">
      <c r="A11" s="624" t="s">
        <v>332</v>
      </c>
      <c r="B11" s="625"/>
      <c r="C11" s="625"/>
      <c r="D11" s="626"/>
      <c r="E11" s="627" t="str">
        <f>+ACTIVIDAD_1!I15</f>
        <v xml:space="preserve">Porcentaje de requerimientos asociados a la incorporación del enfoque de género y de derechos de las mujeres en el ciclo de Política Pública de la Administración Distrital acompañados técnicamente. </v>
      </c>
      <c r="F11" s="628"/>
      <c r="G11" s="628"/>
      <c r="H11" s="628"/>
      <c r="I11" s="628"/>
      <c r="J11" s="628"/>
      <c r="K11" s="628"/>
      <c r="L11" s="629"/>
    </row>
    <row r="12" spans="1:12" ht="47.25" customHeight="1" x14ac:dyDescent="0.25">
      <c r="A12" s="606" t="s">
        <v>333</v>
      </c>
      <c r="B12" s="608"/>
      <c r="C12" s="608"/>
      <c r="D12" s="607"/>
      <c r="E12" s="630" t="s">
        <v>334</v>
      </c>
      <c r="F12" s="631"/>
      <c r="G12" s="631"/>
      <c r="H12" s="631"/>
      <c r="I12" s="631"/>
      <c r="J12" s="631"/>
      <c r="K12" s="631"/>
      <c r="L12" s="632"/>
    </row>
    <row r="13" spans="1:12" s="260" customFormat="1" ht="28.5" customHeight="1" x14ac:dyDescent="0.25">
      <c r="A13" s="606" t="s">
        <v>335</v>
      </c>
      <c r="B13" s="608"/>
      <c r="C13" s="607"/>
      <c r="D13" s="601"/>
      <c r="E13" s="602"/>
      <c r="F13" s="602"/>
      <c r="G13" s="602"/>
      <c r="H13" s="603"/>
      <c r="I13" s="606" t="s">
        <v>336</v>
      </c>
      <c r="J13" s="607"/>
      <c r="K13" s="601" t="s">
        <v>61</v>
      </c>
      <c r="L13" s="603"/>
    </row>
    <row r="14" spans="1:12" ht="15.75" customHeight="1" x14ac:dyDescent="0.25">
      <c r="A14" s="606" t="s">
        <v>337</v>
      </c>
      <c r="B14" s="608"/>
      <c r="C14" s="608"/>
      <c r="D14" s="608"/>
      <c r="E14" s="608"/>
      <c r="F14" s="608"/>
      <c r="G14" s="608"/>
      <c r="H14" s="608"/>
      <c r="I14" s="608"/>
      <c r="J14" s="608"/>
      <c r="K14" s="608"/>
      <c r="L14" s="626"/>
    </row>
    <row r="15" spans="1:12" ht="25.5" customHeight="1" x14ac:dyDescent="0.25">
      <c r="A15" s="606" t="s">
        <v>338</v>
      </c>
      <c r="B15" s="608"/>
      <c r="C15" s="607"/>
      <c r="D15" s="601" t="s">
        <v>19</v>
      </c>
      <c r="E15" s="602"/>
      <c r="F15" s="602"/>
      <c r="G15" s="602"/>
      <c r="H15" s="603"/>
      <c r="I15" s="606" t="s">
        <v>339</v>
      </c>
      <c r="J15" s="607"/>
      <c r="K15" s="601" t="s">
        <v>20</v>
      </c>
      <c r="L15" s="603"/>
    </row>
    <row r="16" spans="1:12" ht="25.5" customHeight="1" x14ac:dyDescent="0.25">
      <c r="A16" s="606" t="s">
        <v>340</v>
      </c>
      <c r="B16" s="608"/>
      <c r="C16" s="607"/>
      <c r="D16" s="619">
        <f>+ACTIVIDAD_1!C36</f>
        <v>1</v>
      </c>
      <c r="E16" s="620"/>
      <c r="F16" s="620"/>
      <c r="G16" s="620"/>
      <c r="H16" s="621"/>
      <c r="I16" s="606" t="s">
        <v>235</v>
      </c>
      <c r="J16" s="607"/>
      <c r="K16" s="601" t="s">
        <v>23</v>
      </c>
      <c r="L16" s="603"/>
    </row>
    <row r="17" spans="1:12" ht="27.6" customHeight="1" x14ac:dyDescent="0.25">
      <c r="A17" s="606" t="s">
        <v>341</v>
      </c>
      <c r="B17" s="608"/>
      <c r="C17" s="607"/>
      <c r="D17" s="601"/>
      <c r="E17" s="602"/>
      <c r="F17" s="602"/>
      <c r="G17" s="602"/>
      <c r="H17" s="603"/>
      <c r="I17" s="604"/>
      <c r="J17" s="618"/>
      <c r="K17" s="618"/>
      <c r="L17" s="605"/>
    </row>
    <row r="18" spans="1:12" ht="12" customHeight="1" x14ac:dyDescent="0.25">
      <c r="A18" s="197" t="s">
        <v>342</v>
      </c>
      <c r="B18" s="197" t="s">
        <v>343</v>
      </c>
      <c r="C18" s="606" t="s">
        <v>344</v>
      </c>
      <c r="D18" s="608"/>
      <c r="E18" s="608"/>
      <c r="F18" s="608"/>
      <c r="G18" s="607"/>
      <c r="H18" s="606" t="s">
        <v>345</v>
      </c>
      <c r="I18" s="607"/>
      <c r="J18" s="606" t="s">
        <v>346</v>
      </c>
      <c r="K18" s="607"/>
      <c r="L18" s="197" t="s">
        <v>347</v>
      </c>
    </row>
    <row r="19" spans="1:12" ht="61.5" customHeight="1" x14ac:dyDescent="0.25">
      <c r="A19" s="192">
        <v>1</v>
      </c>
      <c r="B19" s="193" t="s">
        <v>348</v>
      </c>
      <c r="C19" s="601" t="s">
        <v>349</v>
      </c>
      <c r="D19" s="602"/>
      <c r="E19" s="602"/>
      <c r="F19" s="602"/>
      <c r="G19" s="603"/>
      <c r="H19" s="601" t="s">
        <v>350</v>
      </c>
      <c r="I19" s="603"/>
      <c r="J19" s="604" t="s">
        <v>22</v>
      </c>
      <c r="K19" s="605"/>
      <c r="L19" s="193" t="s">
        <v>351</v>
      </c>
    </row>
    <row r="20" spans="1:12" ht="90" customHeight="1" x14ac:dyDescent="0.25">
      <c r="A20" s="192">
        <v>2</v>
      </c>
      <c r="B20" s="193" t="s">
        <v>348</v>
      </c>
      <c r="C20" s="601" t="s">
        <v>352</v>
      </c>
      <c r="D20" s="602"/>
      <c r="E20" s="602"/>
      <c r="F20" s="602"/>
      <c r="G20" s="603"/>
      <c r="H20" s="601" t="s">
        <v>353</v>
      </c>
      <c r="I20" s="603"/>
      <c r="J20" s="604" t="s">
        <v>22</v>
      </c>
      <c r="K20" s="605"/>
      <c r="L20" s="193" t="s">
        <v>354</v>
      </c>
    </row>
    <row r="21" spans="1:12" ht="64.5" customHeight="1" x14ac:dyDescent="0.25">
      <c r="A21" s="192">
        <v>3</v>
      </c>
      <c r="B21" s="193" t="s">
        <v>348</v>
      </c>
      <c r="C21" s="601" t="s">
        <v>355</v>
      </c>
      <c r="D21" s="602"/>
      <c r="E21" s="602"/>
      <c r="F21" s="602"/>
      <c r="G21" s="603"/>
      <c r="H21" s="601" t="s">
        <v>356</v>
      </c>
      <c r="I21" s="603"/>
      <c r="J21" s="604" t="s">
        <v>22</v>
      </c>
      <c r="K21" s="605"/>
      <c r="L21" s="193" t="s">
        <v>354</v>
      </c>
    </row>
    <row r="22" spans="1:12" ht="120" customHeight="1" x14ac:dyDescent="0.25">
      <c r="A22" s="192">
        <v>4</v>
      </c>
      <c r="B22" s="193" t="s">
        <v>348</v>
      </c>
      <c r="C22" s="601" t="s">
        <v>357</v>
      </c>
      <c r="D22" s="602"/>
      <c r="E22" s="602"/>
      <c r="F22" s="602"/>
      <c r="G22" s="603"/>
      <c r="H22" s="601" t="s">
        <v>358</v>
      </c>
      <c r="I22" s="603"/>
      <c r="J22" s="604" t="s">
        <v>22</v>
      </c>
      <c r="K22" s="605"/>
      <c r="L22" s="193" t="s">
        <v>354</v>
      </c>
    </row>
    <row r="23" spans="1:12" ht="78.75" customHeight="1" x14ac:dyDescent="0.25">
      <c r="A23" s="192">
        <v>5</v>
      </c>
      <c r="B23" s="193" t="s">
        <v>348</v>
      </c>
      <c r="C23" s="601" t="s">
        <v>359</v>
      </c>
      <c r="D23" s="602"/>
      <c r="E23" s="602"/>
      <c r="F23" s="602"/>
      <c r="G23" s="603"/>
      <c r="H23" s="601" t="s">
        <v>360</v>
      </c>
      <c r="I23" s="603"/>
      <c r="J23" s="604" t="s">
        <v>22</v>
      </c>
      <c r="K23" s="605"/>
      <c r="L23" s="193" t="s">
        <v>361</v>
      </c>
    </row>
    <row r="24" spans="1:12" ht="77.25" customHeight="1" x14ac:dyDescent="0.25">
      <c r="A24" s="192">
        <v>6</v>
      </c>
      <c r="B24" s="193" t="s">
        <v>348</v>
      </c>
      <c r="C24" s="601" t="s">
        <v>362</v>
      </c>
      <c r="D24" s="602"/>
      <c r="E24" s="602"/>
      <c r="F24" s="602"/>
      <c r="G24" s="603"/>
      <c r="H24" s="601" t="s">
        <v>363</v>
      </c>
      <c r="I24" s="603"/>
      <c r="J24" s="604" t="s">
        <v>22</v>
      </c>
      <c r="K24" s="605"/>
      <c r="L24" s="193" t="s">
        <v>361</v>
      </c>
    </row>
    <row r="25" spans="1:12" ht="25.5" customHeight="1" x14ac:dyDescent="0.25">
      <c r="A25" s="197" t="s">
        <v>342</v>
      </c>
      <c r="B25" s="606" t="s">
        <v>364</v>
      </c>
      <c r="C25" s="608"/>
      <c r="D25" s="608"/>
      <c r="E25" s="608"/>
      <c r="F25" s="608"/>
      <c r="G25" s="608"/>
      <c r="H25" s="608"/>
      <c r="I25" s="608"/>
      <c r="J25" s="608"/>
      <c r="K25" s="607"/>
      <c r="L25" s="197" t="s">
        <v>365</v>
      </c>
    </row>
    <row r="26" spans="1:12" ht="77.25" customHeight="1" x14ac:dyDescent="0.25">
      <c r="A26" s="192">
        <v>1</v>
      </c>
      <c r="B26" s="601" t="s">
        <v>366</v>
      </c>
      <c r="C26" s="602"/>
      <c r="D26" s="602"/>
      <c r="E26" s="602"/>
      <c r="F26" s="602"/>
      <c r="G26" s="602"/>
      <c r="H26" s="602"/>
      <c r="I26" s="602"/>
      <c r="J26" s="602"/>
      <c r="K26" s="603"/>
      <c r="L26" s="193" t="s">
        <v>34</v>
      </c>
    </row>
    <row r="27" spans="1:12" ht="15.75" customHeight="1" x14ac:dyDescent="0.25">
      <c r="A27" s="606" t="s">
        <v>367</v>
      </c>
      <c r="B27" s="608"/>
      <c r="C27" s="608"/>
      <c r="D27" s="608"/>
      <c r="E27" s="608"/>
      <c r="F27" s="609"/>
      <c r="G27" s="609"/>
      <c r="H27" s="608"/>
      <c r="I27" s="609"/>
      <c r="J27" s="609"/>
      <c r="K27" s="609"/>
      <c r="L27" s="610"/>
    </row>
    <row r="28" spans="1:12" ht="26.25" customHeight="1" x14ac:dyDescent="0.25">
      <c r="A28" s="606" t="s">
        <v>368</v>
      </c>
      <c r="B28" s="608"/>
      <c r="C28" s="607"/>
      <c r="D28" s="601">
        <v>100</v>
      </c>
      <c r="E28" s="602"/>
      <c r="F28" s="611" t="s">
        <v>369</v>
      </c>
      <c r="G28" s="611"/>
      <c r="H28" s="204">
        <v>2024</v>
      </c>
      <c r="I28" s="611" t="s">
        <v>370</v>
      </c>
      <c r="J28" s="612"/>
      <c r="K28" s="267"/>
      <c r="L28" s="193" t="s">
        <v>371</v>
      </c>
    </row>
    <row r="29" spans="1:12" ht="26.25" customHeight="1" x14ac:dyDescent="0.25">
      <c r="A29" s="606" t="s">
        <v>372</v>
      </c>
      <c r="B29" s="608"/>
      <c r="C29" s="607"/>
      <c r="D29" s="601"/>
      <c r="E29" s="602"/>
      <c r="F29" s="613"/>
      <c r="G29" s="613"/>
      <c r="H29" s="602"/>
      <c r="I29" s="613"/>
      <c r="J29" s="613"/>
      <c r="K29" s="613"/>
      <c r="L29" s="614"/>
    </row>
    <row r="30" spans="1:12" ht="55.5" customHeight="1" x14ac:dyDescent="0.25">
      <c r="A30" s="606" t="s">
        <v>373</v>
      </c>
      <c r="B30" s="608"/>
      <c r="C30" s="607"/>
      <c r="D30" s="615" t="s">
        <v>374</v>
      </c>
      <c r="E30" s="616"/>
      <c r="F30" s="616"/>
      <c r="G30" s="616"/>
      <c r="H30" s="616"/>
      <c r="I30" s="616"/>
      <c r="J30" s="616"/>
      <c r="K30" s="616"/>
      <c r="L30" s="617"/>
    </row>
    <row r="31" spans="1:12" ht="17.649999999999999" customHeight="1" x14ac:dyDescent="0.25">
      <c r="A31" s="606" t="s">
        <v>375</v>
      </c>
      <c r="B31" s="608"/>
      <c r="C31" s="607"/>
      <c r="D31" s="601"/>
      <c r="E31" s="602"/>
      <c r="F31" s="602"/>
      <c r="G31" s="602"/>
      <c r="H31" s="602"/>
      <c r="I31" s="602"/>
      <c r="J31" s="602"/>
      <c r="K31" s="602"/>
      <c r="L31" s="603"/>
    </row>
  </sheetData>
  <mergeCells count="73">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B26:K26"/>
    <mergeCell ref="B25:K25"/>
    <mergeCell ref="C24:G24"/>
    <mergeCell ref="H24:I24"/>
    <mergeCell ref="J24:K24"/>
    <mergeCell ref="A31:C31"/>
    <mergeCell ref="D31:L31"/>
    <mergeCell ref="A27:L27"/>
    <mergeCell ref="A28:C28"/>
    <mergeCell ref="I28:J28"/>
    <mergeCell ref="A29:C29"/>
    <mergeCell ref="D29:L29"/>
    <mergeCell ref="F28:G28"/>
    <mergeCell ref="D28:E28"/>
    <mergeCell ref="A30:C30"/>
    <mergeCell ref="D30:L30"/>
    <mergeCell ref="J18:K18"/>
    <mergeCell ref="C19:G19"/>
    <mergeCell ref="H19:I19"/>
    <mergeCell ref="J19:K19"/>
    <mergeCell ref="C20:G20"/>
    <mergeCell ref="H20:I20"/>
    <mergeCell ref="J20:K20"/>
    <mergeCell ref="C22:G22"/>
    <mergeCell ref="H22:I22"/>
    <mergeCell ref="J22:K22"/>
    <mergeCell ref="C21:G21"/>
    <mergeCell ref="H21:I21"/>
    <mergeCell ref="J21:K21"/>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91" customWidth="1"/>
    <col min="2" max="2" width="9.28515625" style="191" customWidth="1"/>
    <col min="3" max="3" width="5.7109375" style="191" customWidth="1"/>
    <col min="4" max="4" width="6.7109375" style="191" customWidth="1"/>
    <col min="5" max="5" width="5.7109375" style="191" customWidth="1"/>
    <col min="6" max="6" width="10.28515625" style="191" customWidth="1"/>
    <col min="7" max="7" width="2.140625" style="191" customWidth="1"/>
    <col min="8" max="8" width="18.7109375" style="191" customWidth="1"/>
    <col min="9" max="9" width="12.7109375" style="191" customWidth="1"/>
    <col min="10" max="10" width="6.7109375" style="191" customWidth="1"/>
    <col min="11" max="11" width="18.7109375" style="191" customWidth="1"/>
    <col min="12" max="12" width="25.7109375" style="191" customWidth="1"/>
    <col min="13" max="16384" width="8.7109375" style="191"/>
  </cols>
  <sheetData>
    <row r="1" spans="1:12" ht="18.75" customHeight="1" x14ac:dyDescent="0.25">
      <c r="A1" s="634"/>
      <c r="B1" s="635"/>
      <c r="C1" s="635"/>
      <c r="D1" s="635"/>
      <c r="E1" s="636"/>
      <c r="F1" s="643" t="s">
        <v>322</v>
      </c>
      <c r="G1" s="644"/>
      <c r="H1" s="644"/>
      <c r="I1" s="644"/>
      <c r="J1" s="644"/>
      <c r="K1" s="644"/>
      <c r="L1" s="190"/>
    </row>
    <row r="2" spans="1:12" ht="18.75" customHeight="1" x14ac:dyDescent="0.25">
      <c r="A2" s="637"/>
      <c r="B2" s="638"/>
      <c r="C2" s="638"/>
      <c r="D2" s="638"/>
      <c r="E2" s="639"/>
      <c r="F2" s="645"/>
      <c r="G2" s="646"/>
      <c r="H2" s="646"/>
      <c r="I2" s="646"/>
      <c r="J2" s="646"/>
      <c r="K2" s="646"/>
      <c r="L2" s="190"/>
    </row>
    <row r="3" spans="1:12" ht="18.75" customHeight="1" x14ac:dyDescent="0.25">
      <c r="A3" s="637"/>
      <c r="B3" s="638"/>
      <c r="C3" s="638"/>
      <c r="D3" s="638"/>
      <c r="E3" s="639"/>
      <c r="F3" s="643" t="s">
        <v>323</v>
      </c>
      <c r="G3" s="644"/>
      <c r="H3" s="644"/>
      <c r="I3" s="644"/>
      <c r="J3" s="644"/>
      <c r="K3" s="644"/>
      <c r="L3" s="190"/>
    </row>
    <row r="4" spans="1:12" ht="18.75" customHeight="1" x14ac:dyDescent="0.25">
      <c r="A4" s="640"/>
      <c r="B4" s="641"/>
      <c r="C4" s="641"/>
      <c r="D4" s="641"/>
      <c r="E4" s="642"/>
      <c r="F4" s="645"/>
      <c r="G4" s="646"/>
      <c r="H4" s="646"/>
      <c r="I4" s="646"/>
      <c r="J4" s="646"/>
      <c r="K4" s="646"/>
      <c r="L4" s="190"/>
    </row>
    <row r="5" spans="1:12" ht="15.75" customHeight="1" x14ac:dyDescent="0.25">
      <c r="A5" s="606" t="s">
        <v>324</v>
      </c>
      <c r="B5" s="608"/>
      <c r="C5" s="608"/>
      <c r="D5" s="608"/>
      <c r="E5" s="608"/>
      <c r="F5" s="608"/>
      <c r="G5" s="608"/>
      <c r="H5" s="608"/>
      <c r="I5" s="608"/>
      <c r="J5" s="608"/>
      <c r="K5" s="608"/>
      <c r="L5" s="626"/>
    </row>
    <row r="6" spans="1:12" ht="23.25" customHeight="1" x14ac:dyDescent="0.25">
      <c r="A6" s="606" t="s">
        <v>325</v>
      </c>
      <c r="B6" s="608"/>
      <c r="C6" s="607"/>
      <c r="D6" s="601" t="s">
        <v>12</v>
      </c>
      <c r="E6" s="602"/>
      <c r="F6" s="602"/>
      <c r="G6" s="602"/>
      <c r="H6" s="603"/>
      <c r="I6" s="606" t="s">
        <v>326</v>
      </c>
      <c r="J6" s="607"/>
      <c r="K6" s="601" t="s">
        <v>37</v>
      </c>
      <c r="L6" s="603"/>
    </row>
    <row r="7" spans="1:12" ht="17.649999999999999" customHeight="1" x14ac:dyDescent="0.25">
      <c r="A7" s="606" t="s">
        <v>327</v>
      </c>
      <c r="B7" s="608"/>
      <c r="C7" s="607"/>
      <c r="D7" s="601" t="s">
        <v>26</v>
      </c>
      <c r="E7" s="602"/>
      <c r="F7" s="602"/>
      <c r="G7" s="602"/>
      <c r="H7" s="603"/>
      <c r="I7" s="606" t="s">
        <v>98</v>
      </c>
      <c r="J7" s="607"/>
      <c r="K7" s="601" t="s">
        <v>15</v>
      </c>
      <c r="L7" s="603"/>
    </row>
    <row r="8" spans="1:12" ht="35.65" customHeight="1" x14ac:dyDescent="0.25">
      <c r="A8" s="606" t="s">
        <v>328</v>
      </c>
      <c r="B8" s="608"/>
      <c r="C8" s="607"/>
      <c r="D8" s="601" t="s">
        <v>72</v>
      </c>
      <c r="E8" s="602"/>
      <c r="F8" s="602"/>
      <c r="G8" s="602"/>
      <c r="H8" s="603"/>
      <c r="I8" s="606" t="s">
        <v>329</v>
      </c>
      <c r="J8" s="607"/>
      <c r="K8" s="601" t="s">
        <v>64</v>
      </c>
      <c r="L8" s="603"/>
    </row>
    <row r="9" spans="1:12" ht="15.75" customHeight="1" x14ac:dyDescent="0.25">
      <c r="A9" s="622" t="s">
        <v>330</v>
      </c>
      <c r="B9" s="609"/>
      <c r="C9" s="609"/>
      <c r="D9" s="609"/>
      <c r="E9" s="609"/>
      <c r="F9" s="609"/>
      <c r="G9" s="609"/>
      <c r="H9" s="609"/>
      <c r="I9" s="609"/>
      <c r="J9" s="609"/>
      <c r="K9" s="609"/>
      <c r="L9" s="623"/>
    </row>
    <row r="10" spans="1:12" ht="29.25" customHeight="1" x14ac:dyDescent="0.25">
      <c r="A10" s="611" t="s">
        <v>331</v>
      </c>
      <c r="B10" s="611"/>
      <c r="C10" s="611"/>
      <c r="D10" s="612"/>
      <c r="E10" s="633" t="str">
        <f>+ACTIVIDAD_2!B11</f>
        <v>2 - Acompañar el 100% el seguimiento a la implementación de las PPMYEG y PPASP, así como a los compromisos de la SDMujer en otras políticas públicas.</v>
      </c>
      <c r="F10" s="633"/>
      <c r="G10" s="633"/>
      <c r="H10" s="633"/>
      <c r="I10" s="633"/>
      <c r="J10" s="633"/>
      <c r="K10" s="633"/>
      <c r="L10" s="633"/>
    </row>
    <row r="11" spans="1:12" ht="34.5" customHeight="1" x14ac:dyDescent="0.25">
      <c r="A11" s="624" t="s">
        <v>332</v>
      </c>
      <c r="B11" s="625"/>
      <c r="C11" s="625"/>
      <c r="D11" s="626"/>
      <c r="E11" s="627" t="str">
        <f>+ACTIVIDAD_2!I15</f>
        <v>Porcentaje del avance de la implementación de las PPMYEG y PPASP, así como a los compromisos de la SDMujer en otras políticas públicas.</v>
      </c>
      <c r="F11" s="628"/>
      <c r="G11" s="628"/>
      <c r="H11" s="628"/>
      <c r="I11" s="628"/>
      <c r="J11" s="628"/>
      <c r="K11" s="628"/>
      <c r="L11" s="629"/>
    </row>
    <row r="12" spans="1:12" ht="39.75" customHeight="1" x14ac:dyDescent="0.25">
      <c r="A12" s="606" t="s">
        <v>333</v>
      </c>
      <c r="B12" s="608"/>
      <c r="C12" s="608"/>
      <c r="D12" s="607"/>
      <c r="E12" s="630" t="s">
        <v>376</v>
      </c>
      <c r="F12" s="631"/>
      <c r="G12" s="631"/>
      <c r="H12" s="631"/>
      <c r="I12" s="631"/>
      <c r="J12" s="631"/>
      <c r="K12" s="631"/>
      <c r="L12" s="632"/>
    </row>
    <row r="13" spans="1:12" s="260" customFormat="1" ht="28.5" customHeight="1" x14ac:dyDescent="0.25">
      <c r="A13" s="606" t="s">
        <v>335</v>
      </c>
      <c r="B13" s="608"/>
      <c r="C13" s="607"/>
      <c r="D13" s="601"/>
      <c r="E13" s="602"/>
      <c r="F13" s="602"/>
      <c r="G13" s="602"/>
      <c r="H13" s="603"/>
      <c r="I13" s="606" t="s">
        <v>336</v>
      </c>
      <c r="J13" s="607"/>
      <c r="K13" s="601" t="s">
        <v>61</v>
      </c>
      <c r="L13" s="603"/>
    </row>
    <row r="14" spans="1:12" ht="15.75" customHeight="1" x14ac:dyDescent="0.25">
      <c r="A14" s="606" t="s">
        <v>337</v>
      </c>
      <c r="B14" s="608"/>
      <c r="C14" s="608"/>
      <c r="D14" s="608"/>
      <c r="E14" s="608"/>
      <c r="F14" s="608"/>
      <c r="G14" s="608"/>
      <c r="H14" s="608"/>
      <c r="I14" s="608"/>
      <c r="J14" s="608"/>
      <c r="K14" s="608"/>
      <c r="L14" s="626"/>
    </row>
    <row r="15" spans="1:12" ht="25.5" customHeight="1" x14ac:dyDescent="0.25">
      <c r="A15" s="606" t="s">
        <v>338</v>
      </c>
      <c r="B15" s="608"/>
      <c r="C15" s="607"/>
      <c r="D15" s="601" t="s">
        <v>19</v>
      </c>
      <c r="E15" s="602"/>
      <c r="F15" s="602"/>
      <c r="G15" s="602"/>
      <c r="H15" s="603"/>
      <c r="I15" s="606" t="s">
        <v>339</v>
      </c>
      <c r="J15" s="607"/>
      <c r="K15" s="601" t="s">
        <v>20</v>
      </c>
      <c r="L15" s="603"/>
    </row>
    <row r="16" spans="1:12" ht="25.5" customHeight="1" x14ac:dyDescent="0.25">
      <c r="A16" s="606" t="s">
        <v>340</v>
      </c>
      <c r="B16" s="608"/>
      <c r="C16" s="607"/>
      <c r="D16" s="619">
        <f>+ACTIVIDAD_1!C36</f>
        <v>1</v>
      </c>
      <c r="E16" s="620"/>
      <c r="F16" s="620"/>
      <c r="G16" s="620"/>
      <c r="H16" s="621"/>
      <c r="I16" s="606" t="s">
        <v>235</v>
      </c>
      <c r="J16" s="607"/>
      <c r="K16" s="601" t="s">
        <v>23</v>
      </c>
      <c r="L16" s="603"/>
    </row>
    <row r="17" spans="1:21" ht="27.6" customHeight="1" x14ac:dyDescent="0.25">
      <c r="A17" s="606" t="s">
        <v>341</v>
      </c>
      <c r="B17" s="608"/>
      <c r="C17" s="607"/>
      <c r="D17" s="601"/>
      <c r="E17" s="602"/>
      <c r="F17" s="602"/>
      <c r="G17" s="602"/>
      <c r="H17" s="603"/>
      <c r="I17" s="604"/>
      <c r="J17" s="618"/>
      <c r="K17" s="618"/>
      <c r="L17" s="605"/>
    </row>
    <row r="18" spans="1:21" ht="12" customHeight="1" x14ac:dyDescent="0.25">
      <c r="A18" s="197" t="s">
        <v>342</v>
      </c>
      <c r="B18" s="197" t="s">
        <v>343</v>
      </c>
      <c r="C18" s="606" t="s">
        <v>344</v>
      </c>
      <c r="D18" s="608"/>
      <c r="E18" s="608"/>
      <c r="F18" s="608"/>
      <c r="G18" s="607"/>
      <c r="H18" s="606" t="s">
        <v>345</v>
      </c>
      <c r="I18" s="607"/>
      <c r="J18" s="606" t="s">
        <v>346</v>
      </c>
      <c r="K18" s="607"/>
      <c r="L18" s="197" t="s">
        <v>347</v>
      </c>
    </row>
    <row r="19" spans="1:21" ht="51" customHeight="1" x14ac:dyDescent="0.25">
      <c r="A19" s="192">
        <v>1</v>
      </c>
      <c r="B19" s="193" t="s">
        <v>348</v>
      </c>
      <c r="C19" s="604" t="s">
        <v>377</v>
      </c>
      <c r="D19" s="618"/>
      <c r="E19" s="618"/>
      <c r="F19" s="618"/>
      <c r="G19" s="605"/>
      <c r="H19" s="601" t="s">
        <v>378</v>
      </c>
      <c r="I19" s="603"/>
      <c r="J19" s="604" t="s">
        <v>22</v>
      </c>
      <c r="K19" s="605"/>
      <c r="L19" s="193" t="s">
        <v>379</v>
      </c>
      <c r="O19" s="638"/>
      <c r="P19" s="638"/>
      <c r="Q19" s="638"/>
      <c r="R19" s="638"/>
      <c r="S19" s="638"/>
      <c r="T19" s="647"/>
      <c r="U19" s="647"/>
    </row>
    <row r="20" spans="1:21" ht="87" customHeight="1" x14ac:dyDescent="0.25">
      <c r="A20" s="192">
        <v>2</v>
      </c>
      <c r="B20" s="193" t="s">
        <v>348</v>
      </c>
      <c r="C20" s="601" t="s">
        <v>380</v>
      </c>
      <c r="D20" s="602"/>
      <c r="E20" s="602"/>
      <c r="F20" s="602"/>
      <c r="G20" s="603"/>
      <c r="H20" s="604" t="s">
        <v>381</v>
      </c>
      <c r="I20" s="603"/>
      <c r="J20" s="604" t="s">
        <v>22</v>
      </c>
      <c r="K20" s="605"/>
      <c r="L20" s="193" t="s">
        <v>382</v>
      </c>
      <c r="O20" s="647"/>
      <c r="P20" s="647"/>
      <c r="Q20" s="647"/>
      <c r="R20" s="647"/>
      <c r="S20" s="647"/>
      <c r="T20" s="647"/>
      <c r="U20" s="647"/>
    </row>
    <row r="21" spans="1:21" ht="81.75" customHeight="1" x14ac:dyDescent="0.25">
      <c r="A21" s="192">
        <v>3</v>
      </c>
      <c r="B21" s="193" t="s">
        <v>348</v>
      </c>
      <c r="C21" s="601" t="s">
        <v>383</v>
      </c>
      <c r="D21" s="602"/>
      <c r="E21" s="602"/>
      <c r="F21" s="602"/>
      <c r="G21" s="603"/>
      <c r="H21" s="604" t="s">
        <v>384</v>
      </c>
      <c r="I21" s="605"/>
      <c r="J21" s="604" t="s">
        <v>22</v>
      </c>
      <c r="K21" s="605"/>
      <c r="L21" s="193" t="s">
        <v>385</v>
      </c>
      <c r="O21" s="647"/>
      <c r="P21" s="647"/>
      <c r="Q21" s="647"/>
      <c r="R21" s="647"/>
      <c r="S21" s="647"/>
      <c r="T21" s="638"/>
      <c r="U21" s="638"/>
    </row>
    <row r="22" spans="1:21" ht="54.75" customHeight="1" x14ac:dyDescent="0.25">
      <c r="A22" s="192">
        <v>4</v>
      </c>
      <c r="B22" s="193" t="s">
        <v>348</v>
      </c>
      <c r="C22" s="601" t="s">
        <v>386</v>
      </c>
      <c r="D22" s="602"/>
      <c r="E22" s="602"/>
      <c r="F22" s="602"/>
      <c r="G22" s="603"/>
      <c r="H22" s="601" t="s">
        <v>387</v>
      </c>
      <c r="I22" s="603"/>
      <c r="J22" s="604" t="s">
        <v>22</v>
      </c>
      <c r="K22" s="605"/>
      <c r="L22" s="193" t="s">
        <v>388</v>
      </c>
      <c r="O22" s="647"/>
      <c r="P22" s="647"/>
      <c r="Q22" s="647"/>
      <c r="R22" s="647"/>
      <c r="S22" s="647"/>
      <c r="T22" s="647"/>
      <c r="U22" s="647"/>
    </row>
    <row r="23" spans="1:21" ht="174.75" customHeight="1" x14ac:dyDescent="0.25">
      <c r="A23" s="192">
        <v>5</v>
      </c>
      <c r="B23" s="193" t="s">
        <v>348</v>
      </c>
      <c r="C23" s="601" t="s">
        <v>389</v>
      </c>
      <c r="D23" s="602"/>
      <c r="E23" s="602"/>
      <c r="F23" s="602"/>
      <c r="G23" s="603"/>
      <c r="H23" s="604" t="s">
        <v>390</v>
      </c>
      <c r="I23" s="605"/>
      <c r="J23" s="604" t="s">
        <v>22</v>
      </c>
      <c r="K23" s="605"/>
      <c r="L23" s="193" t="s">
        <v>391</v>
      </c>
      <c r="O23" s="647"/>
      <c r="P23" s="647"/>
      <c r="Q23" s="647"/>
      <c r="R23" s="647"/>
      <c r="S23" s="647"/>
      <c r="T23" s="638"/>
      <c r="U23" s="638"/>
    </row>
    <row r="24" spans="1:21" ht="25.5" customHeight="1" x14ac:dyDescent="0.25">
      <c r="A24" s="197" t="s">
        <v>342</v>
      </c>
      <c r="B24" s="606" t="s">
        <v>364</v>
      </c>
      <c r="C24" s="608"/>
      <c r="D24" s="608"/>
      <c r="E24" s="608"/>
      <c r="F24" s="608"/>
      <c r="G24" s="608"/>
      <c r="H24" s="608"/>
      <c r="I24" s="608"/>
      <c r="J24" s="608"/>
      <c r="K24" s="607"/>
      <c r="L24" s="197" t="s">
        <v>365</v>
      </c>
    </row>
    <row r="25" spans="1:21" ht="72" customHeight="1" x14ac:dyDescent="0.25">
      <c r="A25" s="192">
        <v>1</v>
      </c>
      <c r="B25" s="601" t="s">
        <v>392</v>
      </c>
      <c r="C25" s="602"/>
      <c r="D25" s="602"/>
      <c r="E25" s="602"/>
      <c r="F25" s="602"/>
      <c r="G25" s="602"/>
      <c r="H25" s="602"/>
      <c r="I25" s="602"/>
      <c r="J25" s="602"/>
      <c r="K25" s="603"/>
      <c r="L25" s="193" t="s">
        <v>34</v>
      </c>
    </row>
    <row r="26" spans="1:21" ht="15.75" customHeight="1" x14ac:dyDescent="0.25">
      <c r="A26" s="606" t="s">
        <v>367</v>
      </c>
      <c r="B26" s="608"/>
      <c r="C26" s="608"/>
      <c r="D26" s="608"/>
      <c r="E26" s="608"/>
      <c r="F26" s="609"/>
      <c r="G26" s="609"/>
      <c r="H26" s="608"/>
      <c r="I26" s="609"/>
      <c r="J26" s="609"/>
      <c r="K26" s="608"/>
      <c r="L26" s="610"/>
    </row>
    <row r="27" spans="1:21" ht="26.25" customHeight="1" x14ac:dyDescent="0.25">
      <c r="A27" s="606" t="s">
        <v>368</v>
      </c>
      <c r="B27" s="608"/>
      <c r="C27" s="607"/>
      <c r="D27" s="601">
        <v>100</v>
      </c>
      <c r="E27" s="602"/>
      <c r="F27" s="611" t="s">
        <v>369</v>
      </c>
      <c r="G27" s="611"/>
      <c r="H27" s="204">
        <v>2024</v>
      </c>
      <c r="I27" s="611" t="s">
        <v>370</v>
      </c>
      <c r="J27" s="611"/>
      <c r="L27" s="193" t="s">
        <v>371</v>
      </c>
    </row>
    <row r="28" spans="1:21" ht="26.25" customHeight="1" x14ac:dyDescent="0.25">
      <c r="A28" s="606" t="s">
        <v>372</v>
      </c>
      <c r="B28" s="608"/>
      <c r="C28" s="607"/>
      <c r="D28" s="601"/>
      <c r="E28" s="602"/>
      <c r="F28" s="613"/>
      <c r="G28" s="613"/>
      <c r="H28" s="602"/>
      <c r="I28" s="613"/>
      <c r="J28" s="613"/>
      <c r="K28" s="602"/>
      <c r="L28" s="614"/>
    </row>
    <row r="29" spans="1:21" ht="64.5" customHeight="1" x14ac:dyDescent="0.25">
      <c r="A29" s="606" t="s">
        <v>373</v>
      </c>
      <c r="B29" s="608"/>
      <c r="C29" s="607"/>
      <c r="D29" s="615" t="s">
        <v>393</v>
      </c>
      <c r="E29" s="616"/>
      <c r="F29" s="616"/>
      <c r="G29" s="616"/>
      <c r="H29" s="616"/>
      <c r="I29" s="616"/>
      <c r="J29" s="616"/>
      <c r="K29" s="616"/>
      <c r="L29" s="617"/>
    </row>
    <row r="30" spans="1:21" ht="17.649999999999999" customHeight="1" x14ac:dyDescent="0.25">
      <c r="A30" s="606" t="s">
        <v>375</v>
      </c>
      <c r="B30" s="608"/>
      <c r="C30" s="607"/>
      <c r="D30" s="601"/>
      <c r="E30" s="602"/>
      <c r="F30" s="602"/>
      <c r="G30" s="602"/>
      <c r="H30" s="602"/>
      <c r="I30" s="602"/>
      <c r="J30" s="602"/>
      <c r="K30" s="602"/>
      <c r="L30" s="603"/>
    </row>
  </sheetData>
  <mergeCells count="8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O19:S19"/>
    <mergeCell ref="T19:U19"/>
    <mergeCell ref="J19:K19"/>
    <mergeCell ref="C19:G19"/>
    <mergeCell ref="H19:I19"/>
    <mergeCell ref="O22:S22"/>
    <mergeCell ref="T22:U22"/>
    <mergeCell ref="J22:K22"/>
    <mergeCell ref="O23:S23"/>
    <mergeCell ref="T23:U23"/>
    <mergeCell ref="J23:K23"/>
    <mergeCell ref="O20:S20"/>
    <mergeCell ref="T20:U20"/>
    <mergeCell ref="J20:K20"/>
    <mergeCell ref="O21:S21"/>
    <mergeCell ref="T21:U21"/>
    <mergeCell ref="J21:K21"/>
    <mergeCell ref="B24:K24"/>
    <mergeCell ref="B25:K25"/>
    <mergeCell ref="A26:L26"/>
    <mergeCell ref="A27:C27"/>
    <mergeCell ref="D27:E27"/>
    <mergeCell ref="F27:G27"/>
    <mergeCell ref="I27:J27"/>
    <mergeCell ref="A28:C28"/>
    <mergeCell ref="D28:L28"/>
    <mergeCell ref="A29:C29"/>
    <mergeCell ref="D29:L29"/>
    <mergeCell ref="A30:C30"/>
    <mergeCell ref="D30:L30"/>
    <mergeCell ref="C23:G23"/>
    <mergeCell ref="H23:I23"/>
    <mergeCell ref="C20:G20"/>
    <mergeCell ref="H20:I20"/>
    <mergeCell ref="C21:G21"/>
    <mergeCell ref="H21:I21"/>
    <mergeCell ref="C22:G22"/>
    <mergeCell ref="H22:I22"/>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pageSetUpPr fitToPage="1"/>
  </sheetPr>
  <dimension ref="A1:O123"/>
  <sheetViews>
    <sheetView showGridLines="0" topLeftCell="D59" zoomScale="80" zoomScaleNormal="80" zoomScaleSheetLayoutView="80" workbookViewId="0">
      <selection activeCell="H59" sqref="H59"/>
    </sheetView>
  </sheetViews>
  <sheetFormatPr baseColWidth="10" defaultColWidth="10.85546875" defaultRowHeight="14.25" x14ac:dyDescent="0.25"/>
  <cols>
    <col min="1" max="1" width="49.7109375" style="66" customWidth="1"/>
    <col min="2" max="2" width="35.7109375" style="66" customWidth="1"/>
    <col min="3" max="3" width="39.28515625" style="66" customWidth="1"/>
    <col min="4"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3" customFormat="1" ht="32.25" customHeight="1" x14ac:dyDescent="0.25">
      <c r="A1" s="517"/>
      <c r="B1" s="498" t="s">
        <v>182</v>
      </c>
      <c r="C1" s="499"/>
      <c r="D1" s="499"/>
      <c r="E1" s="499"/>
      <c r="F1" s="499"/>
      <c r="G1" s="499"/>
      <c r="H1" s="499"/>
      <c r="I1" s="499"/>
      <c r="J1" s="499"/>
      <c r="K1" s="499"/>
      <c r="L1" s="500"/>
      <c r="M1" s="495" t="s">
        <v>183</v>
      </c>
      <c r="N1" s="496"/>
      <c r="O1" s="497"/>
    </row>
    <row r="2" spans="1:15" s="133" customFormat="1" ht="30.75" customHeight="1" x14ac:dyDescent="0.25">
      <c r="A2" s="518"/>
      <c r="B2" s="501" t="s">
        <v>184</v>
      </c>
      <c r="C2" s="502"/>
      <c r="D2" s="502"/>
      <c r="E2" s="502"/>
      <c r="F2" s="502"/>
      <c r="G2" s="502"/>
      <c r="H2" s="502"/>
      <c r="I2" s="502"/>
      <c r="J2" s="502"/>
      <c r="K2" s="502"/>
      <c r="L2" s="503"/>
      <c r="M2" s="495" t="s">
        <v>185</v>
      </c>
      <c r="N2" s="496"/>
      <c r="O2" s="497"/>
    </row>
    <row r="3" spans="1:15" s="133" customFormat="1" ht="24" customHeight="1" x14ac:dyDescent="0.25">
      <c r="A3" s="518"/>
      <c r="B3" s="501" t="s">
        <v>186</v>
      </c>
      <c r="C3" s="502"/>
      <c r="D3" s="502"/>
      <c r="E3" s="502"/>
      <c r="F3" s="502"/>
      <c r="G3" s="502"/>
      <c r="H3" s="502"/>
      <c r="I3" s="502"/>
      <c r="J3" s="502"/>
      <c r="K3" s="502"/>
      <c r="L3" s="503"/>
      <c r="M3" s="495" t="s">
        <v>187</v>
      </c>
      <c r="N3" s="496"/>
      <c r="O3" s="497"/>
    </row>
    <row r="4" spans="1:15" s="133" customFormat="1" ht="21.75" customHeight="1" x14ac:dyDescent="0.25">
      <c r="A4" s="519"/>
      <c r="B4" s="504" t="s">
        <v>188</v>
      </c>
      <c r="C4" s="505"/>
      <c r="D4" s="505"/>
      <c r="E4" s="505"/>
      <c r="F4" s="505"/>
      <c r="G4" s="505"/>
      <c r="H4" s="505"/>
      <c r="I4" s="505"/>
      <c r="J4" s="505"/>
      <c r="K4" s="505"/>
      <c r="L4" s="506"/>
      <c r="M4" s="495" t="s">
        <v>189</v>
      </c>
      <c r="N4" s="496"/>
      <c r="O4" s="497"/>
    </row>
    <row r="5" spans="1:15" s="133" customFormat="1" ht="21.75" customHeight="1" x14ac:dyDescent="0.25">
      <c r="A5" s="134"/>
      <c r="B5" s="135"/>
      <c r="C5" s="135"/>
      <c r="D5" s="135"/>
      <c r="E5" s="135"/>
      <c r="F5" s="135"/>
      <c r="G5" s="135"/>
      <c r="H5" s="135"/>
      <c r="I5" s="135"/>
      <c r="J5" s="135"/>
      <c r="K5" s="135"/>
      <c r="L5" s="135"/>
      <c r="M5" s="136"/>
      <c r="N5" s="136"/>
      <c r="O5" s="136"/>
    </row>
    <row r="6" spans="1:15" s="133" customFormat="1" ht="21.75" customHeight="1" x14ac:dyDescent="0.25">
      <c r="A6" s="521" t="s">
        <v>190</v>
      </c>
      <c r="B6" s="184" t="s">
        <v>191</v>
      </c>
      <c r="C6" s="171"/>
      <c r="D6" s="184" t="s">
        <v>192</v>
      </c>
      <c r="E6" s="171"/>
      <c r="F6" s="184" t="s">
        <v>193</v>
      </c>
      <c r="G6" s="171"/>
      <c r="H6" s="184" t="s">
        <v>194</v>
      </c>
      <c r="I6" s="172"/>
      <c r="J6" s="486" t="s">
        <v>195</v>
      </c>
      <c r="K6" s="520"/>
      <c r="L6" s="183" t="s">
        <v>196</v>
      </c>
      <c r="M6" s="483"/>
      <c r="N6" s="483"/>
      <c r="O6" s="483"/>
    </row>
    <row r="7" spans="1:15" s="133" customFormat="1" ht="21.75" customHeight="1" x14ac:dyDescent="0.25">
      <c r="A7" s="521"/>
      <c r="B7" s="185" t="s">
        <v>197</v>
      </c>
      <c r="C7" s="173"/>
      <c r="D7" s="184" t="s">
        <v>198</v>
      </c>
      <c r="E7" s="173"/>
      <c r="F7" s="184" t="s">
        <v>199</v>
      </c>
      <c r="G7" s="173"/>
      <c r="H7" s="184" t="s">
        <v>200</v>
      </c>
      <c r="I7" s="173"/>
      <c r="J7" s="486"/>
      <c r="K7" s="520"/>
      <c r="L7" s="183" t="s">
        <v>201</v>
      </c>
      <c r="M7" s="483"/>
      <c r="N7" s="483"/>
      <c r="O7" s="483"/>
    </row>
    <row r="8" spans="1:15" s="133" customFormat="1" ht="21.75" customHeight="1" x14ac:dyDescent="0.25">
      <c r="A8" s="521"/>
      <c r="B8" s="184" t="s">
        <v>202</v>
      </c>
      <c r="C8" s="171"/>
      <c r="D8" s="184" t="s">
        <v>203</v>
      </c>
      <c r="E8" s="173"/>
      <c r="F8" s="184" t="s">
        <v>204</v>
      </c>
      <c r="G8" s="173" t="s">
        <v>205</v>
      </c>
      <c r="H8" s="184" t="s">
        <v>206</v>
      </c>
      <c r="I8" s="172"/>
      <c r="J8" s="486"/>
      <c r="K8" s="520"/>
      <c r="L8" s="183" t="s">
        <v>207</v>
      </c>
      <c r="M8" s="483" t="s">
        <v>208</v>
      </c>
      <c r="N8" s="483"/>
      <c r="O8" s="483"/>
    </row>
    <row r="9" spans="1:15" s="133" customFormat="1" ht="21.75" customHeight="1" x14ac:dyDescent="0.25">
      <c r="A9" s="134"/>
      <c r="B9" s="135"/>
      <c r="C9" s="135"/>
      <c r="D9" s="135"/>
      <c r="E9" s="135"/>
      <c r="F9" s="135"/>
      <c r="G9" s="135"/>
      <c r="H9" s="135"/>
      <c r="I9" s="135"/>
      <c r="J9" s="135"/>
      <c r="K9" s="135"/>
      <c r="L9" s="135"/>
      <c r="M9" s="136"/>
      <c r="N9" s="136"/>
      <c r="O9" s="136"/>
    </row>
    <row r="10" spans="1:15" ht="15" customHeight="1" x14ac:dyDescent="0.25">
      <c r="A10" s="69"/>
      <c r="B10" s="70"/>
      <c r="C10" s="70"/>
      <c r="D10" s="72"/>
      <c r="E10" s="71"/>
      <c r="F10" s="71"/>
      <c r="G10" s="236"/>
      <c r="H10" s="236"/>
      <c r="I10" s="73"/>
      <c r="J10" s="73"/>
      <c r="K10" s="70"/>
      <c r="L10" s="70"/>
      <c r="M10" s="70"/>
      <c r="N10" s="70"/>
      <c r="O10" s="70"/>
    </row>
    <row r="11" spans="1:15" ht="15" customHeight="1" x14ac:dyDescent="0.25">
      <c r="A11" s="526" t="s">
        <v>209</v>
      </c>
      <c r="B11" s="507" t="s">
        <v>394</v>
      </c>
      <c r="C11" s="508"/>
      <c r="D11" s="508"/>
      <c r="E11" s="508"/>
      <c r="F11" s="508"/>
      <c r="G11" s="508"/>
      <c r="H11" s="508"/>
      <c r="I11" s="508"/>
      <c r="J11" s="508"/>
      <c r="K11" s="508"/>
      <c r="L11" s="508"/>
      <c r="M11" s="508"/>
      <c r="N11" s="508"/>
      <c r="O11" s="509"/>
    </row>
    <row r="12" spans="1:15" ht="15" customHeight="1" x14ac:dyDescent="0.25">
      <c r="A12" s="527"/>
      <c r="B12" s="510"/>
      <c r="C12" s="511"/>
      <c r="D12" s="511"/>
      <c r="E12" s="511"/>
      <c r="F12" s="511"/>
      <c r="G12" s="511"/>
      <c r="H12" s="511"/>
      <c r="I12" s="511"/>
      <c r="J12" s="511"/>
      <c r="K12" s="511"/>
      <c r="L12" s="511"/>
      <c r="M12" s="511"/>
      <c r="N12" s="511"/>
      <c r="O12" s="512"/>
    </row>
    <row r="13" spans="1:15" ht="15" customHeight="1" x14ac:dyDescent="0.25">
      <c r="A13" s="528"/>
      <c r="B13" s="513"/>
      <c r="C13" s="514"/>
      <c r="D13" s="514"/>
      <c r="E13" s="514"/>
      <c r="F13" s="514"/>
      <c r="G13" s="514"/>
      <c r="H13" s="514"/>
      <c r="I13" s="514"/>
      <c r="J13" s="514"/>
      <c r="K13" s="514"/>
      <c r="L13" s="514"/>
      <c r="M13" s="514"/>
      <c r="N13" s="514"/>
      <c r="O13" s="515"/>
    </row>
    <row r="14" spans="1:15" ht="9" customHeight="1" x14ac:dyDescent="0.25">
      <c r="A14" s="74"/>
      <c r="B14" s="132"/>
      <c r="C14" s="75"/>
      <c r="D14" s="75"/>
      <c r="E14" s="75"/>
      <c r="F14" s="75"/>
      <c r="G14" s="76"/>
      <c r="H14" s="76"/>
      <c r="I14" s="76"/>
      <c r="J14" s="76"/>
      <c r="K14" s="76"/>
      <c r="L14" s="77"/>
      <c r="M14" s="77"/>
      <c r="N14" s="77"/>
      <c r="O14" s="77"/>
    </row>
    <row r="15" spans="1:15" s="78" customFormat="1" ht="37.5" customHeight="1" x14ac:dyDescent="0.25">
      <c r="A15" s="115" t="s">
        <v>211</v>
      </c>
      <c r="B15" s="516" t="s">
        <v>212</v>
      </c>
      <c r="C15" s="516"/>
      <c r="D15" s="516"/>
      <c r="E15" s="516"/>
      <c r="F15" s="516"/>
      <c r="G15" s="521" t="s">
        <v>213</v>
      </c>
      <c r="H15" s="521"/>
      <c r="I15" s="516" t="s">
        <v>395</v>
      </c>
      <c r="J15" s="516"/>
      <c r="K15" s="516"/>
      <c r="L15" s="516"/>
      <c r="M15" s="516"/>
      <c r="N15" s="516"/>
      <c r="O15" s="516"/>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215</v>
      </c>
      <c r="B17" s="516" t="s">
        <v>216</v>
      </c>
      <c r="C17" s="516"/>
      <c r="D17" s="516"/>
      <c r="E17" s="516"/>
      <c r="F17" s="115" t="s">
        <v>217</v>
      </c>
      <c r="G17" s="516" t="s">
        <v>218</v>
      </c>
      <c r="H17" s="516"/>
      <c r="I17" s="516"/>
      <c r="J17" s="115" t="s">
        <v>219</v>
      </c>
      <c r="K17" s="648" t="s">
        <v>220</v>
      </c>
      <c r="L17" s="648"/>
      <c r="M17" s="648"/>
      <c r="N17" s="648"/>
      <c r="O17" s="648"/>
    </row>
    <row r="18" spans="1:15" ht="9" customHeight="1" x14ac:dyDescent="0.25">
      <c r="A18" s="68"/>
      <c r="B18" s="67"/>
      <c r="C18" s="525"/>
      <c r="D18" s="525"/>
      <c r="E18" s="525"/>
      <c r="F18" s="525"/>
      <c r="G18" s="525"/>
      <c r="H18" s="525"/>
      <c r="I18" s="525"/>
      <c r="J18" s="525"/>
      <c r="K18" s="525"/>
      <c r="L18" s="525"/>
      <c r="M18" s="525"/>
      <c r="N18" s="525"/>
      <c r="O18" s="525"/>
    </row>
    <row r="20" spans="1:15" ht="16.5" customHeight="1" x14ac:dyDescent="0.25">
      <c r="A20" s="130"/>
      <c r="B20" s="131"/>
      <c r="C20" s="131"/>
      <c r="D20" s="131"/>
      <c r="E20" s="131"/>
      <c r="F20" s="131"/>
      <c r="G20" s="131"/>
      <c r="H20" s="131"/>
      <c r="I20" s="131"/>
      <c r="J20" s="131"/>
      <c r="K20" s="131"/>
      <c r="L20" s="131"/>
      <c r="M20" s="131"/>
      <c r="N20" s="131"/>
      <c r="O20" s="131"/>
    </row>
    <row r="21" spans="1:15" ht="32.1" customHeight="1" x14ac:dyDescent="0.25">
      <c r="A21" s="484" t="s">
        <v>221</v>
      </c>
      <c r="B21" s="485"/>
      <c r="C21" s="485"/>
      <c r="D21" s="485"/>
      <c r="E21" s="485"/>
      <c r="F21" s="485"/>
      <c r="G21" s="485"/>
      <c r="H21" s="485"/>
      <c r="I21" s="485"/>
      <c r="J21" s="485"/>
      <c r="K21" s="485"/>
      <c r="L21" s="485"/>
      <c r="M21" s="485"/>
      <c r="N21" s="485"/>
      <c r="O21" s="486"/>
    </row>
    <row r="22" spans="1:15" ht="32.1" customHeight="1" x14ac:dyDescent="0.25">
      <c r="A22" s="484" t="s">
        <v>222</v>
      </c>
      <c r="B22" s="485"/>
      <c r="C22" s="485"/>
      <c r="D22" s="485"/>
      <c r="E22" s="485"/>
      <c r="F22" s="485"/>
      <c r="G22" s="485"/>
      <c r="H22" s="485"/>
      <c r="I22" s="485"/>
      <c r="J22" s="485"/>
      <c r="K22" s="485"/>
      <c r="L22" s="485"/>
      <c r="M22" s="485"/>
      <c r="N22" s="485"/>
      <c r="O22" s="486"/>
    </row>
    <row r="23" spans="1:15"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204</v>
      </c>
      <c r="M23" s="79" t="s">
        <v>206</v>
      </c>
      <c r="N23" s="80" t="s">
        <v>223</v>
      </c>
      <c r="O23" s="80" t="s">
        <v>224</v>
      </c>
    </row>
    <row r="24" spans="1:15" ht="32.1" customHeight="1" x14ac:dyDescent="0.25">
      <c r="A24" s="83" t="s">
        <v>225</v>
      </c>
      <c r="B24" s="84">
        <v>174420000</v>
      </c>
      <c r="C24" s="84">
        <v>267750000</v>
      </c>
      <c r="D24" s="84">
        <v>31993000</v>
      </c>
      <c r="E24" s="84">
        <f>33812000+39000000</f>
        <v>72812000</v>
      </c>
      <c r="F24" s="84"/>
      <c r="G24" s="84"/>
      <c r="H24" s="81"/>
      <c r="I24" s="81"/>
      <c r="J24" s="81"/>
      <c r="K24" s="81"/>
      <c r="L24" s="81">
        <v>-2297482</v>
      </c>
      <c r="M24" s="81"/>
      <c r="N24" s="84">
        <f>SUM(B24:M24)</f>
        <v>544677518</v>
      </c>
      <c r="O24" s="82"/>
    </row>
    <row r="25" spans="1:15" ht="32.1" customHeight="1" x14ac:dyDescent="0.25">
      <c r="A25" s="83" t="s">
        <v>226</v>
      </c>
      <c r="B25" s="84"/>
      <c r="C25" s="84">
        <v>442170000</v>
      </c>
      <c r="D25" s="84"/>
      <c r="E25" s="84">
        <f>17232000-2516000</f>
        <v>14716000</v>
      </c>
      <c r="F25" s="84">
        <v>14906668</v>
      </c>
      <c r="G25" s="84">
        <v>0</v>
      </c>
      <c r="H25" s="84">
        <v>32640000</v>
      </c>
      <c r="I25" s="84">
        <v>24419250</v>
      </c>
      <c r="J25" s="84">
        <v>-816000</v>
      </c>
      <c r="K25" s="84"/>
      <c r="L25" s="84">
        <v>15485600</v>
      </c>
      <c r="M25" s="84"/>
      <c r="N25" s="84">
        <f t="shared" ref="N25:N29" si="0">SUM(B25:M25)</f>
        <v>543521518</v>
      </c>
      <c r="O25" s="114">
        <f>+(B25+C25+D25+E25+F25+G25+H25+I25+J25+K25+L25+M25)/N24</f>
        <v>0.99787764326266903</v>
      </c>
    </row>
    <row r="26" spans="1:15" ht="32.1" customHeight="1" x14ac:dyDescent="0.25">
      <c r="A26" s="83" t="s">
        <v>227</v>
      </c>
      <c r="B26" s="84"/>
      <c r="C26" s="84">
        <v>1411000</v>
      </c>
      <c r="D26" s="84">
        <v>30430000</v>
      </c>
      <c r="E26" s="84">
        <v>42330000</v>
      </c>
      <c r="F26" s="84">
        <v>42832600</v>
      </c>
      <c r="G26" s="84">
        <v>44484000</v>
      </c>
      <c r="H26" s="84">
        <v>59390668</v>
      </c>
      <c r="I26" s="84">
        <v>45708000</v>
      </c>
      <c r="J26" s="84">
        <v>50604000</v>
      </c>
      <c r="K26" s="84">
        <v>50604000</v>
      </c>
      <c r="L26" s="84">
        <v>50604000</v>
      </c>
      <c r="M26" s="84"/>
      <c r="N26" s="84">
        <f t="shared" si="0"/>
        <v>418398268</v>
      </c>
      <c r="O26" s="114"/>
    </row>
    <row r="27" spans="1:15" ht="32.1" customHeight="1" x14ac:dyDescent="0.25">
      <c r="A27" s="83" t="s">
        <v>228</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229</v>
      </c>
      <c r="B28" s="84">
        <v>0</v>
      </c>
      <c r="C28" s="84"/>
      <c r="D28" s="84"/>
      <c r="E28" s="84"/>
      <c r="F28" s="84"/>
      <c r="G28" s="84"/>
      <c r="H28" s="84"/>
      <c r="I28" s="84"/>
      <c r="J28" s="84"/>
      <c r="K28" s="84"/>
      <c r="L28" s="84"/>
      <c r="M28" s="84"/>
      <c r="N28" s="84">
        <f t="shared" si="0"/>
        <v>0</v>
      </c>
      <c r="O28" s="85"/>
    </row>
    <row r="29" spans="1:15" ht="32.1" customHeight="1" thickBot="1" x14ac:dyDescent="0.3">
      <c r="A29" s="86" t="s">
        <v>230</v>
      </c>
      <c r="B29" s="87">
        <v>0</v>
      </c>
      <c r="C29" s="87">
        <v>8208853</v>
      </c>
      <c r="D29" s="87">
        <v>0</v>
      </c>
      <c r="E29" s="87">
        <v>2759680</v>
      </c>
      <c r="F29" s="87">
        <v>2266880</v>
      </c>
      <c r="G29" s="87"/>
      <c r="H29" s="87"/>
      <c r="I29" s="87"/>
      <c r="J29" s="87"/>
      <c r="K29" s="87"/>
      <c r="L29" s="87"/>
      <c r="M29" s="87"/>
      <c r="N29" s="87">
        <f t="shared" si="0"/>
        <v>13235413</v>
      </c>
      <c r="O29" s="290">
        <f>+N29/N27</f>
        <v>1</v>
      </c>
    </row>
    <row r="30" spans="1:15" s="88" customFormat="1" ht="16.5" customHeight="1" x14ac:dyDescent="0.2"/>
    <row r="31" spans="1:15" s="88" customFormat="1" ht="17.25" customHeight="1" x14ac:dyDescent="0.2"/>
    <row r="32" spans="1:15" ht="5.25" customHeight="1" x14ac:dyDescent="0.25"/>
    <row r="33" spans="1:10" ht="48" customHeight="1" x14ac:dyDescent="0.25">
      <c r="A33" s="532" t="s">
        <v>231</v>
      </c>
      <c r="B33" s="533"/>
      <c r="C33" s="533"/>
      <c r="D33" s="533"/>
      <c r="E33" s="533"/>
      <c r="F33" s="533"/>
      <c r="G33" s="533"/>
      <c r="H33" s="533"/>
      <c r="I33" s="534"/>
      <c r="J33" s="93"/>
    </row>
    <row r="34" spans="1:10" ht="50.25" customHeight="1" thickBot="1" x14ac:dyDescent="0.3">
      <c r="A34" s="101" t="s">
        <v>232</v>
      </c>
      <c r="B34" s="535" t="str">
        <f>+B11</f>
        <v>2 - Acompañar el 100% el seguimiento a la implementación de las PPMYEG y PPASP, así como a los compromisos de la SDMujer en otras políticas públicas.</v>
      </c>
      <c r="C34" s="536"/>
      <c r="D34" s="536"/>
      <c r="E34" s="536"/>
      <c r="F34" s="536"/>
      <c r="G34" s="536"/>
      <c r="H34" s="536"/>
      <c r="I34" s="537"/>
      <c r="J34" s="91"/>
    </row>
    <row r="35" spans="1:10" ht="18.75" hidden="1" customHeight="1" x14ac:dyDescent="0.25">
      <c r="A35" s="546" t="s">
        <v>233</v>
      </c>
      <c r="B35" s="141">
        <v>2024</v>
      </c>
      <c r="C35" s="141">
        <v>2025</v>
      </c>
      <c r="D35" s="141">
        <v>2026</v>
      </c>
      <c r="E35" s="141">
        <v>2027</v>
      </c>
      <c r="F35" s="141" t="s">
        <v>234</v>
      </c>
      <c r="G35" s="549" t="s">
        <v>235</v>
      </c>
      <c r="H35" s="549" t="s">
        <v>23</v>
      </c>
      <c r="I35" s="549"/>
      <c r="J35" s="91"/>
    </row>
    <row r="36" spans="1:10" ht="50.25" hidden="1" customHeight="1" x14ac:dyDescent="0.25">
      <c r="A36" s="548"/>
      <c r="B36" s="143">
        <v>1</v>
      </c>
      <c r="C36" s="143">
        <v>1</v>
      </c>
      <c r="D36" s="143">
        <v>1</v>
      </c>
      <c r="E36" s="143">
        <v>1</v>
      </c>
      <c r="F36" s="142">
        <v>1</v>
      </c>
      <c r="G36" s="549"/>
      <c r="H36" s="549"/>
      <c r="I36" s="549"/>
      <c r="J36" s="91"/>
    </row>
    <row r="37" spans="1:10" ht="52.5" hidden="1" customHeight="1" thickBot="1" x14ac:dyDescent="0.3">
      <c r="A37" s="102" t="s">
        <v>236</v>
      </c>
      <c r="B37" s="538">
        <v>0.19</v>
      </c>
      <c r="C37" s="539"/>
      <c r="D37" s="543" t="s">
        <v>237</v>
      </c>
      <c r="E37" s="544"/>
      <c r="F37" s="544"/>
      <c r="G37" s="544"/>
      <c r="H37" s="544"/>
      <c r="I37" s="545"/>
    </row>
    <row r="38" spans="1:10" s="92" customFormat="1" ht="48" hidden="1" customHeight="1" x14ac:dyDescent="0.25">
      <c r="A38" s="546" t="s">
        <v>238</v>
      </c>
      <c r="B38" s="102" t="s">
        <v>239</v>
      </c>
      <c r="C38" s="101" t="s">
        <v>240</v>
      </c>
      <c r="D38" s="529" t="s">
        <v>241</v>
      </c>
      <c r="E38" s="530"/>
      <c r="F38" s="529" t="s">
        <v>242</v>
      </c>
      <c r="G38" s="530"/>
      <c r="H38" s="103" t="s">
        <v>243</v>
      </c>
      <c r="I38" s="105" t="s">
        <v>244</v>
      </c>
    </row>
    <row r="39" spans="1:10" ht="234" hidden="1" customHeight="1" x14ac:dyDescent="0.25">
      <c r="A39" s="548"/>
      <c r="B39" s="239">
        <v>1</v>
      </c>
      <c r="C39" s="289">
        <v>1</v>
      </c>
      <c r="D39" s="649" t="s">
        <v>396</v>
      </c>
      <c r="E39" s="650"/>
      <c r="F39" s="649" t="s">
        <v>397</v>
      </c>
      <c r="G39" s="650"/>
      <c r="H39" s="94" t="s">
        <v>247</v>
      </c>
      <c r="I39" s="295" t="s">
        <v>398</v>
      </c>
    </row>
    <row r="40" spans="1:10" s="92" customFormat="1" ht="54" hidden="1" customHeight="1" x14ac:dyDescent="0.25">
      <c r="A40" s="546" t="s">
        <v>249</v>
      </c>
      <c r="B40" s="104" t="s">
        <v>239</v>
      </c>
      <c r="C40" s="103" t="s">
        <v>240</v>
      </c>
      <c r="D40" s="529" t="s">
        <v>241</v>
      </c>
      <c r="E40" s="530"/>
      <c r="F40" s="529" t="s">
        <v>242</v>
      </c>
      <c r="G40" s="530"/>
      <c r="H40" s="103" t="s">
        <v>243</v>
      </c>
      <c r="I40" s="105" t="s">
        <v>244</v>
      </c>
    </row>
    <row r="41" spans="1:10" ht="303" hidden="1" customHeight="1" x14ac:dyDescent="0.25">
      <c r="A41" s="548"/>
      <c r="B41" s="239">
        <v>1</v>
      </c>
      <c r="C41" s="289">
        <v>1</v>
      </c>
      <c r="D41" s="554" t="s">
        <v>399</v>
      </c>
      <c r="E41" s="541"/>
      <c r="F41" s="649" t="s">
        <v>400</v>
      </c>
      <c r="G41" s="650"/>
      <c r="H41" s="94" t="s">
        <v>247</v>
      </c>
      <c r="I41" s="295" t="s">
        <v>398</v>
      </c>
    </row>
    <row r="42" spans="1:10" s="92" customFormat="1" ht="47.25" hidden="1" customHeight="1" x14ac:dyDescent="0.25">
      <c r="A42" s="546" t="s">
        <v>252</v>
      </c>
      <c r="B42" s="104" t="s">
        <v>239</v>
      </c>
      <c r="C42" s="103" t="s">
        <v>240</v>
      </c>
      <c r="D42" s="529" t="s">
        <v>241</v>
      </c>
      <c r="E42" s="530"/>
      <c r="F42" s="529" t="s">
        <v>242</v>
      </c>
      <c r="G42" s="530"/>
      <c r="H42" s="103" t="s">
        <v>243</v>
      </c>
      <c r="I42" s="105" t="s">
        <v>244</v>
      </c>
    </row>
    <row r="43" spans="1:10" ht="405.75" hidden="1" customHeight="1" x14ac:dyDescent="0.25">
      <c r="A43" s="548"/>
      <c r="B43" s="239">
        <v>1</v>
      </c>
      <c r="C43" s="239">
        <v>1</v>
      </c>
      <c r="D43" s="554" t="s">
        <v>401</v>
      </c>
      <c r="E43" s="541"/>
      <c r="F43" s="554" t="s">
        <v>402</v>
      </c>
      <c r="G43" s="555"/>
      <c r="H43" s="94" t="s">
        <v>247</v>
      </c>
      <c r="I43" s="295" t="s">
        <v>398</v>
      </c>
    </row>
    <row r="44" spans="1:10" s="92" customFormat="1" ht="35.1" hidden="1" customHeight="1" thickBot="1" x14ac:dyDescent="0.3">
      <c r="A44" s="546" t="s">
        <v>255</v>
      </c>
      <c r="B44" s="104" t="s">
        <v>239</v>
      </c>
      <c r="C44" s="104" t="s">
        <v>240</v>
      </c>
      <c r="D44" s="529" t="s">
        <v>241</v>
      </c>
      <c r="E44" s="530"/>
      <c r="F44" s="529" t="s">
        <v>242</v>
      </c>
      <c r="G44" s="530"/>
      <c r="H44" s="103" t="s">
        <v>243</v>
      </c>
      <c r="I44" s="103" t="s">
        <v>244</v>
      </c>
    </row>
    <row r="45" spans="1:10" ht="407.25" hidden="1" customHeight="1" thickBot="1" x14ac:dyDescent="0.3">
      <c r="A45" s="548"/>
      <c r="B45" s="239">
        <v>1</v>
      </c>
      <c r="C45" s="239">
        <v>1</v>
      </c>
      <c r="D45" s="554" t="s">
        <v>403</v>
      </c>
      <c r="E45" s="541"/>
      <c r="F45" s="554" t="s">
        <v>404</v>
      </c>
      <c r="G45" s="541"/>
      <c r="H45" s="94" t="s">
        <v>247</v>
      </c>
      <c r="I45" s="295" t="s">
        <v>398</v>
      </c>
    </row>
    <row r="46" spans="1:10" s="92" customFormat="1" ht="35.1" hidden="1" customHeight="1" x14ac:dyDescent="0.25">
      <c r="A46" s="546" t="s">
        <v>258</v>
      </c>
      <c r="B46" s="104" t="s">
        <v>239</v>
      </c>
      <c r="C46" s="103" t="s">
        <v>240</v>
      </c>
      <c r="D46" s="529" t="s">
        <v>241</v>
      </c>
      <c r="E46" s="530"/>
      <c r="F46" s="529" t="s">
        <v>242</v>
      </c>
      <c r="G46" s="530"/>
      <c r="H46" s="103" t="s">
        <v>243</v>
      </c>
      <c r="I46" s="105" t="s">
        <v>244</v>
      </c>
    </row>
    <row r="47" spans="1:10" ht="409.5" hidden="1" customHeight="1" thickBot="1" x14ac:dyDescent="0.3">
      <c r="A47" s="548"/>
      <c r="B47" s="239">
        <v>1</v>
      </c>
      <c r="C47" s="289">
        <v>1</v>
      </c>
      <c r="D47" s="554" t="s">
        <v>405</v>
      </c>
      <c r="E47" s="557"/>
      <c r="F47" s="554" t="s">
        <v>406</v>
      </c>
      <c r="G47" s="557"/>
      <c r="H47" s="319" t="s">
        <v>247</v>
      </c>
      <c r="I47" s="348" t="s">
        <v>398</v>
      </c>
    </row>
    <row r="48" spans="1:10" s="92" customFormat="1" ht="62.25" hidden="1" customHeight="1" x14ac:dyDescent="0.25">
      <c r="A48" s="546" t="s">
        <v>261</v>
      </c>
      <c r="B48" s="104" t="s">
        <v>239</v>
      </c>
      <c r="C48" s="103" t="s">
        <v>240</v>
      </c>
      <c r="D48" s="529" t="s">
        <v>241</v>
      </c>
      <c r="E48" s="530"/>
      <c r="F48" s="529" t="s">
        <v>242</v>
      </c>
      <c r="G48" s="530"/>
      <c r="H48" s="103" t="s">
        <v>243</v>
      </c>
      <c r="I48" s="105" t="s">
        <v>244</v>
      </c>
    </row>
    <row r="49" spans="1:9" ht="329.25" hidden="1" customHeight="1" thickBot="1" x14ac:dyDescent="0.3">
      <c r="A49" s="548"/>
      <c r="B49" s="240">
        <v>1</v>
      </c>
      <c r="C49" s="337">
        <v>1</v>
      </c>
      <c r="D49" s="651" t="s">
        <v>407</v>
      </c>
      <c r="E49" s="652"/>
      <c r="F49" s="540" t="s">
        <v>408</v>
      </c>
      <c r="G49" s="652"/>
      <c r="H49" s="319" t="s">
        <v>247</v>
      </c>
      <c r="I49" s="348" t="s">
        <v>398</v>
      </c>
    </row>
    <row r="50" spans="1:9" ht="35.1" hidden="1" customHeight="1" thickBot="1" x14ac:dyDescent="0.3">
      <c r="A50" s="546" t="s">
        <v>264</v>
      </c>
      <c r="B50" s="102" t="s">
        <v>239</v>
      </c>
      <c r="C50" s="101" t="s">
        <v>240</v>
      </c>
      <c r="D50" s="529" t="s">
        <v>241</v>
      </c>
      <c r="E50" s="530"/>
      <c r="F50" s="529" t="s">
        <v>242</v>
      </c>
      <c r="G50" s="530"/>
      <c r="H50" s="103" t="s">
        <v>243</v>
      </c>
      <c r="I50" s="105" t="s">
        <v>244</v>
      </c>
    </row>
    <row r="51" spans="1:9" ht="409.5" hidden="1" customHeight="1" thickBot="1" x14ac:dyDescent="0.3">
      <c r="A51" s="548"/>
      <c r="B51" s="240">
        <v>1</v>
      </c>
      <c r="C51" s="337">
        <v>1</v>
      </c>
      <c r="D51" s="653" t="s">
        <v>409</v>
      </c>
      <c r="E51" s="654"/>
      <c r="F51" s="651" t="s">
        <v>410</v>
      </c>
      <c r="G51" s="652"/>
      <c r="H51" s="319" t="s">
        <v>247</v>
      </c>
      <c r="I51" s="348" t="s">
        <v>398</v>
      </c>
    </row>
    <row r="52" spans="1:9" ht="35.1" hidden="1" customHeight="1" x14ac:dyDescent="0.25">
      <c r="A52" s="546" t="s">
        <v>267</v>
      </c>
      <c r="B52" s="102" t="s">
        <v>239</v>
      </c>
      <c r="C52" s="101" t="s">
        <v>240</v>
      </c>
      <c r="D52" s="529" t="s">
        <v>241</v>
      </c>
      <c r="E52" s="530"/>
      <c r="F52" s="529" t="s">
        <v>242</v>
      </c>
      <c r="G52" s="530"/>
      <c r="H52" s="103" t="s">
        <v>243</v>
      </c>
      <c r="I52" s="105" t="s">
        <v>244</v>
      </c>
    </row>
    <row r="53" spans="1:9" ht="357.75" hidden="1" customHeight="1" x14ac:dyDescent="0.2">
      <c r="A53" s="548"/>
      <c r="B53" s="240">
        <v>1</v>
      </c>
      <c r="C53" s="337">
        <v>1</v>
      </c>
      <c r="D53" s="655" t="s">
        <v>411</v>
      </c>
      <c r="E53" s="656"/>
      <c r="F53" s="657" t="s">
        <v>412</v>
      </c>
      <c r="G53" s="656"/>
      <c r="H53" s="112"/>
      <c r="I53" s="95"/>
    </row>
    <row r="54" spans="1:9" ht="35.1" hidden="1" customHeight="1" thickBot="1" x14ac:dyDescent="0.3">
      <c r="A54" s="546" t="s">
        <v>270</v>
      </c>
      <c r="B54" s="102" t="s">
        <v>239</v>
      </c>
      <c r="C54" s="101" t="s">
        <v>240</v>
      </c>
      <c r="D54" s="529" t="s">
        <v>241</v>
      </c>
      <c r="E54" s="530"/>
      <c r="F54" s="529" t="s">
        <v>242</v>
      </c>
      <c r="G54" s="530"/>
      <c r="H54" s="103" t="s">
        <v>243</v>
      </c>
      <c r="I54" s="105" t="s">
        <v>244</v>
      </c>
    </row>
    <row r="55" spans="1:9" ht="230.25" hidden="1" customHeight="1" thickBot="1" x14ac:dyDescent="0.3">
      <c r="A55" s="548"/>
      <c r="B55" s="240">
        <v>1</v>
      </c>
      <c r="C55" s="337">
        <v>1</v>
      </c>
      <c r="D55" s="658" t="s">
        <v>413</v>
      </c>
      <c r="E55" s="654"/>
      <c r="F55" s="658" t="s">
        <v>414</v>
      </c>
      <c r="G55" s="654"/>
      <c r="H55" s="94"/>
      <c r="I55" s="94"/>
    </row>
    <row r="56" spans="1:9" ht="35.1" customHeight="1" thickBot="1" x14ac:dyDescent="0.3">
      <c r="A56" s="546" t="s">
        <v>273</v>
      </c>
      <c r="B56" s="102" t="s">
        <v>239</v>
      </c>
      <c r="C56" s="101" t="s">
        <v>240</v>
      </c>
      <c r="D56" s="529" t="s">
        <v>241</v>
      </c>
      <c r="E56" s="530"/>
      <c r="F56" s="529" t="s">
        <v>242</v>
      </c>
      <c r="G56" s="530"/>
      <c r="H56" s="103" t="s">
        <v>243</v>
      </c>
      <c r="I56" s="105" t="s">
        <v>244</v>
      </c>
    </row>
    <row r="57" spans="1:9" ht="197.25" customHeight="1" thickBot="1" x14ac:dyDescent="0.3">
      <c r="A57" s="548"/>
      <c r="B57" s="240">
        <v>1</v>
      </c>
      <c r="C57" s="337">
        <v>1</v>
      </c>
      <c r="D57" s="658" t="s">
        <v>415</v>
      </c>
      <c r="E57" s="659"/>
      <c r="F57" s="658" t="s">
        <v>416</v>
      </c>
      <c r="G57" s="654"/>
      <c r="H57" s="94"/>
      <c r="I57" s="95"/>
    </row>
    <row r="58" spans="1:9" ht="35.1" customHeight="1" thickBot="1" x14ac:dyDescent="0.3">
      <c r="A58" s="546" t="s">
        <v>276</v>
      </c>
      <c r="B58" s="102" t="s">
        <v>239</v>
      </c>
      <c r="C58" s="101" t="s">
        <v>240</v>
      </c>
      <c r="D58" s="529" t="s">
        <v>241</v>
      </c>
      <c r="E58" s="530"/>
      <c r="F58" s="529" t="s">
        <v>242</v>
      </c>
      <c r="G58" s="530"/>
      <c r="H58" s="103" t="s">
        <v>243</v>
      </c>
      <c r="I58" s="105" t="s">
        <v>244</v>
      </c>
    </row>
    <row r="59" spans="1:9" ht="181.5" customHeight="1" thickBot="1" x14ac:dyDescent="0.3">
      <c r="A59" s="548"/>
      <c r="B59" s="240">
        <v>1</v>
      </c>
      <c r="C59" s="337">
        <v>1</v>
      </c>
      <c r="D59" s="660" t="s">
        <v>945</v>
      </c>
      <c r="E59" s="659"/>
      <c r="F59" s="660" t="s">
        <v>946</v>
      </c>
      <c r="G59" s="654"/>
      <c r="H59" s="94"/>
      <c r="I59" s="383"/>
    </row>
    <row r="60" spans="1:9" ht="35.1" hidden="1" customHeight="1" x14ac:dyDescent="0.25">
      <c r="A60" s="546" t="s">
        <v>277</v>
      </c>
      <c r="B60" s="102" t="s">
        <v>239</v>
      </c>
      <c r="C60" s="101" t="s">
        <v>240</v>
      </c>
      <c r="D60" s="529" t="s">
        <v>241</v>
      </c>
      <c r="E60" s="530"/>
      <c r="F60" s="529" t="s">
        <v>242</v>
      </c>
      <c r="G60" s="530"/>
      <c r="H60" s="103" t="s">
        <v>243</v>
      </c>
      <c r="I60" s="105" t="s">
        <v>244</v>
      </c>
    </row>
    <row r="61" spans="1:9" ht="120.75" hidden="1" customHeight="1" x14ac:dyDescent="0.25">
      <c r="A61" s="548"/>
      <c r="B61" s="240">
        <v>1</v>
      </c>
      <c r="C61" s="97"/>
      <c r="D61" s="572"/>
      <c r="E61" s="573"/>
      <c r="F61" s="572"/>
      <c r="G61" s="573"/>
      <c r="H61" s="94"/>
      <c r="I61" s="94"/>
    </row>
    <row r="65" spans="1:13" ht="26.25" customHeight="1" x14ac:dyDescent="0.25">
      <c r="A65" s="113" t="s">
        <v>417</v>
      </c>
    </row>
    <row r="66" spans="1:13" ht="57.75" customHeight="1" x14ac:dyDescent="0.25">
      <c r="A66" s="98" t="s">
        <v>418</v>
      </c>
    </row>
    <row r="68" spans="1:13" ht="23.25" x14ac:dyDescent="0.25">
      <c r="A68" s="665" t="s">
        <v>419</v>
      </c>
      <c r="B68" s="99" t="s">
        <v>191</v>
      </c>
      <c r="C68" s="99" t="s">
        <v>192</v>
      </c>
      <c r="D68" s="99" t="s">
        <v>193</v>
      </c>
      <c r="E68" s="99" t="s">
        <v>194</v>
      </c>
      <c r="F68" s="99" t="s">
        <v>197</v>
      </c>
      <c r="G68" s="99" t="s">
        <v>198</v>
      </c>
      <c r="H68" s="99" t="s">
        <v>199</v>
      </c>
      <c r="I68" s="99" t="s">
        <v>200</v>
      </c>
      <c r="J68" s="99" t="s">
        <v>202</v>
      </c>
      <c r="K68" s="99" t="s">
        <v>203</v>
      </c>
      <c r="L68" s="99" t="s">
        <v>204</v>
      </c>
      <c r="M68" s="99" t="s">
        <v>206</v>
      </c>
    </row>
    <row r="69" spans="1:13" ht="24.75" customHeight="1" x14ac:dyDescent="0.25">
      <c r="A69" s="665"/>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f>$E$69</f>
        <v>100</v>
      </c>
      <c r="H69" s="100">
        <f>$E$69</f>
        <v>100</v>
      </c>
      <c r="I69" s="100">
        <f>+(((C104/B104)+(E104/D104)+(G104/F104)+(I104/H104)+(K104/J104))/5)*100</f>
        <v>100</v>
      </c>
      <c r="J69" s="100">
        <f>+(((C108/B108)+(E108/D108)+(G108/F108)+(I108/H108)+(K108/J108))/5)*100</f>
        <v>100</v>
      </c>
      <c r="K69" s="100">
        <f>+(((C112/B112)+(E112/D112)+(G112/F112)+(I112/H112)+(K112/J112))/5)*100</f>
        <v>100</v>
      </c>
      <c r="L69" s="100">
        <v>100</v>
      </c>
      <c r="M69" s="100">
        <f>+(((C120/B120)+(E120/D120)+(G120/F120)+(I120/H120)+(K120/J120))/5)*100</f>
        <v>0</v>
      </c>
    </row>
    <row r="72" spans="1:13" ht="34.5" customHeight="1" x14ac:dyDescent="0.25">
      <c r="A72" s="561" t="s">
        <v>278</v>
      </c>
      <c r="B72" s="561"/>
      <c r="C72" s="561"/>
      <c r="D72" s="561"/>
      <c r="E72" s="561"/>
      <c r="F72" s="561"/>
      <c r="G72" s="561"/>
      <c r="H72" s="561"/>
      <c r="I72" s="561"/>
      <c r="J72" s="561"/>
      <c r="K72" s="561"/>
    </row>
    <row r="73" spans="1:13" ht="112.5" customHeight="1" x14ac:dyDescent="0.25">
      <c r="A73" s="244" t="s">
        <v>279</v>
      </c>
      <c r="B73" s="661" t="s">
        <v>420</v>
      </c>
      <c r="C73" s="662"/>
      <c r="D73" s="661" t="s">
        <v>421</v>
      </c>
      <c r="E73" s="662"/>
      <c r="F73" s="661" t="s">
        <v>422</v>
      </c>
      <c r="G73" s="662"/>
      <c r="H73" s="661" t="s">
        <v>423</v>
      </c>
      <c r="I73" s="662"/>
      <c r="J73" s="661" t="s">
        <v>424</v>
      </c>
      <c r="K73" s="662"/>
    </row>
    <row r="74" spans="1:13" ht="40.5" customHeight="1" x14ac:dyDescent="0.25">
      <c r="A74" s="106" t="s">
        <v>425</v>
      </c>
      <c r="B74" s="663">
        <v>0.03</v>
      </c>
      <c r="C74" s="664"/>
      <c r="D74" s="663">
        <v>0.05</v>
      </c>
      <c r="E74" s="664"/>
      <c r="F74" s="663">
        <v>0.05</v>
      </c>
      <c r="G74" s="664"/>
      <c r="H74" s="663">
        <v>0.04</v>
      </c>
      <c r="I74" s="664"/>
      <c r="J74" s="663">
        <v>0.02</v>
      </c>
      <c r="K74" s="664"/>
    </row>
    <row r="75" spans="1:13" ht="30" hidden="1" customHeight="1" x14ac:dyDescent="0.25">
      <c r="A75" s="666" t="s">
        <v>191</v>
      </c>
      <c r="B75" s="149" t="s">
        <v>99</v>
      </c>
      <c r="C75" s="149" t="s">
        <v>240</v>
      </c>
      <c r="D75" s="149" t="s">
        <v>99</v>
      </c>
      <c r="E75" s="149" t="s">
        <v>240</v>
      </c>
      <c r="F75" s="149" t="s">
        <v>99</v>
      </c>
      <c r="G75" s="149" t="s">
        <v>240</v>
      </c>
      <c r="H75" s="149" t="s">
        <v>99</v>
      </c>
      <c r="I75" s="149" t="s">
        <v>240</v>
      </c>
      <c r="J75" s="149" t="s">
        <v>99</v>
      </c>
      <c r="K75" s="149" t="s">
        <v>240</v>
      </c>
    </row>
    <row r="76" spans="1:13" ht="30" hidden="1" customHeight="1" x14ac:dyDescent="0.25">
      <c r="A76" s="667"/>
      <c r="B76" s="108">
        <v>0.03</v>
      </c>
      <c r="C76" s="108">
        <v>0.03</v>
      </c>
      <c r="D76" s="108">
        <v>0.03</v>
      </c>
      <c r="E76" s="108">
        <v>0.03</v>
      </c>
      <c r="F76" s="108">
        <v>0.03</v>
      </c>
      <c r="G76" s="108">
        <v>0.03</v>
      </c>
      <c r="H76" s="108">
        <v>0.03</v>
      </c>
      <c r="I76" s="108">
        <v>0.03</v>
      </c>
      <c r="J76" s="108">
        <v>0.03</v>
      </c>
      <c r="K76" s="108">
        <v>0.03</v>
      </c>
    </row>
    <row r="77" spans="1:13" ht="108.75" hidden="1" customHeight="1" x14ac:dyDescent="0.25">
      <c r="A77" s="106" t="s">
        <v>284</v>
      </c>
      <c r="B77" s="668" t="s">
        <v>426</v>
      </c>
      <c r="C77" s="669"/>
      <c r="D77" s="670" t="s">
        <v>427</v>
      </c>
      <c r="E77" s="671"/>
      <c r="F77" s="672" t="s">
        <v>428</v>
      </c>
      <c r="G77" s="673"/>
      <c r="H77" s="672" t="s">
        <v>429</v>
      </c>
      <c r="I77" s="673"/>
      <c r="J77" s="670" t="s">
        <v>430</v>
      </c>
      <c r="K77" s="671"/>
    </row>
    <row r="78" spans="1:13" ht="80.25" hidden="1" customHeight="1" x14ac:dyDescent="0.25">
      <c r="A78" s="106" t="s">
        <v>287</v>
      </c>
      <c r="B78" s="674" t="s">
        <v>431</v>
      </c>
      <c r="C78" s="675"/>
      <c r="D78" s="674" t="s">
        <v>432</v>
      </c>
      <c r="E78" s="675"/>
      <c r="F78" s="674" t="s">
        <v>433</v>
      </c>
      <c r="G78" s="676"/>
      <c r="H78" s="674" t="s">
        <v>434</v>
      </c>
      <c r="I78" s="676"/>
      <c r="J78" s="674" t="s">
        <v>435</v>
      </c>
      <c r="K78" s="676"/>
    </row>
    <row r="79" spans="1:13" ht="30.75" hidden="1" customHeight="1" x14ac:dyDescent="0.25">
      <c r="A79" s="666" t="s">
        <v>192</v>
      </c>
      <c r="B79" s="149" t="s">
        <v>99</v>
      </c>
      <c r="C79" s="149" t="s">
        <v>240</v>
      </c>
      <c r="D79" s="149" t="s">
        <v>99</v>
      </c>
      <c r="E79" s="149" t="s">
        <v>240</v>
      </c>
      <c r="F79" s="149" t="s">
        <v>99</v>
      </c>
      <c r="G79" s="149" t="s">
        <v>240</v>
      </c>
      <c r="H79" s="149" t="s">
        <v>99</v>
      </c>
      <c r="I79" s="149" t="s">
        <v>240</v>
      </c>
      <c r="J79" s="149" t="s">
        <v>99</v>
      </c>
      <c r="K79" s="149" t="s">
        <v>240</v>
      </c>
    </row>
    <row r="80" spans="1:13" ht="30.75" hidden="1" customHeight="1" x14ac:dyDescent="0.25">
      <c r="A80" s="667"/>
      <c r="B80" s="108">
        <v>0.04</v>
      </c>
      <c r="C80" s="296">
        <v>0.04</v>
      </c>
      <c r="D80" s="108">
        <v>0.04</v>
      </c>
      <c r="E80" s="108">
        <v>0.04</v>
      </c>
      <c r="F80" s="108">
        <v>0.04</v>
      </c>
      <c r="G80" s="109">
        <v>0.04</v>
      </c>
      <c r="H80" s="108">
        <v>0.04</v>
      </c>
      <c r="I80" s="109">
        <v>0.04</v>
      </c>
      <c r="J80" s="108">
        <v>0.04</v>
      </c>
      <c r="K80" s="297">
        <v>0.04</v>
      </c>
    </row>
    <row r="81" spans="1:11" ht="130.5" hidden="1" customHeight="1" x14ac:dyDescent="0.25">
      <c r="A81" s="106" t="s">
        <v>284</v>
      </c>
      <c r="B81" s="670" t="s">
        <v>436</v>
      </c>
      <c r="C81" s="669"/>
      <c r="D81" s="672" t="s">
        <v>437</v>
      </c>
      <c r="E81" s="673"/>
      <c r="F81" s="677" t="s">
        <v>438</v>
      </c>
      <c r="G81" s="673"/>
      <c r="H81" s="677" t="s">
        <v>439</v>
      </c>
      <c r="I81" s="673"/>
      <c r="J81" s="718" t="s">
        <v>440</v>
      </c>
      <c r="K81" s="719"/>
    </row>
    <row r="82" spans="1:11" ht="80.25" hidden="1" customHeight="1" x14ac:dyDescent="0.25">
      <c r="A82" s="106" t="s">
        <v>287</v>
      </c>
      <c r="B82" s="674" t="s">
        <v>431</v>
      </c>
      <c r="C82" s="675"/>
      <c r="D82" s="674" t="s">
        <v>432</v>
      </c>
      <c r="E82" s="675"/>
      <c r="F82" s="674" t="s">
        <v>433</v>
      </c>
      <c r="G82" s="676"/>
      <c r="H82" s="674" t="s">
        <v>434</v>
      </c>
      <c r="I82" s="676"/>
      <c r="J82" s="674" t="s">
        <v>435</v>
      </c>
      <c r="K82" s="676"/>
    </row>
    <row r="83" spans="1:11" ht="30.75" hidden="1" customHeight="1" x14ac:dyDescent="0.25">
      <c r="A83" s="666" t="s">
        <v>193</v>
      </c>
      <c r="B83" s="149" t="s">
        <v>99</v>
      </c>
      <c r="C83" s="149" t="s">
        <v>240</v>
      </c>
      <c r="D83" s="149" t="s">
        <v>99</v>
      </c>
      <c r="E83" s="149" t="s">
        <v>240</v>
      </c>
      <c r="F83" s="149" t="s">
        <v>99</v>
      </c>
      <c r="G83" s="149" t="s">
        <v>240</v>
      </c>
      <c r="H83" s="149" t="s">
        <v>99</v>
      </c>
      <c r="I83" s="149" t="s">
        <v>240</v>
      </c>
      <c r="J83" s="149" t="s">
        <v>99</v>
      </c>
      <c r="K83" s="149" t="s">
        <v>240</v>
      </c>
    </row>
    <row r="84" spans="1:11" ht="30.75" hidden="1" customHeight="1" x14ac:dyDescent="0.25">
      <c r="A84" s="667"/>
      <c r="B84" s="108">
        <v>0.1</v>
      </c>
      <c r="C84" s="108">
        <v>0.1</v>
      </c>
      <c r="D84" s="108">
        <v>0.1</v>
      </c>
      <c r="E84" s="108">
        <v>0.1</v>
      </c>
      <c r="F84" s="108">
        <v>0.1</v>
      </c>
      <c r="G84" s="108">
        <v>0.1</v>
      </c>
      <c r="H84" s="108">
        <v>0.1</v>
      </c>
      <c r="I84" s="108">
        <v>0.1</v>
      </c>
      <c r="J84" s="108">
        <v>0.1</v>
      </c>
      <c r="K84" s="108">
        <v>0.1</v>
      </c>
    </row>
    <row r="85" spans="1:11" ht="122.25" hidden="1" customHeight="1" x14ac:dyDescent="0.25">
      <c r="A85" s="106" t="s">
        <v>284</v>
      </c>
      <c r="B85" s="678" t="s">
        <v>441</v>
      </c>
      <c r="C85" s="679"/>
      <c r="D85" s="678" t="s">
        <v>442</v>
      </c>
      <c r="E85" s="680"/>
      <c r="F85" s="678" t="s">
        <v>443</v>
      </c>
      <c r="G85" s="680"/>
      <c r="H85" s="678" t="s">
        <v>444</v>
      </c>
      <c r="I85" s="680"/>
      <c r="J85" s="704" t="s">
        <v>445</v>
      </c>
      <c r="K85" s="679"/>
    </row>
    <row r="86" spans="1:11" ht="80.25" hidden="1" customHeight="1" x14ac:dyDescent="0.25">
      <c r="A86" s="106" t="s">
        <v>287</v>
      </c>
      <c r="B86" s="674" t="s">
        <v>431</v>
      </c>
      <c r="C86" s="675"/>
      <c r="D86" s="674" t="s">
        <v>432</v>
      </c>
      <c r="E86" s="675"/>
      <c r="F86" s="674" t="s">
        <v>433</v>
      </c>
      <c r="G86" s="676"/>
      <c r="H86" s="674" t="s">
        <v>434</v>
      </c>
      <c r="I86" s="676"/>
      <c r="J86" s="674" t="s">
        <v>435</v>
      </c>
      <c r="K86" s="692"/>
    </row>
    <row r="87" spans="1:11" ht="30.75" hidden="1" customHeight="1" x14ac:dyDescent="0.25">
      <c r="A87" s="666" t="s">
        <v>194</v>
      </c>
      <c r="B87" s="149" t="s">
        <v>99</v>
      </c>
      <c r="C87" s="149" t="s">
        <v>240</v>
      </c>
      <c r="D87" s="149" t="s">
        <v>99</v>
      </c>
      <c r="E87" s="149" t="s">
        <v>240</v>
      </c>
      <c r="F87" s="149" t="s">
        <v>99</v>
      </c>
      <c r="G87" s="149" t="s">
        <v>240</v>
      </c>
      <c r="H87" s="149" t="s">
        <v>99</v>
      </c>
      <c r="I87" s="149" t="s">
        <v>240</v>
      </c>
      <c r="J87" s="149" t="s">
        <v>99</v>
      </c>
      <c r="K87" s="149" t="s">
        <v>240</v>
      </c>
    </row>
    <row r="88" spans="1:11" ht="30.75" hidden="1" customHeight="1" x14ac:dyDescent="0.25">
      <c r="A88" s="667"/>
      <c r="B88" s="108">
        <v>0.1</v>
      </c>
      <c r="C88" s="108">
        <v>0.1</v>
      </c>
      <c r="D88" s="108">
        <v>0.1</v>
      </c>
      <c r="E88" s="108">
        <v>0.1</v>
      </c>
      <c r="F88" s="108">
        <v>0.1</v>
      </c>
      <c r="G88" s="108">
        <v>0.1</v>
      </c>
      <c r="H88" s="108">
        <v>0.1</v>
      </c>
      <c r="I88" s="108">
        <v>0.1</v>
      </c>
      <c r="J88" s="108">
        <v>0.1</v>
      </c>
      <c r="K88" s="108">
        <v>0.1</v>
      </c>
    </row>
    <row r="89" spans="1:11" ht="119.25" hidden="1" customHeight="1" x14ac:dyDescent="0.25">
      <c r="A89" s="106" t="s">
        <v>284</v>
      </c>
      <c r="B89" s="670" t="s">
        <v>446</v>
      </c>
      <c r="C89" s="671"/>
      <c r="D89" s="670" t="s">
        <v>447</v>
      </c>
      <c r="E89" s="671"/>
      <c r="F89" s="670" t="s">
        <v>448</v>
      </c>
      <c r="G89" s="671"/>
      <c r="H89" s="670" t="s">
        <v>449</v>
      </c>
      <c r="I89" s="671"/>
      <c r="J89" s="670" t="s">
        <v>450</v>
      </c>
      <c r="K89" s="671"/>
    </row>
    <row r="90" spans="1:11" ht="80.25" hidden="1" customHeight="1" x14ac:dyDescent="0.25">
      <c r="A90" s="106" t="s">
        <v>287</v>
      </c>
      <c r="B90" s="674" t="s">
        <v>431</v>
      </c>
      <c r="C90" s="681"/>
      <c r="D90" s="674" t="s">
        <v>432</v>
      </c>
      <c r="E90" s="675"/>
      <c r="F90" s="674" t="s">
        <v>433</v>
      </c>
      <c r="G90" s="676"/>
      <c r="H90" s="674" t="s">
        <v>434</v>
      </c>
      <c r="I90" s="676"/>
      <c r="J90" s="674" t="s">
        <v>435</v>
      </c>
      <c r="K90" s="676"/>
    </row>
    <row r="91" spans="1:11" ht="30" hidden="1" customHeight="1" x14ac:dyDescent="0.25">
      <c r="A91" s="666" t="s">
        <v>197</v>
      </c>
      <c r="B91" s="149" t="s">
        <v>99</v>
      </c>
      <c r="C91" s="149" t="s">
        <v>240</v>
      </c>
      <c r="D91" s="149" t="s">
        <v>99</v>
      </c>
      <c r="E91" s="149" t="s">
        <v>240</v>
      </c>
      <c r="F91" s="149" t="s">
        <v>99</v>
      </c>
      <c r="G91" s="149" t="s">
        <v>240</v>
      </c>
      <c r="H91" s="149" t="s">
        <v>99</v>
      </c>
      <c r="I91" s="149" t="s">
        <v>240</v>
      </c>
      <c r="J91" s="149" t="s">
        <v>99</v>
      </c>
      <c r="K91" s="149" t="s">
        <v>240</v>
      </c>
    </row>
    <row r="92" spans="1:11" ht="30" hidden="1" customHeight="1" x14ac:dyDescent="0.25">
      <c r="A92" s="667"/>
      <c r="B92" s="108">
        <v>0.1</v>
      </c>
      <c r="C92" s="108">
        <v>0.1</v>
      </c>
      <c r="D92" s="108">
        <v>0.1</v>
      </c>
      <c r="E92" s="108">
        <v>0.1</v>
      </c>
      <c r="F92" s="241">
        <v>0.1</v>
      </c>
      <c r="G92" s="108">
        <v>0.1</v>
      </c>
      <c r="H92" s="241">
        <v>0.1</v>
      </c>
      <c r="I92" s="108">
        <v>0.1</v>
      </c>
      <c r="J92" s="241">
        <v>0.1</v>
      </c>
      <c r="K92" s="108">
        <v>0.1</v>
      </c>
    </row>
    <row r="93" spans="1:11" ht="145.5" hidden="1" customHeight="1" x14ac:dyDescent="0.25">
      <c r="A93" s="106" t="s">
        <v>284</v>
      </c>
      <c r="B93" s="682" t="s">
        <v>451</v>
      </c>
      <c r="C93" s="682"/>
      <c r="D93" s="682" t="s">
        <v>452</v>
      </c>
      <c r="E93" s="683"/>
      <c r="F93" s="682" t="s">
        <v>453</v>
      </c>
      <c r="G93" s="683"/>
      <c r="H93" s="670" t="s">
        <v>454</v>
      </c>
      <c r="I93" s="671"/>
      <c r="J93" s="682" t="s">
        <v>455</v>
      </c>
      <c r="K93" s="683"/>
    </row>
    <row r="94" spans="1:11" ht="80.25" hidden="1" customHeight="1" x14ac:dyDescent="0.25">
      <c r="A94" s="106" t="s">
        <v>287</v>
      </c>
      <c r="B94" s="684" t="s">
        <v>431</v>
      </c>
      <c r="C94" s="685"/>
      <c r="D94" s="684" t="s">
        <v>432</v>
      </c>
      <c r="E94" s="685"/>
      <c r="F94" s="684" t="s">
        <v>433</v>
      </c>
      <c r="G94" s="685"/>
      <c r="H94" s="684" t="s">
        <v>434</v>
      </c>
      <c r="I94" s="685"/>
      <c r="J94" s="684" t="s">
        <v>435</v>
      </c>
      <c r="K94" s="685"/>
    </row>
    <row r="95" spans="1:11" ht="29.25" hidden="1" customHeight="1" x14ac:dyDescent="0.25">
      <c r="A95" s="666" t="s">
        <v>198</v>
      </c>
      <c r="B95" s="149" t="s">
        <v>99</v>
      </c>
      <c r="C95" s="149" t="s">
        <v>240</v>
      </c>
      <c r="D95" s="149" t="s">
        <v>99</v>
      </c>
      <c r="E95" s="149" t="s">
        <v>240</v>
      </c>
      <c r="F95" s="149" t="s">
        <v>99</v>
      </c>
      <c r="G95" s="149" t="s">
        <v>240</v>
      </c>
      <c r="H95" s="149" t="s">
        <v>99</v>
      </c>
      <c r="I95" s="149" t="s">
        <v>240</v>
      </c>
      <c r="J95" s="149" t="s">
        <v>99</v>
      </c>
      <c r="K95" s="149" t="s">
        <v>240</v>
      </c>
    </row>
    <row r="96" spans="1:11" ht="29.25" hidden="1" customHeight="1" x14ac:dyDescent="0.25">
      <c r="A96" s="667"/>
      <c r="B96" s="108">
        <v>0.1</v>
      </c>
      <c r="C96" s="108">
        <v>0.1</v>
      </c>
      <c r="D96" s="108">
        <v>0.1</v>
      </c>
      <c r="E96" s="108">
        <v>0.1</v>
      </c>
      <c r="F96" s="108">
        <v>0.1</v>
      </c>
      <c r="G96" s="108">
        <v>0.1</v>
      </c>
      <c r="H96" s="108">
        <v>0.1</v>
      </c>
      <c r="I96" s="108">
        <v>0.1</v>
      </c>
      <c r="J96" s="108">
        <v>0.1</v>
      </c>
      <c r="K96" s="108">
        <v>0.1</v>
      </c>
    </row>
    <row r="97" spans="1:11" ht="314.25" hidden="1" customHeight="1" x14ac:dyDescent="0.25">
      <c r="A97" s="106" t="s">
        <v>284</v>
      </c>
      <c r="B97" s="686" t="s">
        <v>456</v>
      </c>
      <c r="C97" s="687"/>
      <c r="D97" s="688" t="s">
        <v>457</v>
      </c>
      <c r="E97" s="689"/>
      <c r="F97" s="687" t="s">
        <v>458</v>
      </c>
      <c r="G97" s="690"/>
      <c r="H97" s="688" t="s">
        <v>459</v>
      </c>
      <c r="I97" s="691"/>
      <c r="J97" s="713" t="s">
        <v>460</v>
      </c>
      <c r="K97" s="690"/>
    </row>
    <row r="98" spans="1:11" ht="80.25" hidden="1" customHeight="1" x14ac:dyDescent="0.25">
      <c r="A98" s="106" t="s">
        <v>287</v>
      </c>
      <c r="B98" s="674" t="s">
        <v>431</v>
      </c>
      <c r="C98" s="692"/>
      <c r="D98" s="684" t="s">
        <v>432</v>
      </c>
      <c r="E98" s="685"/>
      <c r="F98" s="684" t="s">
        <v>433</v>
      </c>
      <c r="G98" s="685"/>
      <c r="H98" s="684" t="s">
        <v>434</v>
      </c>
      <c r="I98" s="685"/>
      <c r="J98" s="684" t="s">
        <v>435</v>
      </c>
      <c r="K98" s="685"/>
    </row>
    <row r="99" spans="1:11" ht="24.95" hidden="1" customHeight="1" x14ac:dyDescent="0.25">
      <c r="A99" s="666" t="s">
        <v>199</v>
      </c>
      <c r="B99" s="149" t="s">
        <v>99</v>
      </c>
      <c r="C99" s="149" t="s">
        <v>240</v>
      </c>
      <c r="D99" s="149" t="s">
        <v>99</v>
      </c>
      <c r="E99" s="149" t="s">
        <v>240</v>
      </c>
      <c r="F99" s="149" t="s">
        <v>99</v>
      </c>
      <c r="G99" s="149" t="s">
        <v>240</v>
      </c>
      <c r="H99" s="149" t="s">
        <v>99</v>
      </c>
      <c r="I99" s="149" t="s">
        <v>240</v>
      </c>
      <c r="J99" s="149" t="s">
        <v>99</v>
      </c>
      <c r="K99" s="149" t="s">
        <v>240</v>
      </c>
    </row>
    <row r="100" spans="1:11" ht="24.95" hidden="1" customHeight="1" x14ac:dyDescent="0.25">
      <c r="A100" s="667"/>
      <c r="B100" s="108">
        <v>0.1</v>
      </c>
      <c r="C100" s="108">
        <v>0.1</v>
      </c>
      <c r="D100" s="108">
        <v>0.1</v>
      </c>
      <c r="E100" s="108">
        <v>0.1</v>
      </c>
      <c r="F100" s="108">
        <v>0.1</v>
      </c>
      <c r="G100" s="108">
        <v>0.1</v>
      </c>
      <c r="H100" s="108">
        <v>0.1</v>
      </c>
      <c r="I100" s="108">
        <v>0.1</v>
      </c>
      <c r="J100" s="108">
        <v>0.1</v>
      </c>
      <c r="K100" s="108">
        <v>0.1</v>
      </c>
    </row>
    <row r="101" spans="1:11" ht="258" hidden="1" customHeight="1" x14ac:dyDescent="0.25">
      <c r="A101" s="106" t="s">
        <v>284</v>
      </c>
      <c r="B101" s="693" t="s">
        <v>461</v>
      </c>
      <c r="C101" s="682"/>
      <c r="D101" s="694" t="s">
        <v>462</v>
      </c>
      <c r="E101" s="695"/>
      <c r="F101" s="696" t="s">
        <v>463</v>
      </c>
      <c r="G101" s="697"/>
      <c r="H101" s="696" t="s">
        <v>464</v>
      </c>
      <c r="I101" s="697"/>
      <c r="J101" s="714" t="s">
        <v>465</v>
      </c>
      <c r="K101" s="715"/>
    </row>
    <row r="102" spans="1:11" ht="80.25" hidden="1" customHeight="1" x14ac:dyDescent="0.25">
      <c r="A102" s="106" t="s">
        <v>287</v>
      </c>
      <c r="B102" s="684" t="s">
        <v>431</v>
      </c>
      <c r="C102" s="685"/>
      <c r="D102" s="684" t="s">
        <v>432</v>
      </c>
      <c r="E102" s="685"/>
      <c r="F102" s="684" t="s">
        <v>433</v>
      </c>
      <c r="G102" s="685"/>
      <c r="H102" s="684" t="s">
        <v>434</v>
      </c>
      <c r="I102" s="685"/>
      <c r="J102" s="684" t="s">
        <v>435</v>
      </c>
      <c r="K102" s="685"/>
    </row>
    <row r="103" spans="1:11" ht="24.95" hidden="1" customHeight="1" x14ac:dyDescent="0.25">
      <c r="A103" s="666" t="s">
        <v>200</v>
      </c>
      <c r="B103" s="149" t="s">
        <v>99</v>
      </c>
      <c r="C103" s="149" t="s">
        <v>240</v>
      </c>
      <c r="D103" s="149" t="s">
        <v>99</v>
      </c>
      <c r="E103" s="149" t="s">
        <v>240</v>
      </c>
      <c r="F103" s="149" t="s">
        <v>99</v>
      </c>
      <c r="G103" s="149" t="s">
        <v>240</v>
      </c>
      <c r="H103" s="149" t="s">
        <v>99</v>
      </c>
      <c r="I103" s="149" t="s">
        <v>240</v>
      </c>
      <c r="J103" s="149" t="s">
        <v>99</v>
      </c>
      <c r="K103" s="149" t="s">
        <v>240</v>
      </c>
    </row>
    <row r="104" spans="1:11" ht="24.95" hidden="1" customHeight="1" x14ac:dyDescent="0.25">
      <c r="A104" s="667"/>
      <c r="B104" s="108">
        <v>0.1</v>
      </c>
      <c r="C104" s="108">
        <v>0.1</v>
      </c>
      <c r="D104" s="108">
        <v>0.1</v>
      </c>
      <c r="E104" s="108">
        <v>0.1</v>
      </c>
      <c r="F104" s="108">
        <v>0.1</v>
      </c>
      <c r="G104" s="108">
        <v>0.1</v>
      </c>
      <c r="H104" s="108">
        <v>0.1</v>
      </c>
      <c r="I104" s="108">
        <v>0.1</v>
      </c>
      <c r="J104" s="108">
        <v>0.1</v>
      </c>
      <c r="K104" s="108">
        <v>0.1</v>
      </c>
    </row>
    <row r="105" spans="1:11" ht="264.75" hidden="1" customHeight="1" x14ac:dyDescent="0.25">
      <c r="A105" s="106" t="s">
        <v>284</v>
      </c>
      <c r="B105" s="698" t="s">
        <v>466</v>
      </c>
      <c r="C105" s="699"/>
      <c r="D105" s="700" t="s">
        <v>467</v>
      </c>
      <c r="E105" s="701"/>
      <c r="F105" s="700" t="s">
        <v>468</v>
      </c>
      <c r="G105" s="702"/>
      <c r="H105" s="700" t="s">
        <v>469</v>
      </c>
      <c r="I105" s="702"/>
      <c r="J105" s="716" t="s">
        <v>470</v>
      </c>
      <c r="K105" s="717"/>
    </row>
    <row r="106" spans="1:11" ht="80.25" hidden="1" customHeight="1" x14ac:dyDescent="0.25">
      <c r="A106" s="106" t="s">
        <v>287</v>
      </c>
      <c r="B106" s="684" t="s">
        <v>431</v>
      </c>
      <c r="C106" s="685"/>
      <c r="D106" s="684" t="s">
        <v>432</v>
      </c>
      <c r="E106" s="685"/>
      <c r="F106" s="684" t="s">
        <v>433</v>
      </c>
      <c r="G106" s="685"/>
      <c r="H106" s="684" t="s">
        <v>434</v>
      </c>
      <c r="I106" s="685"/>
      <c r="J106" s="684" t="s">
        <v>435</v>
      </c>
      <c r="K106" s="685"/>
    </row>
    <row r="107" spans="1:11" ht="24.95" hidden="1" customHeight="1" x14ac:dyDescent="0.25">
      <c r="A107" s="666" t="s">
        <v>202</v>
      </c>
      <c r="B107" s="149" t="s">
        <v>99</v>
      </c>
      <c r="C107" s="149" t="s">
        <v>240</v>
      </c>
      <c r="D107" s="149" t="s">
        <v>99</v>
      </c>
      <c r="E107" s="149" t="s">
        <v>240</v>
      </c>
      <c r="F107" s="149" t="s">
        <v>99</v>
      </c>
      <c r="G107" s="149" t="s">
        <v>240</v>
      </c>
      <c r="H107" s="149" t="s">
        <v>99</v>
      </c>
      <c r="I107" s="149" t="s">
        <v>240</v>
      </c>
      <c r="J107" s="149" t="s">
        <v>99</v>
      </c>
      <c r="K107" s="149" t="s">
        <v>240</v>
      </c>
    </row>
    <row r="108" spans="1:11" ht="24.95" hidden="1" customHeight="1" x14ac:dyDescent="0.25">
      <c r="A108" s="667"/>
      <c r="B108" s="108">
        <v>0.1</v>
      </c>
      <c r="C108" s="108">
        <v>0.1</v>
      </c>
      <c r="D108" s="108">
        <v>0.1</v>
      </c>
      <c r="E108" s="108">
        <v>0.1</v>
      </c>
      <c r="F108" s="108">
        <v>0.1</v>
      </c>
      <c r="G108" s="108">
        <v>0.1</v>
      </c>
      <c r="H108" s="108">
        <v>0.1</v>
      </c>
      <c r="I108" s="108">
        <v>0.1</v>
      </c>
      <c r="J108" s="108">
        <v>0.1</v>
      </c>
      <c r="K108" s="108">
        <v>0.1</v>
      </c>
    </row>
    <row r="109" spans="1:11" ht="101.25" hidden="1" customHeight="1" x14ac:dyDescent="0.2">
      <c r="A109" s="106" t="s">
        <v>284</v>
      </c>
      <c r="B109" s="703" t="s">
        <v>471</v>
      </c>
      <c r="C109" s="702"/>
      <c r="D109" s="703" t="s">
        <v>472</v>
      </c>
      <c r="E109" s="702"/>
      <c r="F109" s="703" t="s">
        <v>473</v>
      </c>
      <c r="G109" s="702"/>
      <c r="H109" s="703" t="s">
        <v>474</v>
      </c>
      <c r="I109" s="702"/>
      <c r="J109" s="703" t="s">
        <v>475</v>
      </c>
      <c r="K109" s="702"/>
    </row>
    <row r="110" spans="1:11" ht="80.25" hidden="1" customHeight="1" x14ac:dyDescent="0.25">
      <c r="A110" s="106" t="s">
        <v>287</v>
      </c>
      <c r="B110" s="684" t="s">
        <v>431</v>
      </c>
      <c r="C110" s="685"/>
      <c r="D110" s="684" t="s">
        <v>432</v>
      </c>
      <c r="E110" s="685"/>
      <c r="F110" s="684" t="s">
        <v>433</v>
      </c>
      <c r="G110" s="685"/>
      <c r="H110" s="684" t="s">
        <v>434</v>
      </c>
      <c r="I110" s="685"/>
      <c r="J110" s="684" t="s">
        <v>435</v>
      </c>
      <c r="K110" s="685"/>
    </row>
    <row r="111" spans="1:11" ht="24.95" hidden="1" customHeight="1" x14ac:dyDescent="0.25">
      <c r="A111" s="666" t="s">
        <v>203</v>
      </c>
      <c r="B111" s="149" t="s">
        <v>99</v>
      </c>
      <c r="C111" s="149" t="s">
        <v>240</v>
      </c>
      <c r="D111" s="149" t="s">
        <v>99</v>
      </c>
      <c r="E111" s="149" t="s">
        <v>240</v>
      </c>
      <c r="F111" s="149" t="s">
        <v>99</v>
      </c>
      <c r="G111" s="149" t="s">
        <v>240</v>
      </c>
      <c r="H111" s="149" t="s">
        <v>99</v>
      </c>
      <c r="I111" s="149" t="s">
        <v>240</v>
      </c>
      <c r="J111" s="149" t="s">
        <v>99</v>
      </c>
      <c r="K111" s="149" t="s">
        <v>240</v>
      </c>
    </row>
    <row r="112" spans="1:11" ht="24.95" hidden="1" customHeight="1" x14ac:dyDescent="0.25">
      <c r="A112" s="667"/>
      <c r="B112" s="108">
        <v>0.1</v>
      </c>
      <c r="C112" s="110">
        <v>0.1</v>
      </c>
      <c r="D112" s="108">
        <v>0.1</v>
      </c>
      <c r="E112" s="108">
        <v>0.1</v>
      </c>
      <c r="F112" s="108">
        <v>0.1</v>
      </c>
      <c r="G112" s="109">
        <v>0.1</v>
      </c>
      <c r="H112" s="108">
        <v>0.1</v>
      </c>
      <c r="I112" s="109">
        <v>0.1</v>
      </c>
      <c r="J112" s="108">
        <v>0.1</v>
      </c>
      <c r="K112" s="109">
        <v>0.1</v>
      </c>
    </row>
    <row r="113" spans="1:11" ht="182.25" hidden="1" customHeight="1" x14ac:dyDescent="0.2">
      <c r="A113" s="106" t="s">
        <v>284</v>
      </c>
      <c r="B113" s="710" t="s">
        <v>476</v>
      </c>
      <c r="C113" s="711"/>
      <c r="D113" s="703" t="s">
        <v>477</v>
      </c>
      <c r="E113" s="702"/>
      <c r="F113" s="703" t="s">
        <v>473</v>
      </c>
      <c r="G113" s="702"/>
      <c r="H113" s="703" t="s">
        <v>478</v>
      </c>
      <c r="I113" s="702"/>
      <c r="J113" s="712" t="s">
        <v>479</v>
      </c>
      <c r="K113" s="712"/>
    </row>
    <row r="114" spans="1:11" ht="80.25" hidden="1" customHeight="1" x14ac:dyDescent="0.25">
      <c r="A114" s="106" t="s">
        <v>287</v>
      </c>
      <c r="B114" s="684" t="s">
        <v>431</v>
      </c>
      <c r="C114" s="685"/>
      <c r="D114" s="684" t="s">
        <v>432</v>
      </c>
      <c r="E114" s="685"/>
      <c r="F114" s="684" t="s">
        <v>433</v>
      </c>
      <c r="G114" s="685"/>
      <c r="H114" s="684" t="s">
        <v>434</v>
      </c>
      <c r="I114" s="685"/>
      <c r="J114" s="684" t="s">
        <v>435</v>
      </c>
      <c r="K114" s="685"/>
    </row>
    <row r="115" spans="1:11" ht="24.95" customHeight="1" x14ac:dyDescent="0.25">
      <c r="A115" s="666" t="s">
        <v>204</v>
      </c>
      <c r="B115" s="149" t="s">
        <v>99</v>
      </c>
      <c r="C115" s="149" t="s">
        <v>240</v>
      </c>
      <c r="D115" s="149" t="s">
        <v>99</v>
      </c>
      <c r="E115" s="149" t="s">
        <v>240</v>
      </c>
      <c r="F115" s="149" t="s">
        <v>99</v>
      </c>
      <c r="G115" s="149" t="s">
        <v>240</v>
      </c>
      <c r="H115" s="149" t="s">
        <v>99</v>
      </c>
      <c r="I115" s="149" t="s">
        <v>240</v>
      </c>
      <c r="J115" s="149" t="s">
        <v>99</v>
      </c>
      <c r="K115" s="149" t="s">
        <v>240</v>
      </c>
    </row>
    <row r="116" spans="1:11" ht="24.95" customHeight="1" x14ac:dyDescent="0.25">
      <c r="A116" s="667"/>
      <c r="B116" s="108">
        <v>7.0000000000000007E-2</v>
      </c>
      <c r="C116" s="110">
        <v>7.0000000000000007E-2</v>
      </c>
      <c r="D116" s="108">
        <v>7.0000000000000007E-2</v>
      </c>
      <c r="E116" s="108">
        <v>7.0000000000000007E-2</v>
      </c>
      <c r="F116" s="108">
        <v>7.0000000000000007E-2</v>
      </c>
      <c r="G116" s="109">
        <v>7.0000000000000007E-2</v>
      </c>
      <c r="H116" s="108">
        <v>7.0000000000000007E-2</v>
      </c>
      <c r="I116" s="109">
        <v>7.0000000000000007E-2</v>
      </c>
      <c r="J116" s="108">
        <v>7.0000000000000007E-2</v>
      </c>
      <c r="K116" s="109">
        <v>7.0000000000000007E-2</v>
      </c>
    </row>
    <row r="117" spans="1:11" ht="125.25" customHeight="1" x14ac:dyDescent="0.25">
      <c r="A117" s="106" t="s">
        <v>284</v>
      </c>
      <c r="B117" s="682" t="s">
        <v>480</v>
      </c>
      <c r="C117" s="682"/>
      <c r="D117" s="707" t="s">
        <v>481</v>
      </c>
      <c r="E117" s="683"/>
      <c r="F117" s="707" t="s">
        <v>482</v>
      </c>
      <c r="G117" s="683"/>
      <c r="H117" s="708" t="s">
        <v>483</v>
      </c>
      <c r="I117" s="709"/>
      <c r="J117" s="707" t="s">
        <v>484</v>
      </c>
      <c r="K117" s="683"/>
    </row>
    <row r="118" spans="1:11" ht="80.25" customHeight="1" x14ac:dyDescent="0.25">
      <c r="A118" s="106" t="s">
        <v>287</v>
      </c>
      <c r="B118" s="684" t="s">
        <v>431</v>
      </c>
      <c r="C118" s="685"/>
      <c r="D118" s="684" t="s">
        <v>432</v>
      </c>
      <c r="E118" s="685"/>
      <c r="F118" s="684" t="s">
        <v>433</v>
      </c>
      <c r="G118" s="685"/>
      <c r="H118" s="684" t="s">
        <v>434</v>
      </c>
      <c r="I118" s="685"/>
      <c r="J118" s="684" t="s">
        <v>435</v>
      </c>
      <c r="K118" s="685"/>
    </row>
    <row r="119" spans="1:11" ht="24.95" hidden="1" customHeight="1" x14ac:dyDescent="0.25">
      <c r="A119" s="666" t="s">
        <v>206</v>
      </c>
      <c r="B119" s="149" t="s">
        <v>99</v>
      </c>
      <c r="C119" s="149" t="s">
        <v>240</v>
      </c>
      <c r="D119" s="149" t="s">
        <v>99</v>
      </c>
      <c r="E119" s="149" t="s">
        <v>240</v>
      </c>
      <c r="F119" s="149" t="s">
        <v>99</v>
      </c>
      <c r="G119" s="149" t="s">
        <v>240</v>
      </c>
      <c r="H119" s="149" t="s">
        <v>99</v>
      </c>
      <c r="I119" s="149" t="s">
        <v>240</v>
      </c>
      <c r="J119" s="149" t="s">
        <v>99</v>
      </c>
      <c r="K119" s="149" t="s">
        <v>240</v>
      </c>
    </row>
    <row r="120" spans="1:11" ht="24.95" hidden="1" customHeight="1" x14ac:dyDescent="0.25">
      <c r="A120" s="667"/>
      <c r="B120" s="108">
        <v>0.06</v>
      </c>
      <c r="C120" s="108"/>
      <c r="D120" s="108">
        <v>0.06</v>
      </c>
      <c r="E120" s="108"/>
      <c r="F120" s="108">
        <v>0.06</v>
      </c>
      <c r="G120" s="108"/>
      <c r="H120" s="108">
        <v>0.06</v>
      </c>
      <c r="I120" s="108"/>
      <c r="J120" s="108">
        <v>0.06</v>
      </c>
      <c r="K120" s="108"/>
    </row>
    <row r="121" spans="1:11" ht="80.25" hidden="1" customHeight="1" x14ac:dyDescent="0.25">
      <c r="A121" s="106" t="s">
        <v>284</v>
      </c>
      <c r="B121" s="705"/>
      <c r="C121" s="705"/>
      <c r="D121" s="705"/>
      <c r="E121" s="705"/>
      <c r="F121" s="705"/>
      <c r="G121" s="705"/>
      <c r="H121" s="705"/>
      <c r="I121" s="705"/>
      <c r="J121" s="705"/>
      <c r="K121" s="705"/>
    </row>
    <row r="122" spans="1:11" ht="80.25" hidden="1" customHeight="1" x14ac:dyDescent="0.25">
      <c r="A122" s="106" t="s">
        <v>287</v>
      </c>
      <c r="B122" s="706"/>
      <c r="C122" s="685"/>
      <c r="D122" s="706"/>
      <c r="E122" s="685"/>
      <c r="F122" s="706"/>
      <c r="G122" s="685"/>
      <c r="H122" s="706"/>
      <c r="I122" s="685"/>
      <c r="J122" s="706"/>
      <c r="K122" s="685"/>
    </row>
    <row r="123" spans="1:11" ht="16.5" x14ac:dyDescent="0.25">
      <c r="A123" s="107" t="s">
        <v>321</v>
      </c>
      <c r="B123" s="111">
        <f t="shared" ref="B123:I123" si="1">(B76+B80+B84+B88+B92+B96+B100+B104+B108+B112+B116+B120)</f>
        <v>1</v>
      </c>
      <c r="C123" s="111">
        <f t="shared" si="1"/>
        <v>0.94</v>
      </c>
      <c r="D123" s="111">
        <f t="shared" si="1"/>
        <v>1</v>
      </c>
      <c r="E123" s="111">
        <f t="shared" si="1"/>
        <v>0.94</v>
      </c>
      <c r="F123" s="111">
        <f t="shared" si="1"/>
        <v>1</v>
      </c>
      <c r="G123" s="111">
        <f t="shared" si="1"/>
        <v>0.94</v>
      </c>
      <c r="H123" s="111">
        <f t="shared" si="1"/>
        <v>1</v>
      </c>
      <c r="I123" s="111">
        <f t="shared" si="1"/>
        <v>0.94</v>
      </c>
      <c r="J123" s="111">
        <f t="shared" ref="J123:K123" si="2">(J76+J80+J84+J88+J92+J96+J100+J104+J108+J112+J116+J120)</f>
        <v>1</v>
      </c>
      <c r="K123" s="111">
        <f t="shared" si="2"/>
        <v>0.94</v>
      </c>
    </row>
  </sheetData>
  <mergeCells count="236">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 ref="B98" r:id="rId26" xr:uid="{BEFB2548-A821-460E-8C16-D7A85786849A}"/>
    <hyperlink ref="J98" r:id="rId27" xr:uid="{DA853FB1-4364-4EBC-A79B-02F836B59E77}"/>
    <hyperlink ref="H98" r:id="rId28" xr:uid="{1ECADA3D-CA1D-427C-BE19-8F1A21661E49}"/>
    <hyperlink ref="F98" r:id="rId29" xr:uid="{6D7925F7-8C80-4803-B91A-FD4B631AE8BC}"/>
    <hyperlink ref="D98" r:id="rId30" xr:uid="{5FF5A1CF-A4D6-4286-9395-7566AB97FAE3}"/>
    <hyperlink ref="B102" r:id="rId31" xr:uid="{92F12A74-EB7A-495F-AC6C-284E4E087354}"/>
    <hyperlink ref="D102" r:id="rId32" xr:uid="{D7A7311F-EB63-457E-9A19-47510970A8CE}"/>
    <hyperlink ref="F102" r:id="rId33" xr:uid="{BB53E6BF-28D2-40E9-847D-5A356381A462}"/>
    <hyperlink ref="H102" r:id="rId34" xr:uid="{CB71E860-F880-4188-A3E5-BD682C395AF9}"/>
    <hyperlink ref="J102" r:id="rId35" xr:uid="{9734322C-8CA0-41B7-9DBF-3ABEAD877329}"/>
    <hyperlink ref="D106" r:id="rId36" xr:uid="{8305C94E-8F6F-404A-B432-287A30C60BED}"/>
    <hyperlink ref="B106" r:id="rId37" xr:uid="{560012B6-A332-4073-A4F8-2A30331EBF13}"/>
    <hyperlink ref="F106" r:id="rId38" xr:uid="{ACA64AEE-FB94-47D6-A9C3-99A9495F627A}"/>
    <hyperlink ref="H106" r:id="rId39" xr:uid="{DB6B425D-5AAA-42CD-85C8-68AF29D1DC16}"/>
    <hyperlink ref="J106" r:id="rId40" xr:uid="{AB5BF053-6EA0-4B29-B83C-9D3F46FE4D00}"/>
    <hyperlink ref="B110" r:id="rId41" xr:uid="{1C9E0AB1-ABBF-421A-9926-7568D6D01799}"/>
    <hyperlink ref="D110" r:id="rId42" xr:uid="{655E38B4-6EBA-4298-A49F-3EB2B85AA182}"/>
    <hyperlink ref="F110" r:id="rId43" xr:uid="{A0B1DEA8-C664-4C41-8A69-360FA743C7EF}"/>
    <hyperlink ref="H110" r:id="rId44" xr:uid="{0BA9ED66-21E2-4A0C-A77E-724A671C6DD5}"/>
    <hyperlink ref="J110" r:id="rId45" xr:uid="{8688D6BA-089D-4508-AA5A-B7E22ECD7D5A}"/>
    <hyperlink ref="B114" r:id="rId46" xr:uid="{6D620C24-421C-496F-9BAF-0E06798F3E9C}"/>
    <hyperlink ref="D114" r:id="rId47" xr:uid="{C9799238-AA73-4538-854B-A8CC0A21F66D}"/>
    <hyperlink ref="F114" r:id="rId48" xr:uid="{58F0A2DE-A34D-431A-8D78-CA702C4A1A1A}"/>
    <hyperlink ref="H114" r:id="rId49" xr:uid="{DF853821-9FA5-4F48-956A-544FD5C59C40}"/>
    <hyperlink ref="J114" r:id="rId50" xr:uid="{EB484D9C-F25D-404D-B8CB-B814F0DC0B77}"/>
    <hyperlink ref="B118" r:id="rId51" xr:uid="{F2743B4D-C58B-4F2A-9BF9-A959D1601747}"/>
    <hyperlink ref="D118" r:id="rId52" xr:uid="{B28388F5-FB68-4AB7-AE3E-4560D31FBD34}"/>
    <hyperlink ref="F118" r:id="rId53" xr:uid="{061B2488-C397-410D-A8E9-0F580180B370}"/>
    <hyperlink ref="H118" r:id="rId54" xr:uid="{0DFA1D64-30E9-4B9A-8E99-D761D5AB2925}"/>
    <hyperlink ref="J118" r:id="rId55" xr:uid="{D004735C-A75C-4D49-9C26-03A4FFD91D42}"/>
  </hyperlinks>
  <pageMargins left="0.25" right="0.25" top="0.75" bottom="0.75" header="0.3" footer="0.3"/>
  <pageSetup scale="20" orientation="landscape" r:id="rId56"/>
  <rowBreaks count="1" manualBreakCount="1">
    <brk id="70" max="14" man="1"/>
  </rowBreaks>
  <drawing r:id="rId57"/>
  <legacyDrawing r:id="rId5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pageSetUpPr fitToPage="1"/>
  </sheetPr>
  <dimension ref="A1:X123"/>
  <sheetViews>
    <sheetView showGridLines="0" view="pageBreakPreview" topLeftCell="E109" zoomScale="80" zoomScaleNormal="48" zoomScaleSheetLayoutView="80" workbookViewId="0">
      <selection activeCell="J112" sqref="J112:K112"/>
    </sheetView>
  </sheetViews>
  <sheetFormatPr baseColWidth="10" defaultColWidth="10.85546875" defaultRowHeight="14.25" x14ac:dyDescent="0.25"/>
  <cols>
    <col min="1" max="1" width="49.7109375" style="66" customWidth="1"/>
    <col min="2" max="2" width="35.7109375" style="66" customWidth="1"/>
    <col min="3" max="3" width="40.85546875" style="66" customWidth="1"/>
    <col min="4" max="4" width="48.28515625" style="66" customWidth="1"/>
    <col min="5" max="5" width="42.85546875" style="66" customWidth="1"/>
    <col min="6" max="6" width="42.5703125" style="66" customWidth="1"/>
    <col min="7" max="7" width="62.42578125" style="66" customWidth="1"/>
    <col min="8" max="8" width="35.7109375" style="66" customWidth="1"/>
    <col min="9" max="9" width="58" style="66" customWidth="1"/>
    <col min="10" max="10" width="42" style="66" customWidth="1"/>
    <col min="11" max="11" width="44.85546875" style="66" customWidth="1"/>
    <col min="12" max="12" width="60.42578125" style="66" customWidth="1"/>
    <col min="13" max="13" width="55.140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3" customFormat="1" ht="32.25" customHeight="1" x14ac:dyDescent="0.25">
      <c r="A1" s="517"/>
      <c r="B1" s="498" t="s">
        <v>182</v>
      </c>
      <c r="C1" s="499"/>
      <c r="D1" s="499"/>
      <c r="E1" s="499"/>
      <c r="F1" s="499"/>
      <c r="G1" s="499"/>
      <c r="H1" s="499"/>
      <c r="I1" s="499"/>
      <c r="J1" s="499"/>
      <c r="K1" s="499"/>
      <c r="L1" s="500"/>
      <c r="M1" s="495" t="s">
        <v>183</v>
      </c>
      <c r="N1" s="496"/>
      <c r="O1" s="497"/>
    </row>
    <row r="2" spans="1:15" s="133" customFormat="1" ht="30.75" customHeight="1" x14ac:dyDescent="0.25">
      <c r="A2" s="518"/>
      <c r="B2" s="501" t="s">
        <v>184</v>
      </c>
      <c r="C2" s="502"/>
      <c r="D2" s="502"/>
      <c r="E2" s="502"/>
      <c r="F2" s="502"/>
      <c r="G2" s="502"/>
      <c r="H2" s="502"/>
      <c r="I2" s="502"/>
      <c r="J2" s="502"/>
      <c r="K2" s="502"/>
      <c r="L2" s="503"/>
      <c r="M2" s="495" t="s">
        <v>185</v>
      </c>
      <c r="N2" s="496"/>
      <c r="O2" s="497"/>
    </row>
    <row r="3" spans="1:15" s="133" customFormat="1" ht="24" customHeight="1" x14ac:dyDescent="0.25">
      <c r="A3" s="518"/>
      <c r="B3" s="501" t="s">
        <v>186</v>
      </c>
      <c r="C3" s="502"/>
      <c r="D3" s="502"/>
      <c r="E3" s="502"/>
      <c r="F3" s="502"/>
      <c r="G3" s="502"/>
      <c r="H3" s="502"/>
      <c r="I3" s="502"/>
      <c r="J3" s="502"/>
      <c r="K3" s="502"/>
      <c r="L3" s="503"/>
      <c r="M3" s="495" t="s">
        <v>187</v>
      </c>
      <c r="N3" s="496"/>
      <c r="O3" s="497"/>
    </row>
    <row r="4" spans="1:15" s="133" customFormat="1" ht="21.75" customHeight="1" x14ac:dyDescent="0.25">
      <c r="A4" s="519"/>
      <c r="B4" s="504" t="s">
        <v>188</v>
      </c>
      <c r="C4" s="505"/>
      <c r="D4" s="505"/>
      <c r="E4" s="505"/>
      <c r="F4" s="505"/>
      <c r="G4" s="505"/>
      <c r="H4" s="505"/>
      <c r="I4" s="505"/>
      <c r="J4" s="505"/>
      <c r="K4" s="505"/>
      <c r="L4" s="506"/>
      <c r="M4" s="495" t="s">
        <v>189</v>
      </c>
      <c r="N4" s="496"/>
      <c r="O4" s="497"/>
    </row>
    <row r="5" spans="1:15" s="133" customFormat="1" ht="21.75" customHeight="1" x14ac:dyDescent="0.25">
      <c r="A5" s="134"/>
      <c r="B5" s="135"/>
      <c r="C5" s="135"/>
      <c r="D5" s="135"/>
      <c r="E5" s="135"/>
      <c r="F5" s="135"/>
      <c r="G5" s="135"/>
      <c r="H5" s="135"/>
      <c r="I5" s="135"/>
      <c r="J5" s="135"/>
      <c r="K5" s="135"/>
      <c r="L5" s="135"/>
      <c r="M5" s="136"/>
      <c r="N5" s="136"/>
      <c r="O5" s="136"/>
    </row>
    <row r="6" spans="1:15" s="133" customFormat="1" ht="21.75" customHeight="1" x14ac:dyDescent="0.25">
      <c r="A6" s="521" t="s">
        <v>190</v>
      </c>
      <c r="B6" s="184" t="s">
        <v>191</v>
      </c>
      <c r="C6" s="171"/>
      <c r="D6" s="184" t="s">
        <v>192</v>
      </c>
      <c r="E6" s="171"/>
      <c r="F6" s="184" t="s">
        <v>193</v>
      </c>
      <c r="G6" s="171"/>
      <c r="H6" s="184" t="s">
        <v>194</v>
      </c>
      <c r="I6" s="172"/>
      <c r="J6" s="486" t="s">
        <v>195</v>
      </c>
      <c r="K6" s="520"/>
      <c r="L6" s="183" t="s">
        <v>196</v>
      </c>
      <c r="M6" s="483"/>
      <c r="N6" s="483"/>
      <c r="O6" s="483"/>
    </row>
    <row r="7" spans="1:15" s="133" customFormat="1" ht="21.75" customHeight="1" x14ac:dyDescent="0.25">
      <c r="A7" s="521"/>
      <c r="B7" s="185" t="s">
        <v>197</v>
      </c>
      <c r="C7" s="173"/>
      <c r="D7" s="184" t="s">
        <v>198</v>
      </c>
      <c r="E7" s="173"/>
      <c r="F7" s="184" t="s">
        <v>199</v>
      </c>
      <c r="G7" s="173"/>
      <c r="H7" s="184" t="s">
        <v>200</v>
      </c>
      <c r="I7" s="172"/>
      <c r="J7" s="486"/>
      <c r="K7" s="520"/>
      <c r="L7" s="183" t="s">
        <v>201</v>
      </c>
      <c r="M7" s="483"/>
      <c r="N7" s="483"/>
      <c r="O7" s="483"/>
    </row>
    <row r="8" spans="1:15" s="133" customFormat="1" ht="21.75" customHeight="1" x14ac:dyDescent="0.25">
      <c r="A8" s="521"/>
      <c r="B8" s="184" t="s">
        <v>202</v>
      </c>
      <c r="C8" s="171"/>
      <c r="D8" s="184" t="s">
        <v>203</v>
      </c>
      <c r="E8" s="174"/>
      <c r="F8" s="184" t="s">
        <v>204</v>
      </c>
      <c r="G8" s="173" t="s">
        <v>205</v>
      </c>
      <c r="H8" s="184" t="s">
        <v>206</v>
      </c>
      <c r="I8" s="172"/>
      <c r="J8" s="486"/>
      <c r="K8" s="520"/>
      <c r="L8" s="183" t="s">
        <v>207</v>
      </c>
      <c r="M8" s="483" t="s">
        <v>205</v>
      </c>
      <c r="N8" s="483"/>
      <c r="O8" s="483"/>
    </row>
    <row r="9" spans="1:15" s="133" customFormat="1" ht="21.75" customHeight="1" x14ac:dyDescent="0.25">
      <c r="A9" s="134"/>
      <c r="B9" s="135"/>
      <c r="C9" s="135"/>
      <c r="D9" s="135"/>
      <c r="E9" s="135"/>
      <c r="F9" s="135"/>
      <c r="G9" s="135"/>
      <c r="H9" s="135"/>
      <c r="I9" s="135"/>
      <c r="J9" s="135"/>
      <c r="K9" s="135"/>
      <c r="L9" s="135"/>
      <c r="M9" s="136"/>
      <c r="N9" s="136"/>
      <c r="O9" s="136"/>
    </row>
    <row r="10" spans="1:15" ht="15" customHeight="1" x14ac:dyDescent="0.25">
      <c r="A10" s="69"/>
      <c r="B10" s="70"/>
      <c r="C10" s="70"/>
      <c r="D10" s="72"/>
      <c r="E10" s="71"/>
      <c r="F10" s="71"/>
      <c r="G10" s="236"/>
      <c r="H10" s="236"/>
      <c r="I10" s="73"/>
      <c r="J10" s="73"/>
      <c r="K10" s="70"/>
      <c r="L10" s="70"/>
      <c r="M10" s="70"/>
      <c r="N10" s="70"/>
      <c r="O10" s="70"/>
    </row>
    <row r="11" spans="1:15" ht="15" customHeight="1" x14ac:dyDescent="0.25">
      <c r="A11" s="526" t="s">
        <v>209</v>
      </c>
      <c r="B11" s="507" t="s">
        <v>485</v>
      </c>
      <c r="C11" s="508"/>
      <c r="D11" s="508"/>
      <c r="E11" s="508"/>
      <c r="F11" s="508"/>
      <c r="G11" s="508"/>
      <c r="H11" s="508"/>
      <c r="I11" s="508"/>
      <c r="J11" s="508"/>
      <c r="K11" s="508"/>
      <c r="L11" s="508"/>
      <c r="M11" s="508"/>
      <c r="N11" s="508"/>
      <c r="O11" s="509"/>
    </row>
    <row r="12" spans="1:15" ht="15" customHeight="1" x14ac:dyDescent="0.25">
      <c r="A12" s="527"/>
      <c r="B12" s="510"/>
      <c r="C12" s="511"/>
      <c r="D12" s="511"/>
      <c r="E12" s="511"/>
      <c r="F12" s="511"/>
      <c r="G12" s="511"/>
      <c r="H12" s="511"/>
      <c r="I12" s="511"/>
      <c r="J12" s="511"/>
      <c r="K12" s="511"/>
      <c r="L12" s="511"/>
      <c r="M12" s="511"/>
      <c r="N12" s="511"/>
      <c r="O12" s="512"/>
    </row>
    <row r="13" spans="1:15" ht="15" customHeight="1" x14ac:dyDescent="0.25">
      <c r="A13" s="528"/>
      <c r="B13" s="513"/>
      <c r="C13" s="514"/>
      <c r="D13" s="514"/>
      <c r="E13" s="514"/>
      <c r="F13" s="514"/>
      <c r="G13" s="514"/>
      <c r="H13" s="514"/>
      <c r="I13" s="514"/>
      <c r="J13" s="514"/>
      <c r="K13" s="514"/>
      <c r="L13" s="514"/>
      <c r="M13" s="514"/>
      <c r="N13" s="514"/>
      <c r="O13" s="515"/>
    </row>
    <row r="14" spans="1:15" ht="9" customHeight="1" x14ac:dyDescent="0.25">
      <c r="A14" s="74"/>
      <c r="B14" s="132"/>
      <c r="C14" s="75"/>
      <c r="D14" s="75"/>
      <c r="E14" s="75"/>
      <c r="F14" s="75"/>
      <c r="G14" s="76"/>
      <c r="H14" s="76"/>
      <c r="I14" s="76"/>
      <c r="J14" s="76"/>
      <c r="K14" s="76"/>
      <c r="L14" s="77"/>
      <c r="M14" s="77"/>
      <c r="N14" s="77"/>
      <c r="O14" s="77"/>
    </row>
    <row r="15" spans="1:15" s="78" customFormat="1" ht="37.5" customHeight="1" x14ac:dyDescent="0.25">
      <c r="A15" s="115" t="s">
        <v>211</v>
      </c>
      <c r="B15" s="516" t="s">
        <v>486</v>
      </c>
      <c r="C15" s="516"/>
      <c r="D15" s="516"/>
      <c r="E15" s="516"/>
      <c r="F15" s="516"/>
      <c r="G15" s="521" t="s">
        <v>213</v>
      </c>
      <c r="H15" s="521"/>
      <c r="I15" s="516" t="s">
        <v>487</v>
      </c>
      <c r="J15" s="516"/>
      <c r="K15" s="516"/>
      <c r="L15" s="516"/>
      <c r="M15" s="516"/>
      <c r="N15" s="516"/>
      <c r="O15" s="516"/>
    </row>
    <row r="16" spans="1:15" ht="9" customHeight="1" thickBot="1" x14ac:dyDescent="0.3">
      <c r="A16" s="74"/>
      <c r="B16" s="76"/>
      <c r="C16" s="75"/>
      <c r="D16" s="75"/>
      <c r="E16" s="75"/>
      <c r="F16" s="75"/>
      <c r="G16" s="76"/>
      <c r="H16" s="76"/>
      <c r="I16" s="76"/>
      <c r="J16" s="76"/>
      <c r="K16" s="76"/>
      <c r="L16" s="77"/>
      <c r="M16" s="77"/>
      <c r="N16" s="77"/>
      <c r="O16" s="77"/>
    </row>
    <row r="17" spans="1:17" ht="56.25" customHeight="1" thickBot="1" x14ac:dyDescent="0.3">
      <c r="A17" s="115" t="s">
        <v>215</v>
      </c>
      <c r="B17" s="516" t="s">
        <v>216</v>
      </c>
      <c r="C17" s="516"/>
      <c r="D17" s="516"/>
      <c r="E17" s="516"/>
      <c r="F17" s="115" t="s">
        <v>217</v>
      </c>
      <c r="G17" s="516" t="s">
        <v>218</v>
      </c>
      <c r="H17" s="516"/>
      <c r="I17" s="516"/>
      <c r="J17" s="115" t="s">
        <v>219</v>
      </c>
      <c r="K17" s="648" t="s">
        <v>220</v>
      </c>
      <c r="L17" s="648"/>
      <c r="M17" s="648"/>
      <c r="N17" s="648"/>
      <c r="O17" s="648"/>
    </row>
    <row r="18" spans="1:17" ht="9" customHeight="1" x14ac:dyDescent="0.25">
      <c r="A18" s="68"/>
      <c r="B18" s="67"/>
      <c r="C18" s="525"/>
      <c r="D18" s="525"/>
      <c r="E18" s="525"/>
      <c r="F18" s="525"/>
      <c r="G18" s="525"/>
      <c r="H18" s="525"/>
      <c r="I18" s="525"/>
      <c r="J18" s="525"/>
      <c r="K18" s="525"/>
      <c r="L18" s="525"/>
      <c r="M18" s="525"/>
      <c r="N18" s="525"/>
      <c r="O18" s="525"/>
    </row>
    <row r="20" spans="1:17" ht="16.5" customHeight="1" x14ac:dyDescent="0.25">
      <c r="A20" s="130"/>
      <c r="B20" s="131"/>
      <c r="C20" s="131"/>
      <c r="D20" s="131"/>
      <c r="E20" s="131"/>
      <c r="F20" s="131"/>
      <c r="G20" s="131"/>
      <c r="H20" s="131"/>
      <c r="I20" s="131"/>
      <c r="J20" s="131"/>
      <c r="K20" s="131"/>
      <c r="L20" s="131"/>
      <c r="M20" s="131"/>
      <c r="N20" s="131"/>
      <c r="O20" s="131"/>
    </row>
    <row r="21" spans="1:17" ht="32.1" customHeight="1" x14ac:dyDescent="0.25">
      <c r="A21" s="484" t="s">
        <v>221</v>
      </c>
      <c r="B21" s="485"/>
      <c r="C21" s="485"/>
      <c r="D21" s="485"/>
      <c r="E21" s="485"/>
      <c r="F21" s="485"/>
      <c r="G21" s="485"/>
      <c r="H21" s="485"/>
      <c r="I21" s="485"/>
      <c r="J21" s="485"/>
      <c r="K21" s="485"/>
      <c r="L21" s="485"/>
      <c r="M21" s="485"/>
      <c r="N21" s="485"/>
      <c r="O21" s="486"/>
    </row>
    <row r="22" spans="1:17" ht="32.1" customHeight="1" x14ac:dyDescent="0.25">
      <c r="A22" s="484" t="s">
        <v>222</v>
      </c>
      <c r="B22" s="485"/>
      <c r="C22" s="485"/>
      <c r="D22" s="485"/>
      <c r="E22" s="485"/>
      <c r="F22" s="485"/>
      <c r="G22" s="485"/>
      <c r="H22" s="485"/>
      <c r="I22" s="485"/>
      <c r="J22" s="485"/>
      <c r="K22" s="485"/>
      <c r="L22" s="485"/>
      <c r="M22" s="485"/>
      <c r="N22" s="485"/>
      <c r="O22" s="486"/>
    </row>
    <row r="23" spans="1:17" ht="32.1" customHeight="1" thickBot="1" x14ac:dyDescent="0.3">
      <c r="A23" s="89"/>
      <c r="B23" s="79" t="s">
        <v>191</v>
      </c>
      <c r="C23" s="79" t="s">
        <v>192</v>
      </c>
      <c r="D23" s="79" t="s">
        <v>193</v>
      </c>
      <c r="E23" s="79" t="s">
        <v>194</v>
      </c>
      <c r="F23" s="79" t="s">
        <v>197</v>
      </c>
      <c r="G23" s="79" t="s">
        <v>198</v>
      </c>
      <c r="H23" s="79" t="s">
        <v>199</v>
      </c>
      <c r="I23" s="79" t="s">
        <v>200</v>
      </c>
      <c r="J23" s="79" t="s">
        <v>202</v>
      </c>
      <c r="K23" s="79" t="s">
        <v>203</v>
      </c>
      <c r="L23" s="79" t="s">
        <v>204</v>
      </c>
      <c r="M23" s="79" t="s">
        <v>206</v>
      </c>
      <c r="N23" s="80" t="s">
        <v>223</v>
      </c>
      <c r="O23" s="80" t="s">
        <v>224</v>
      </c>
    </row>
    <row r="24" spans="1:17" ht="32.1" customHeight="1" x14ac:dyDescent="0.25">
      <c r="A24" s="83" t="s">
        <v>225</v>
      </c>
      <c r="B24" s="84">
        <v>698700000</v>
      </c>
      <c r="C24" s="84">
        <v>383775000</v>
      </c>
      <c r="D24" s="84">
        <v>198175000</v>
      </c>
      <c r="E24" s="84">
        <f>100129000-9000000</f>
        <v>91129000</v>
      </c>
      <c r="F24" s="84"/>
      <c r="G24" s="84"/>
      <c r="H24" s="81"/>
      <c r="I24" s="81"/>
      <c r="J24" s="81"/>
      <c r="K24" s="81"/>
      <c r="L24" s="81">
        <v>43563236</v>
      </c>
      <c r="M24" s="81"/>
      <c r="N24" s="84">
        <f>SUM(B24:M24)</f>
        <v>1415342236</v>
      </c>
      <c r="O24" s="82"/>
    </row>
    <row r="25" spans="1:17" ht="32.1" customHeight="1" x14ac:dyDescent="0.25">
      <c r="A25" s="83" t="s">
        <v>226</v>
      </c>
      <c r="B25" s="84"/>
      <c r="C25" s="84">
        <v>1082475000</v>
      </c>
      <c r="D25" s="84">
        <v>160650000</v>
      </c>
      <c r="E25" s="84">
        <f>17232000-4896000</f>
        <v>12336000</v>
      </c>
      <c r="F25" s="84">
        <f>24844446-15300000</f>
        <v>9544446</v>
      </c>
      <c r="G25" s="84">
        <v>0</v>
      </c>
      <c r="H25" s="84"/>
      <c r="I25" s="84">
        <v>81758612</v>
      </c>
      <c r="J25" s="84">
        <v>732578</v>
      </c>
      <c r="K25" s="84"/>
      <c r="L25" s="84">
        <v>60263600</v>
      </c>
      <c r="M25" s="84"/>
      <c r="N25" s="84">
        <f t="shared" ref="N25:N29" si="0">SUM(B25:M25)</f>
        <v>1407760236</v>
      </c>
      <c r="O25" s="114">
        <f>+(B25+C25+D25+E25+F25+G25+H25+I25+J25+K25+L25+M25)/N24</f>
        <v>0.99464299177460569</v>
      </c>
      <c r="Q25" s="318"/>
    </row>
    <row r="26" spans="1:17" ht="32.1" customHeight="1" x14ac:dyDescent="0.25">
      <c r="A26" s="83" t="s">
        <v>227</v>
      </c>
      <c r="B26" s="84"/>
      <c r="C26" s="84">
        <v>7123000</v>
      </c>
      <c r="D26" s="84">
        <v>80393000</v>
      </c>
      <c r="E26" s="84">
        <v>113730000</v>
      </c>
      <c r="F26" s="84">
        <v>119332600</v>
      </c>
      <c r="G26" s="84">
        <v>123534000</v>
      </c>
      <c r="H26" s="84">
        <v>148378446</v>
      </c>
      <c r="I26" s="84">
        <v>121154000</v>
      </c>
      <c r="J26" s="84">
        <v>123534000</v>
      </c>
      <c r="K26" s="84">
        <v>124627690</v>
      </c>
      <c r="L26" s="84">
        <v>123534000</v>
      </c>
      <c r="M26" s="84"/>
      <c r="N26" s="84">
        <f t="shared" si="0"/>
        <v>1085340736</v>
      </c>
      <c r="O26" s="114"/>
    </row>
    <row r="27" spans="1:17" ht="32.1" customHeight="1" x14ac:dyDescent="0.25">
      <c r="A27" s="83" t="s">
        <v>228</v>
      </c>
      <c r="B27" s="84">
        <v>0</v>
      </c>
      <c r="C27" s="84">
        <v>7210147</v>
      </c>
      <c r="D27" s="84" t="s">
        <v>488</v>
      </c>
      <c r="E27" s="84">
        <v>2365440</v>
      </c>
      <c r="F27" s="84">
        <v>1943040</v>
      </c>
      <c r="G27" s="84"/>
      <c r="H27" s="84"/>
      <c r="I27" s="84"/>
      <c r="J27" s="84"/>
      <c r="K27" s="84"/>
      <c r="L27" s="84"/>
      <c r="M27" s="84"/>
      <c r="N27" s="84">
        <f t="shared" si="0"/>
        <v>11518627</v>
      </c>
      <c r="O27" s="85"/>
    </row>
    <row r="28" spans="1:17" ht="32.1" customHeight="1" x14ac:dyDescent="0.25">
      <c r="A28" s="83" t="s">
        <v>229</v>
      </c>
      <c r="B28" s="84">
        <v>0</v>
      </c>
      <c r="C28" s="84">
        <v>0</v>
      </c>
      <c r="D28" s="84"/>
      <c r="E28" s="84"/>
      <c r="F28" s="84"/>
      <c r="G28" s="84"/>
      <c r="H28" s="84"/>
      <c r="I28" s="84"/>
      <c r="J28" s="84"/>
      <c r="K28" s="84"/>
      <c r="L28" s="84"/>
      <c r="M28" s="84"/>
      <c r="N28" s="84">
        <f t="shared" si="0"/>
        <v>0</v>
      </c>
      <c r="O28" s="85"/>
    </row>
    <row r="29" spans="1:17" ht="32.1" customHeight="1" thickBot="1" x14ac:dyDescent="0.3">
      <c r="A29" s="86" t="s">
        <v>230</v>
      </c>
      <c r="B29" s="87">
        <v>0</v>
      </c>
      <c r="C29" s="87">
        <v>7210147</v>
      </c>
      <c r="D29" s="87"/>
      <c r="E29" s="87">
        <v>2365440</v>
      </c>
      <c r="F29" s="87">
        <v>1943040</v>
      </c>
      <c r="G29" s="87"/>
      <c r="H29" s="87"/>
      <c r="I29" s="87"/>
      <c r="J29" s="87"/>
      <c r="K29" s="87"/>
      <c r="L29" s="87"/>
      <c r="M29" s="87"/>
      <c r="N29" s="87">
        <f t="shared" si="0"/>
        <v>11518627</v>
      </c>
      <c r="O29" s="290">
        <f>+N29/N27</f>
        <v>1</v>
      </c>
    </row>
    <row r="30" spans="1:17" s="88" customFormat="1" ht="16.5" customHeight="1" x14ac:dyDescent="0.2"/>
    <row r="31" spans="1:17" s="88" customFormat="1" ht="17.25" customHeight="1" x14ac:dyDescent="0.2"/>
    <row r="32" spans="1:17" ht="5.25" customHeight="1" x14ac:dyDescent="0.25"/>
    <row r="33" spans="1:10" ht="48" customHeight="1" x14ac:dyDescent="0.25">
      <c r="A33" s="532" t="s">
        <v>231</v>
      </c>
      <c r="B33" s="533"/>
      <c r="C33" s="533"/>
      <c r="D33" s="533"/>
      <c r="E33" s="533"/>
      <c r="F33" s="533"/>
      <c r="G33" s="533"/>
      <c r="H33" s="533"/>
      <c r="I33" s="534"/>
      <c r="J33" s="93"/>
    </row>
    <row r="34" spans="1:10" ht="50.25" customHeight="1" x14ac:dyDescent="0.25">
      <c r="A34" s="101" t="s">
        <v>232</v>
      </c>
      <c r="B34" s="535"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536"/>
      <c r="D34" s="536"/>
      <c r="E34" s="536"/>
      <c r="F34" s="536"/>
      <c r="G34" s="536"/>
      <c r="H34" s="536"/>
      <c r="I34" s="537"/>
      <c r="J34" s="91"/>
    </row>
    <row r="35" spans="1:10" ht="18.75" customHeight="1" x14ac:dyDescent="0.25">
      <c r="A35" s="546" t="s">
        <v>233</v>
      </c>
      <c r="B35" s="141">
        <v>2024</v>
      </c>
      <c r="C35" s="141">
        <v>2025</v>
      </c>
      <c r="D35" s="141">
        <v>2026</v>
      </c>
      <c r="E35" s="141">
        <v>2027</v>
      </c>
      <c r="F35" s="141" t="s">
        <v>234</v>
      </c>
      <c r="G35" s="549" t="s">
        <v>235</v>
      </c>
      <c r="H35" s="549" t="s">
        <v>23</v>
      </c>
      <c r="I35" s="549"/>
      <c r="J35" s="91"/>
    </row>
    <row r="36" spans="1:10" ht="50.25" customHeight="1" thickBot="1" x14ac:dyDescent="0.3">
      <c r="A36" s="548"/>
      <c r="B36" s="299">
        <v>15</v>
      </c>
      <c r="C36" s="299">
        <v>15</v>
      </c>
      <c r="D36" s="299">
        <v>15</v>
      </c>
      <c r="E36" s="299">
        <v>15</v>
      </c>
      <c r="F36" s="300">
        <v>15</v>
      </c>
      <c r="G36" s="549"/>
      <c r="H36" s="549"/>
      <c r="I36" s="549"/>
      <c r="J36" s="91"/>
    </row>
    <row r="37" spans="1:10" s="92" customFormat="1" ht="90" hidden="1" customHeight="1" x14ac:dyDescent="0.25">
      <c r="A37" s="546" t="s">
        <v>238</v>
      </c>
      <c r="B37" s="102" t="s">
        <v>239</v>
      </c>
      <c r="C37" s="101" t="s">
        <v>240</v>
      </c>
      <c r="D37" s="529" t="s">
        <v>241</v>
      </c>
      <c r="E37" s="530"/>
      <c r="F37" s="529" t="s">
        <v>242</v>
      </c>
      <c r="G37" s="530"/>
      <c r="H37" s="103" t="s">
        <v>243</v>
      </c>
      <c r="I37" s="105" t="s">
        <v>244</v>
      </c>
    </row>
    <row r="38" spans="1:10" ht="277.5" hidden="1" customHeight="1" x14ac:dyDescent="0.25">
      <c r="A38" s="548"/>
      <c r="B38" s="261">
        <v>15</v>
      </c>
      <c r="C38" s="96">
        <v>15</v>
      </c>
      <c r="D38" s="672" t="s">
        <v>489</v>
      </c>
      <c r="E38" s="673"/>
      <c r="F38" s="672" t="s">
        <v>490</v>
      </c>
      <c r="G38" s="673"/>
      <c r="H38" s="94" t="s">
        <v>247</v>
      </c>
      <c r="I38" s="295" t="s">
        <v>248</v>
      </c>
    </row>
    <row r="39" spans="1:10" s="92" customFormat="1" ht="54" hidden="1" customHeight="1" x14ac:dyDescent="0.25">
      <c r="A39" s="546" t="s">
        <v>249</v>
      </c>
      <c r="B39" s="103" t="s">
        <v>239</v>
      </c>
      <c r="C39" s="103" t="s">
        <v>240</v>
      </c>
      <c r="D39" s="529" t="s">
        <v>241</v>
      </c>
      <c r="E39" s="530"/>
      <c r="F39" s="529" t="s">
        <v>242</v>
      </c>
      <c r="G39" s="530"/>
      <c r="H39" s="103" t="s">
        <v>243</v>
      </c>
      <c r="I39" s="105" t="s">
        <v>244</v>
      </c>
    </row>
    <row r="40" spans="1:10" ht="409.5" hidden="1" customHeight="1" x14ac:dyDescent="0.25">
      <c r="A40" s="747"/>
      <c r="B40" s="96">
        <v>15</v>
      </c>
      <c r="C40" s="96">
        <v>15</v>
      </c>
      <c r="D40" s="748" t="s">
        <v>491</v>
      </c>
      <c r="E40" s="749"/>
      <c r="F40" s="750" t="s">
        <v>492</v>
      </c>
      <c r="G40" s="751"/>
      <c r="H40" s="94" t="s">
        <v>247</v>
      </c>
      <c r="I40" s="295" t="s">
        <v>248</v>
      </c>
    </row>
    <row r="41" spans="1:10" s="92" customFormat="1" ht="35.1" hidden="1" customHeight="1" x14ac:dyDescent="0.25">
      <c r="A41" s="754" t="s">
        <v>252</v>
      </c>
      <c r="B41" s="301" t="s">
        <v>239</v>
      </c>
      <c r="C41" s="298" t="s">
        <v>240</v>
      </c>
      <c r="D41" s="752" t="s">
        <v>241</v>
      </c>
      <c r="E41" s="753"/>
      <c r="F41" s="752" t="s">
        <v>242</v>
      </c>
      <c r="G41" s="753"/>
      <c r="H41" s="103" t="s">
        <v>243</v>
      </c>
      <c r="I41" s="105" t="s">
        <v>244</v>
      </c>
    </row>
    <row r="42" spans="1:10" ht="407.25" hidden="1" customHeight="1" x14ac:dyDescent="0.25">
      <c r="A42" s="755"/>
      <c r="B42" s="757">
        <v>15</v>
      </c>
      <c r="C42" s="757">
        <v>15</v>
      </c>
      <c r="D42" s="759" t="s">
        <v>493</v>
      </c>
      <c r="E42" s="760"/>
      <c r="F42" s="763" t="s">
        <v>494</v>
      </c>
      <c r="G42" s="764"/>
      <c r="H42" s="862" t="s">
        <v>247</v>
      </c>
      <c r="I42" s="864" t="s">
        <v>495</v>
      </c>
    </row>
    <row r="43" spans="1:10" ht="409.5" hidden="1" customHeight="1" x14ac:dyDescent="0.25">
      <c r="A43" s="756"/>
      <c r="B43" s="758"/>
      <c r="C43" s="758"/>
      <c r="D43" s="761"/>
      <c r="E43" s="762"/>
      <c r="F43" s="765"/>
      <c r="G43" s="766"/>
      <c r="H43" s="863"/>
      <c r="I43" s="865"/>
    </row>
    <row r="44" spans="1:10" s="92" customFormat="1" ht="35.1" hidden="1" customHeight="1" thickBot="1" x14ac:dyDescent="0.3">
      <c r="A44" s="772" t="s">
        <v>255</v>
      </c>
      <c r="B44" s="101" t="s">
        <v>239</v>
      </c>
      <c r="C44" s="102" t="s">
        <v>240</v>
      </c>
      <c r="D44" s="547" t="s">
        <v>241</v>
      </c>
      <c r="E44" s="767"/>
      <c r="F44" s="547" t="s">
        <v>242</v>
      </c>
      <c r="G44" s="767"/>
      <c r="H44" s="103" t="s">
        <v>243</v>
      </c>
      <c r="I44" s="103" t="s">
        <v>244</v>
      </c>
    </row>
    <row r="45" spans="1:10" ht="399.75" hidden="1" customHeight="1" x14ac:dyDescent="0.25">
      <c r="A45" s="747"/>
      <c r="B45" s="773">
        <v>15</v>
      </c>
      <c r="C45" s="775">
        <v>15</v>
      </c>
      <c r="D45" s="777" t="s">
        <v>496</v>
      </c>
      <c r="E45" s="778"/>
      <c r="F45" s="781" t="s">
        <v>497</v>
      </c>
      <c r="G45" s="782"/>
      <c r="H45" s="862" t="s">
        <v>247</v>
      </c>
      <c r="I45" s="864" t="s">
        <v>495</v>
      </c>
    </row>
    <row r="46" spans="1:10" ht="246.75" hidden="1" customHeight="1" x14ac:dyDescent="0.25">
      <c r="A46" s="548"/>
      <c r="B46" s="774"/>
      <c r="C46" s="776"/>
      <c r="D46" s="779"/>
      <c r="E46" s="780"/>
      <c r="F46" s="783"/>
      <c r="G46" s="784"/>
      <c r="H46" s="863"/>
      <c r="I46" s="865"/>
    </row>
    <row r="47" spans="1:10" s="92" customFormat="1" ht="49.5" hidden="1" x14ac:dyDescent="0.25">
      <c r="A47" s="546" t="s">
        <v>258</v>
      </c>
      <c r="B47" s="103" t="s">
        <v>239</v>
      </c>
      <c r="C47" s="103" t="s">
        <v>240</v>
      </c>
      <c r="D47" s="529" t="s">
        <v>241</v>
      </c>
      <c r="E47" s="530"/>
      <c r="F47" s="529" t="s">
        <v>242</v>
      </c>
      <c r="G47" s="530"/>
      <c r="H47" s="103" t="s">
        <v>243</v>
      </c>
      <c r="I47" s="105" t="s">
        <v>244</v>
      </c>
    </row>
    <row r="48" spans="1:10" ht="408" hidden="1" customHeight="1" x14ac:dyDescent="0.25">
      <c r="A48" s="548"/>
      <c r="B48" s="96">
        <v>15</v>
      </c>
      <c r="C48" s="96">
        <v>15</v>
      </c>
      <c r="D48" s="768" t="s">
        <v>498</v>
      </c>
      <c r="E48" s="769"/>
      <c r="F48" s="770" t="s">
        <v>499</v>
      </c>
      <c r="G48" s="771"/>
      <c r="H48" s="351" t="s">
        <v>247</v>
      </c>
      <c r="I48" s="342" t="s">
        <v>495</v>
      </c>
    </row>
    <row r="49" spans="1:17" s="92" customFormat="1" ht="69" hidden="1" customHeight="1" x14ac:dyDescent="0.25">
      <c r="A49" s="546" t="s">
        <v>261</v>
      </c>
      <c r="B49" s="298" t="s">
        <v>239</v>
      </c>
      <c r="C49" s="103" t="s">
        <v>240</v>
      </c>
      <c r="D49" s="529" t="s">
        <v>241</v>
      </c>
      <c r="E49" s="530"/>
      <c r="F49" s="529" t="s">
        <v>242</v>
      </c>
      <c r="G49" s="530"/>
      <c r="H49" s="103" t="s">
        <v>243</v>
      </c>
      <c r="I49" s="105" t="s">
        <v>244</v>
      </c>
    </row>
    <row r="50" spans="1:17" ht="37.5" hidden="1" customHeight="1" x14ac:dyDescent="0.25">
      <c r="A50" s="547"/>
      <c r="B50" s="340">
        <v>15</v>
      </c>
      <c r="C50" s="338">
        <v>15</v>
      </c>
      <c r="D50" s="785" t="s">
        <v>500</v>
      </c>
      <c r="E50" s="786"/>
      <c r="F50" s="768" t="s">
        <v>501</v>
      </c>
      <c r="G50" s="786"/>
      <c r="H50" s="351" t="s">
        <v>247</v>
      </c>
      <c r="I50" s="342" t="s">
        <v>495</v>
      </c>
    </row>
    <row r="51" spans="1:17" ht="83.25" hidden="1" customHeight="1" thickBot="1" x14ac:dyDescent="0.3">
      <c r="A51" s="546" t="s">
        <v>264</v>
      </c>
      <c r="B51" s="101" t="s">
        <v>239</v>
      </c>
      <c r="C51" s="350" t="s">
        <v>240</v>
      </c>
      <c r="D51" s="529" t="s">
        <v>241</v>
      </c>
      <c r="E51" s="530"/>
      <c r="F51" s="529" t="s">
        <v>242</v>
      </c>
      <c r="G51" s="530"/>
      <c r="H51" s="103" t="s">
        <v>243</v>
      </c>
      <c r="I51" s="105" t="s">
        <v>244</v>
      </c>
    </row>
    <row r="52" spans="1:17" ht="409.5" hidden="1" customHeight="1" x14ac:dyDescent="0.25">
      <c r="A52" s="747"/>
      <c r="B52" s="773">
        <v>15</v>
      </c>
      <c r="C52" s="787">
        <v>15</v>
      </c>
      <c r="D52" s="789" t="s">
        <v>502</v>
      </c>
      <c r="E52" s="790"/>
      <c r="F52" s="793" t="s">
        <v>503</v>
      </c>
      <c r="G52" s="794"/>
      <c r="H52" s="773" t="s">
        <v>247</v>
      </c>
      <c r="I52" s="872" t="s">
        <v>495</v>
      </c>
    </row>
    <row r="53" spans="1:17" ht="409.5" hidden="1" customHeight="1" x14ac:dyDescent="0.25">
      <c r="A53" s="548"/>
      <c r="B53" s="774"/>
      <c r="C53" s="788"/>
      <c r="D53" s="791"/>
      <c r="E53" s="792"/>
      <c r="F53" s="795"/>
      <c r="G53" s="796"/>
      <c r="H53" s="774"/>
      <c r="I53" s="873"/>
    </row>
    <row r="54" spans="1:17" ht="35.1" hidden="1" customHeight="1" x14ac:dyDescent="0.25">
      <c r="A54" s="298" t="s">
        <v>267</v>
      </c>
      <c r="B54" s="103" t="s">
        <v>239</v>
      </c>
      <c r="C54" s="101" t="s">
        <v>240</v>
      </c>
      <c r="D54" s="344" t="s">
        <v>241</v>
      </c>
      <c r="E54" s="301"/>
      <c r="F54" s="344" t="s">
        <v>242</v>
      </c>
      <c r="G54" s="301"/>
      <c r="H54" s="298" t="s">
        <v>243</v>
      </c>
      <c r="I54" s="301" t="s">
        <v>244</v>
      </c>
    </row>
    <row r="55" spans="1:17" ht="52.5" hidden="1" customHeight="1" x14ac:dyDescent="0.25">
      <c r="A55" s="102" t="s">
        <v>236</v>
      </c>
      <c r="B55" s="538">
        <v>0.52</v>
      </c>
      <c r="C55" s="539"/>
      <c r="D55" s="543" t="s">
        <v>237</v>
      </c>
      <c r="E55" s="544"/>
      <c r="F55" s="544"/>
      <c r="G55" s="544"/>
      <c r="H55" s="544"/>
      <c r="I55" s="545"/>
    </row>
    <row r="56" spans="1:17" ht="409.5" hidden="1" customHeight="1" x14ac:dyDescent="0.25">
      <c r="A56" s="802" t="s">
        <v>267</v>
      </c>
      <c r="B56" s="804">
        <v>15</v>
      </c>
      <c r="C56" s="804">
        <v>15</v>
      </c>
      <c r="D56" s="806" t="s">
        <v>504</v>
      </c>
      <c r="E56" s="807"/>
      <c r="F56" s="810" t="s">
        <v>505</v>
      </c>
      <c r="G56" s="811"/>
      <c r="H56" s="874" t="s">
        <v>247</v>
      </c>
      <c r="I56" s="874" t="s">
        <v>247</v>
      </c>
      <c r="J56" s="369" t="s">
        <v>506</v>
      </c>
      <c r="K56" s="369" t="s">
        <v>506</v>
      </c>
      <c r="L56" s="369" t="s">
        <v>506</v>
      </c>
      <c r="M56" s="369" t="s">
        <v>506</v>
      </c>
      <c r="N56" s="369" t="s">
        <v>506</v>
      </c>
      <c r="O56" s="369" t="s">
        <v>506</v>
      </c>
      <c r="P56" s="369" t="s">
        <v>506</v>
      </c>
      <c r="Q56" s="369" t="s">
        <v>506</v>
      </c>
    </row>
    <row r="57" spans="1:17" ht="409.5" hidden="1" customHeight="1" x14ac:dyDescent="0.2">
      <c r="A57" s="803"/>
      <c r="B57" s="805"/>
      <c r="C57" s="805"/>
      <c r="D57" s="808"/>
      <c r="E57" s="809"/>
      <c r="F57" s="812"/>
      <c r="G57" s="813"/>
      <c r="H57" s="875"/>
      <c r="I57" s="875"/>
      <c r="J57" s="368" t="s">
        <v>506</v>
      </c>
      <c r="K57" s="368" t="s">
        <v>506</v>
      </c>
      <c r="L57" s="368" t="s">
        <v>506</v>
      </c>
      <c r="M57" s="368" t="s">
        <v>506</v>
      </c>
      <c r="N57" s="368" t="s">
        <v>506</v>
      </c>
      <c r="O57" s="368" t="s">
        <v>506</v>
      </c>
      <c r="P57" s="368" t="s">
        <v>506</v>
      </c>
      <c r="Q57" s="368" t="s">
        <v>506</v>
      </c>
    </row>
    <row r="58" spans="1:17" ht="35.1" hidden="1" customHeight="1" thickBot="1" x14ac:dyDescent="0.3">
      <c r="A58" s="364" t="s">
        <v>270</v>
      </c>
      <c r="B58" s="365" t="s">
        <v>239</v>
      </c>
      <c r="C58" s="366" t="s">
        <v>240</v>
      </c>
      <c r="D58" s="799" t="s">
        <v>241</v>
      </c>
      <c r="E58" s="800"/>
      <c r="F58" s="801" t="s">
        <v>242</v>
      </c>
      <c r="G58" s="800"/>
      <c r="H58" s="365" t="s">
        <v>243</v>
      </c>
      <c r="I58" s="367" t="s">
        <v>244</v>
      </c>
      <c r="J58" s="368" t="s">
        <v>506</v>
      </c>
      <c r="K58" s="368" t="s">
        <v>506</v>
      </c>
      <c r="L58" s="368" t="s">
        <v>506</v>
      </c>
      <c r="M58" s="368" t="s">
        <v>506</v>
      </c>
      <c r="N58" s="368" t="s">
        <v>506</v>
      </c>
      <c r="O58" s="368" t="s">
        <v>506</v>
      </c>
      <c r="P58" s="368" t="s">
        <v>506</v>
      </c>
      <c r="Q58" s="368" t="s">
        <v>506</v>
      </c>
    </row>
    <row r="59" spans="1:17" ht="399.75" hidden="1" customHeight="1" thickBot="1" x14ac:dyDescent="0.3">
      <c r="A59" s="101"/>
      <c r="B59" s="96">
        <v>15</v>
      </c>
      <c r="C59" s="97">
        <v>15</v>
      </c>
      <c r="D59" s="814" t="s">
        <v>507</v>
      </c>
      <c r="E59" s="815"/>
      <c r="F59" s="814" t="s">
        <v>508</v>
      </c>
      <c r="G59" s="815"/>
      <c r="H59" s="97"/>
      <c r="I59" s="97"/>
    </row>
    <row r="60" spans="1:17" ht="35.1" customHeight="1" thickBot="1" x14ac:dyDescent="0.3">
      <c r="A60" s="546" t="s">
        <v>273</v>
      </c>
      <c r="B60" s="103" t="s">
        <v>239</v>
      </c>
      <c r="C60" s="101" t="s">
        <v>240</v>
      </c>
      <c r="D60" s="529" t="s">
        <v>241</v>
      </c>
      <c r="E60" s="530"/>
      <c r="F60" s="529" t="s">
        <v>242</v>
      </c>
      <c r="G60" s="530"/>
      <c r="H60" s="103" t="s">
        <v>243</v>
      </c>
      <c r="I60" s="105" t="s">
        <v>244</v>
      </c>
    </row>
    <row r="61" spans="1:17" s="370" customFormat="1" ht="250.5" customHeight="1" thickBot="1" x14ac:dyDescent="0.3">
      <c r="A61" s="548"/>
      <c r="B61" s="371">
        <v>15</v>
      </c>
      <c r="C61" s="371">
        <v>15</v>
      </c>
      <c r="D61" s="658" t="s">
        <v>509</v>
      </c>
      <c r="E61" s="659"/>
      <c r="F61" s="797" t="s">
        <v>510</v>
      </c>
      <c r="G61" s="798"/>
      <c r="H61" s="319"/>
      <c r="I61" s="372"/>
    </row>
    <row r="62" spans="1:17" ht="35.1" customHeight="1" thickBot="1" x14ac:dyDescent="0.3">
      <c r="A62" s="546" t="s">
        <v>276</v>
      </c>
      <c r="B62" s="103" t="s">
        <v>239</v>
      </c>
      <c r="C62" s="103" t="s">
        <v>240</v>
      </c>
      <c r="D62" s="529" t="s">
        <v>241</v>
      </c>
      <c r="E62" s="530"/>
      <c r="F62" s="529" t="s">
        <v>242</v>
      </c>
      <c r="G62" s="530"/>
      <c r="H62" s="103" t="s">
        <v>243</v>
      </c>
      <c r="I62" s="105" t="s">
        <v>244</v>
      </c>
    </row>
    <row r="63" spans="1:17" s="370" customFormat="1" ht="250.5" customHeight="1" thickBot="1" x14ac:dyDescent="0.3">
      <c r="A63" s="548"/>
      <c r="B63" s="319">
        <v>15</v>
      </c>
      <c r="C63" s="373">
        <v>15</v>
      </c>
      <c r="D63" s="816" t="s">
        <v>947</v>
      </c>
      <c r="E63" s="817"/>
      <c r="F63" s="818" t="s">
        <v>948</v>
      </c>
      <c r="G63" s="819"/>
      <c r="H63" s="319"/>
      <c r="I63" s="382" t="s">
        <v>949</v>
      </c>
    </row>
    <row r="64" spans="1:17" ht="35.1" hidden="1" customHeight="1" x14ac:dyDescent="0.25">
      <c r="A64" s="546" t="s">
        <v>277</v>
      </c>
      <c r="B64" s="103" t="s">
        <v>239</v>
      </c>
      <c r="C64" s="101" t="s">
        <v>240</v>
      </c>
      <c r="D64" s="529" t="s">
        <v>241</v>
      </c>
      <c r="E64" s="530"/>
      <c r="F64" s="529" t="s">
        <v>242</v>
      </c>
      <c r="G64" s="530"/>
      <c r="H64" s="103" t="s">
        <v>243</v>
      </c>
      <c r="I64" s="105" t="s">
        <v>244</v>
      </c>
    </row>
    <row r="65" spans="1:24" ht="22.5" hidden="1" customHeight="1" x14ac:dyDescent="0.25">
      <c r="A65" s="548"/>
      <c r="B65" s="97">
        <v>15</v>
      </c>
      <c r="C65" s="97"/>
      <c r="D65" s="572"/>
      <c r="E65" s="573"/>
      <c r="F65" s="572"/>
      <c r="G65" s="573"/>
      <c r="H65" s="94"/>
      <c r="I65" s="94"/>
    </row>
    <row r="67" spans="1:24" s="91" customFormat="1" ht="30" customHeight="1" x14ac:dyDescent="0.25">
      <c r="A67" s="66"/>
      <c r="B67" s="66"/>
      <c r="C67" s="66"/>
      <c r="D67" s="66"/>
      <c r="E67" s="66"/>
      <c r="F67" s="66"/>
      <c r="G67" s="66"/>
      <c r="H67" s="66"/>
      <c r="I67" s="66"/>
    </row>
    <row r="68" spans="1:24" ht="34.5" customHeight="1" x14ac:dyDescent="0.25">
      <c r="A68" s="561" t="s">
        <v>278</v>
      </c>
      <c r="B68" s="561"/>
      <c r="C68" s="561"/>
      <c r="D68" s="561"/>
      <c r="E68" s="561"/>
      <c r="F68" s="561"/>
      <c r="G68" s="561"/>
      <c r="H68" s="561"/>
      <c r="I68" s="561"/>
      <c r="J68" s="561"/>
      <c r="K68" s="561"/>
      <c r="L68" s="561"/>
      <c r="M68" s="561"/>
    </row>
    <row r="69" spans="1:24" ht="180" customHeight="1" x14ac:dyDescent="0.25">
      <c r="A69" s="244" t="s">
        <v>279</v>
      </c>
      <c r="B69" s="661" t="s">
        <v>511</v>
      </c>
      <c r="C69" s="662"/>
      <c r="D69" s="661" t="s">
        <v>512</v>
      </c>
      <c r="E69" s="662"/>
      <c r="F69" s="661" t="s">
        <v>513</v>
      </c>
      <c r="G69" s="662"/>
      <c r="H69" s="661" t="s">
        <v>514</v>
      </c>
      <c r="I69" s="662"/>
      <c r="J69" s="661" t="s">
        <v>515</v>
      </c>
      <c r="K69" s="662"/>
      <c r="L69" s="661" t="s">
        <v>516</v>
      </c>
      <c r="M69" s="662"/>
    </row>
    <row r="70" spans="1:24" ht="40.5" hidden="1" customHeight="1" x14ac:dyDescent="0.25">
      <c r="A70" s="106" t="s">
        <v>283</v>
      </c>
      <c r="B70" s="663">
        <v>0.1</v>
      </c>
      <c r="C70" s="664"/>
      <c r="D70" s="663">
        <v>0.08</v>
      </c>
      <c r="E70" s="664"/>
      <c r="F70" s="663">
        <v>0.1</v>
      </c>
      <c r="G70" s="664"/>
      <c r="H70" s="663">
        <v>7.0000000000000007E-2</v>
      </c>
      <c r="I70" s="664"/>
      <c r="J70" s="663">
        <v>0.1</v>
      </c>
      <c r="K70" s="664"/>
      <c r="L70" s="663">
        <v>7.0000000000000007E-2</v>
      </c>
      <c r="M70" s="664"/>
    </row>
    <row r="71" spans="1:24" ht="30" hidden="1" customHeight="1" x14ac:dyDescent="0.25">
      <c r="A71" s="666" t="s">
        <v>191</v>
      </c>
      <c r="B71" s="149" t="s">
        <v>99</v>
      </c>
      <c r="C71" s="149" t="s">
        <v>240</v>
      </c>
      <c r="D71" s="149" t="s">
        <v>99</v>
      </c>
      <c r="E71" s="149" t="s">
        <v>240</v>
      </c>
      <c r="F71" s="149" t="s">
        <v>99</v>
      </c>
      <c r="G71" s="149" t="s">
        <v>240</v>
      </c>
      <c r="H71" s="149" t="s">
        <v>99</v>
      </c>
      <c r="I71" s="149" t="s">
        <v>240</v>
      </c>
      <c r="J71" s="149" t="s">
        <v>99</v>
      </c>
      <c r="K71" s="149" t="s">
        <v>240</v>
      </c>
      <c r="L71" s="149" t="s">
        <v>99</v>
      </c>
      <c r="M71" s="149" t="s">
        <v>240</v>
      </c>
    </row>
    <row r="72" spans="1:24" ht="30" hidden="1" customHeight="1" x14ac:dyDescent="0.25">
      <c r="A72" s="667"/>
      <c r="B72" s="108">
        <v>0.03</v>
      </c>
      <c r="C72" s="108">
        <v>0.03</v>
      </c>
      <c r="D72" s="108">
        <v>0</v>
      </c>
      <c r="E72" s="108">
        <v>0</v>
      </c>
      <c r="F72" s="108">
        <v>0.03</v>
      </c>
      <c r="G72" s="108">
        <v>0.03</v>
      </c>
      <c r="H72" s="294">
        <v>0</v>
      </c>
      <c r="I72" s="108">
        <v>0.01</v>
      </c>
      <c r="J72" s="108">
        <v>0</v>
      </c>
      <c r="K72" s="108">
        <v>0</v>
      </c>
      <c r="L72" s="108">
        <v>0.01</v>
      </c>
      <c r="M72" s="108">
        <v>0.01</v>
      </c>
    </row>
    <row r="73" spans="1:24" s="291" customFormat="1" ht="137.25" hidden="1" customHeight="1" x14ac:dyDescent="0.25">
      <c r="A73" s="292" t="s">
        <v>284</v>
      </c>
      <c r="B73" s="670" t="s">
        <v>517</v>
      </c>
      <c r="C73" s="671"/>
      <c r="D73" s="718" t="s">
        <v>518</v>
      </c>
      <c r="E73" s="820"/>
      <c r="F73" s="677" t="s">
        <v>519</v>
      </c>
      <c r="G73" s="673"/>
      <c r="H73" s="677" t="s">
        <v>520</v>
      </c>
      <c r="I73" s="673"/>
      <c r="J73" s="670" t="s">
        <v>521</v>
      </c>
      <c r="K73" s="671"/>
      <c r="L73" s="821" t="s">
        <v>522</v>
      </c>
      <c r="M73" s="673"/>
      <c r="N73" s="352"/>
      <c r="O73" s="352"/>
      <c r="P73" s="352"/>
      <c r="Q73" s="352"/>
      <c r="R73" s="352"/>
      <c r="S73" s="352"/>
      <c r="T73" s="352"/>
      <c r="U73" s="352"/>
      <c r="V73" s="352"/>
      <c r="W73" s="352"/>
      <c r="X73" s="352"/>
    </row>
    <row r="74" spans="1:24" s="73" customFormat="1" ht="80.25" hidden="1" customHeight="1" x14ac:dyDescent="0.25">
      <c r="A74" s="106" t="s">
        <v>287</v>
      </c>
      <c r="B74" s="720" t="s">
        <v>523</v>
      </c>
      <c r="C74" s="721"/>
      <c r="D74" s="722" t="s">
        <v>247</v>
      </c>
      <c r="E74" s="723"/>
      <c r="F74" s="724" t="s">
        <v>524</v>
      </c>
      <c r="G74" s="725"/>
      <c r="H74" s="724" t="s">
        <v>525</v>
      </c>
      <c r="I74" s="725"/>
      <c r="J74" s="868" t="s">
        <v>247</v>
      </c>
      <c r="K74" s="869"/>
      <c r="L74" s="720" t="s">
        <v>526</v>
      </c>
      <c r="M74" s="725"/>
    </row>
    <row r="75" spans="1:24" ht="30.75" hidden="1" customHeight="1" x14ac:dyDescent="0.25">
      <c r="A75" s="666" t="s">
        <v>192</v>
      </c>
      <c r="B75" s="149" t="s">
        <v>99</v>
      </c>
      <c r="C75" s="149" t="s">
        <v>240</v>
      </c>
      <c r="D75" s="149" t="s">
        <v>99</v>
      </c>
      <c r="E75" s="149" t="s">
        <v>240</v>
      </c>
      <c r="F75" s="149" t="s">
        <v>99</v>
      </c>
      <c r="G75" s="149" t="s">
        <v>240</v>
      </c>
      <c r="H75" s="149" t="s">
        <v>99</v>
      </c>
      <c r="I75" s="149" t="s">
        <v>240</v>
      </c>
      <c r="J75" s="149" t="s">
        <v>99</v>
      </c>
      <c r="K75" s="149" t="s">
        <v>240</v>
      </c>
      <c r="L75" s="149" t="s">
        <v>99</v>
      </c>
      <c r="M75" s="149" t="s">
        <v>240</v>
      </c>
    </row>
    <row r="76" spans="1:24" ht="30.75" hidden="1" customHeight="1" x14ac:dyDescent="0.25">
      <c r="A76" s="667"/>
      <c r="B76" s="108">
        <v>0.04</v>
      </c>
      <c r="C76" s="108">
        <v>0.04</v>
      </c>
      <c r="D76" s="108">
        <v>0</v>
      </c>
      <c r="E76" s="108">
        <v>0</v>
      </c>
      <c r="F76" s="108">
        <v>0.04</v>
      </c>
      <c r="G76" s="108">
        <v>0.04</v>
      </c>
      <c r="H76" s="294">
        <v>0</v>
      </c>
      <c r="I76" s="108">
        <v>0.01</v>
      </c>
      <c r="J76" s="108">
        <v>0.01</v>
      </c>
      <c r="K76" s="109">
        <v>0.01</v>
      </c>
      <c r="L76" s="108">
        <v>0.04</v>
      </c>
      <c r="M76" s="108">
        <v>0.04</v>
      </c>
    </row>
    <row r="77" spans="1:24" ht="213.75" hidden="1" customHeight="1" x14ac:dyDescent="0.25">
      <c r="A77" s="106" t="s">
        <v>284</v>
      </c>
      <c r="B77" s="668" t="s">
        <v>527</v>
      </c>
      <c r="C77" s="669"/>
      <c r="D77" s="822" t="s">
        <v>528</v>
      </c>
      <c r="E77" s="823"/>
      <c r="F77" s="672" t="s">
        <v>529</v>
      </c>
      <c r="G77" s="673"/>
      <c r="H77" s="672" t="s">
        <v>530</v>
      </c>
      <c r="I77" s="673"/>
      <c r="J77" s="870" t="s">
        <v>531</v>
      </c>
      <c r="K77" s="871"/>
      <c r="L77" s="672" t="s">
        <v>532</v>
      </c>
      <c r="M77" s="673"/>
    </row>
    <row r="78" spans="1:24" s="73" customFormat="1" ht="80.25" hidden="1" customHeight="1" x14ac:dyDescent="0.25">
      <c r="A78" s="106" t="s">
        <v>287</v>
      </c>
      <c r="B78" s="720" t="s">
        <v>523</v>
      </c>
      <c r="C78" s="721"/>
      <c r="D78" s="722" t="s">
        <v>247</v>
      </c>
      <c r="E78" s="723"/>
      <c r="F78" s="674" t="s">
        <v>524</v>
      </c>
      <c r="G78" s="692"/>
      <c r="H78" s="720" t="s">
        <v>525</v>
      </c>
      <c r="I78" s="725"/>
      <c r="J78" s="674" t="s">
        <v>533</v>
      </c>
      <c r="K78" s="692"/>
      <c r="L78" s="738" t="s">
        <v>526</v>
      </c>
      <c r="M78" s="739"/>
    </row>
    <row r="79" spans="1:24" ht="30.75" hidden="1" customHeight="1" x14ac:dyDescent="0.25">
      <c r="A79" s="666" t="s">
        <v>193</v>
      </c>
      <c r="B79" s="149" t="s">
        <v>99</v>
      </c>
      <c r="C79" s="149" t="s">
        <v>240</v>
      </c>
      <c r="D79" s="149" t="s">
        <v>99</v>
      </c>
      <c r="E79" s="149" t="s">
        <v>240</v>
      </c>
      <c r="F79" s="149" t="s">
        <v>99</v>
      </c>
      <c r="G79" s="149" t="s">
        <v>240</v>
      </c>
      <c r="H79" s="149" t="s">
        <v>99</v>
      </c>
      <c r="I79" s="149" t="s">
        <v>240</v>
      </c>
      <c r="J79" s="149" t="s">
        <v>99</v>
      </c>
      <c r="K79" s="149" t="s">
        <v>240</v>
      </c>
      <c r="L79" s="149" t="s">
        <v>99</v>
      </c>
      <c r="M79" s="149" t="s">
        <v>240</v>
      </c>
    </row>
    <row r="80" spans="1:24" ht="30.75" hidden="1" customHeight="1" x14ac:dyDescent="0.25">
      <c r="A80" s="667"/>
      <c r="B80" s="108">
        <v>0.1</v>
      </c>
      <c r="C80" s="108">
        <v>0.1</v>
      </c>
      <c r="D80" s="108">
        <v>0.25</v>
      </c>
      <c r="E80" s="108">
        <v>0.25</v>
      </c>
      <c r="F80" s="108">
        <v>0.1</v>
      </c>
      <c r="G80" s="109">
        <v>0.1</v>
      </c>
      <c r="H80" s="108">
        <v>0.25</v>
      </c>
      <c r="I80" s="109">
        <v>0.25</v>
      </c>
      <c r="J80" s="108">
        <v>0.1</v>
      </c>
      <c r="K80" s="109">
        <v>0.1</v>
      </c>
      <c r="L80" s="108">
        <v>0.1</v>
      </c>
      <c r="M80" s="109">
        <v>0.1</v>
      </c>
    </row>
    <row r="81" spans="1:13" ht="322.5" hidden="1" customHeight="1" x14ac:dyDescent="0.25">
      <c r="A81" s="106" t="s">
        <v>284</v>
      </c>
      <c r="B81" s="668" t="s">
        <v>534</v>
      </c>
      <c r="C81" s="669"/>
      <c r="D81" s="704" t="s">
        <v>535</v>
      </c>
      <c r="E81" s="679"/>
      <c r="F81" s="678" t="s">
        <v>536</v>
      </c>
      <c r="G81" s="679"/>
      <c r="H81" s="824" t="s">
        <v>537</v>
      </c>
      <c r="I81" s="825"/>
      <c r="J81" s="704" t="s">
        <v>538</v>
      </c>
      <c r="K81" s="679"/>
      <c r="L81" s="704" t="s">
        <v>539</v>
      </c>
      <c r="M81" s="679"/>
    </row>
    <row r="82" spans="1:13" ht="80.25" hidden="1" customHeight="1" x14ac:dyDescent="0.25">
      <c r="A82" s="106" t="s">
        <v>287</v>
      </c>
      <c r="B82" s="720" t="s">
        <v>523</v>
      </c>
      <c r="C82" s="721"/>
      <c r="D82" s="720" t="s">
        <v>540</v>
      </c>
      <c r="E82" s="721"/>
      <c r="F82" s="720" t="s">
        <v>524</v>
      </c>
      <c r="G82" s="721"/>
      <c r="H82" s="720" t="s">
        <v>525</v>
      </c>
      <c r="I82" s="676"/>
      <c r="J82" s="720" t="s">
        <v>533</v>
      </c>
      <c r="K82" s="721"/>
      <c r="L82" s="720" t="s">
        <v>526</v>
      </c>
      <c r="M82" s="721"/>
    </row>
    <row r="83" spans="1:13" ht="30.75" hidden="1" customHeight="1" x14ac:dyDescent="0.25">
      <c r="A83" s="666" t="s">
        <v>194</v>
      </c>
      <c r="B83" s="149" t="s">
        <v>99</v>
      </c>
      <c r="C83" s="149" t="s">
        <v>240</v>
      </c>
      <c r="D83" s="149" t="s">
        <v>99</v>
      </c>
      <c r="E83" s="149" t="s">
        <v>240</v>
      </c>
      <c r="F83" s="149" t="s">
        <v>99</v>
      </c>
      <c r="G83" s="149" t="s">
        <v>240</v>
      </c>
      <c r="H83" s="149" t="s">
        <v>99</v>
      </c>
      <c r="I83" s="149" t="s">
        <v>240</v>
      </c>
      <c r="J83" s="149" t="s">
        <v>99</v>
      </c>
      <c r="K83" s="149" t="s">
        <v>240</v>
      </c>
      <c r="L83" s="149" t="s">
        <v>99</v>
      </c>
      <c r="M83" s="149" t="s">
        <v>240</v>
      </c>
    </row>
    <row r="84" spans="1:13" ht="30.75" hidden="1" customHeight="1" x14ac:dyDescent="0.25">
      <c r="A84" s="667"/>
      <c r="B84" s="108">
        <v>0.1</v>
      </c>
      <c r="C84" s="108">
        <v>0.1</v>
      </c>
      <c r="D84" s="108">
        <v>0</v>
      </c>
      <c r="E84" s="108">
        <v>0</v>
      </c>
      <c r="F84" s="108">
        <v>0.1</v>
      </c>
      <c r="G84" s="108">
        <v>0.1</v>
      </c>
      <c r="H84" s="108">
        <v>0</v>
      </c>
      <c r="I84" s="108">
        <v>0</v>
      </c>
      <c r="J84" s="108">
        <v>0.1</v>
      </c>
      <c r="K84" s="109">
        <v>0.1</v>
      </c>
      <c r="L84" s="108">
        <v>0.1</v>
      </c>
      <c r="M84" s="108">
        <v>0.1</v>
      </c>
    </row>
    <row r="85" spans="1:13" ht="363.75" hidden="1" customHeight="1" x14ac:dyDescent="0.25">
      <c r="A85" s="106" t="s">
        <v>284</v>
      </c>
      <c r="B85" s="670" t="s">
        <v>541</v>
      </c>
      <c r="C85" s="669"/>
      <c r="D85" s="834" t="s">
        <v>542</v>
      </c>
      <c r="E85" s="835"/>
      <c r="F85" s="836" t="s">
        <v>543</v>
      </c>
      <c r="G85" s="837"/>
      <c r="H85" s="838" t="s">
        <v>544</v>
      </c>
      <c r="I85" s="839"/>
      <c r="J85" s="866" t="s">
        <v>545</v>
      </c>
      <c r="K85" s="867"/>
      <c r="L85" s="708" t="s">
        <v>546</v>
      </c>
      <c r="M85" s="669"/>
    </row>
    <row r="86" spans="1:13" ht="30" hidden="1" customHeight="1" x14ac:dyDescent="0.25">
      <c r="A86" s="666" t="s">
        <v>197</v>
      </c>
      <c r="B86" s="149" t="s">
        <v>99</v>
      </c>
      <c r="C86" s="149" t="s">
        <v>240</v>
      </c>
      <c r="D86" s="149" t="s">
        <v>99</v>
      </c>
      <c r="E86" s="149" t="s">
        <v>240</v>
      </c>
      <c r="F86" s="149" t="s">
        <v>99</v>
      </c>
      <c r="G86" s="149" t="s">
        <v>240</v>
      </c>
      <c r="H86" s="149" t="s">
        <v>99</v>
      </c>
      <c r="I86" s="149" t="s">
        <v>240</v>
      </c>
      <c r="J86" s="149" t="s">
        <v>99</v>
      </c>
      <c r="K86" s="149" t="s">
        <v>240</v>
      </c>
      <c r="L86" s="149" t="s">
        <v>99</v>
      </c>
      <c r="M86" s="149" t="s">
        <v>240</v>
      </c>
    </row>
    <row r="87" spans="1:13" ht="30" hidden="1" customHeight="1" x14ac:dyDescent="0.25">
      <c r="A87" s="667"/>
      <c r="B87" s="108">
        <v>0.1</v>
      </c>
      <c r="C87" s="108">
        <v>0.1</v>
      </c>
      <c r="D87" s="108">
        <v>0</v>
      </c>
      <c r="E87" s="108">
        <v>0</v>
      </c>
      <c r="F87" s="241">
        <v>0.1</v>
      </c>
      <c r="G87" s="241">
        <v>0.1</v>
      </c>
      <c r="H87" s="241">
        <v>0</v>
      </c>
      <c r="I87" s="241">
        <v>0</v>
      </c>
      <c r="J87" s="241">
        <v>0.1</v>
      </c>
      <c r="K87" s="241">
        <v>0.1</v>
      </c>
      <c r="L87" s="241">
        <v>0.1</v>
      </c>
      <c r="M87" s="241">
        <v>0.1</v>
      </c>
    </row>
    <row r="88" spans="1:13" ht="347.25" hidden="1" customHeight="1" x14ac:dyDescent="0.25">
      <c r="A88" s="106" t="s">
        <v>284</v>
      </c>
      <c r="B88" s="670" t="s">
        <v>547</v>
      </c>
      <c r="C88" s="827"/>
      <c r="D88" s="834" t="s">
        <v>548</v>
      </c>
      <c r="E88" s="835"/>
      <c r="F88" s="840" t="s">
        <v>549</v>
      </c>
      <c r="G88" s="841"/>
      <c r="H88" s="838" t="s">
        <v>550</v>
      </c>
      <c r="I88" s="839"/>
      <c r="J88" s="707" t="s">
        <v>551</v>
      </c>
      <c r="K88" s="683"/>
      <c r="L88" s="708" t="s">
        <v>552</v>
      </c>
      <c r="M88" s="740"/>
    </row>
    <row r="89" spans="1:13" ht="80.25" hidden="1" customHeight="1" x14ac:dyDescent="0.25">
      <c r="A89" s="106" t="s">
        <v>287</v>
      </c>
      <c r="B89" s="684" t="s">
        <v>523</v>
      </c>
      <c r="C89" s="685"/>
      <c r="D89" s="706" t="s">
        <v>247</v>
      </c>
      <c r="E89" s="685"/>
      <c r="F89" s="684" t="s">
        <v>524</v>
      </c>
      <c r="G89" s="685"/>
      <c r="H89" s="706" t="s">
        <v>247</v>
      </c>
      <c r="I89" s="685"/>
      <c r="J89" s="684" t="s">
        <v>533</v>
      </c>
      <c r="K89" s="685"/>
      <c r="L89" s="684" t="s">
        <v>526</v>
      </c>
      <c r="M89" s="685"/>
    </row>
    <row r="90" spans="1:13" ht="29.25" hidden="1" customHeight="1" x14ac:dyDescent="0.25">
      <c r="A90" s="666" t="s">
        <v>198</v>
      </c>
      <c r="B90" s="149" t="s">
        <v>99</v>
      </c>
      <c r="C90" s="149" t="s">
        <v>240</v>
      </c>
      <c r="D90" s="149" t="s">
        <v>99</v>
      </c>
      <c r="E90" s="149" t="s">
        <v>240</v>
      </c>
      <c r="F90" s="149" t="s">
        <v>99</v>
      </c>
      <c r="G90" s="149" t="s">
        <v>240</v>
      </c>
      <c r="H90" s="149" t="s">
        <v>99</v>
      </c>
      <c r="I90" s="149" t="s">
        <v>240</v>
      </c>
      <c r="J90" s="149" t="s">
        <v>99</v>
      </c>
      <c r="K90" s="149" t="s">
        <v>240</v>
      </c>
      <c r="L90" s="149" t="s">
        <v>99</v>
      </c>
      <c r="M90" s="149" t="s">
        <v>240</v>
      </c>
    </row>
    <row r="91" spans="1:13" ht="29.25" hidden="1" customHeight="1" x14ac:dyDescent="0.25">
      <c r="A91" s="667"/>
      <c r="B91" s="108">
        <v>0.1</v>
      </c>
      <c r="C91" s="296">
        <v>0.1</v>
      </c>
      <c r="D91" s="108">
        <v>0.25</v>
      </c>
      <c r="E91" s="296">
        <v>0.25</v>
      </c>
      <c r="F91" s="108">
        <v>0.1</v>
      </c>
      <c r="G91" s="108">
        <v>0.1</v>
      </c>
      <c r="H91" s="108">
        <v>0.25</v>
      </c>
      <c r="I91" s="109">
        <v>0.25</v>
      </c>
      <c r="J91" s="341">
        <v>0.1</v>
      </c>
      <c r="K91" s="339">
        <v>0.1</v>
      </c>
      <c r="L91" s="108">
        <v>0.1</v>
      </c>
      <c r="M91" s="109">
        <v>0.1</v>
      </c>
    </row>
    <row r="92" spans="1:13" ht="383.25" hidden="1" customHeight="1" x14ac:dyDescent="0.25">
      <c r="A92" s="106" t="s">
        <v>284</v>
      </c>
      <c r="B92" s="826" t="s">
        <v>553</v>
      </c>
      <c r="C92" s="827"/>
      <c r="D92" s="828" t="s">
        <v>554</v>
      </c>
      <c r="E92" s="829"/>
      <c r="F92" s="830" t="s">
        <v>555</v>
      </c>
      <c r="G92" s="831"/>
      <c r="H92" s="832" t="s">
        <v>556</v>
      </c>
      <c r="I92" s="833"/>
      <c r="J92" s="736" t="s">
        <v>557</v>
      </c>
      <c r="K92" s="737"/>
      <c r="L92" s="745" t="s">
        <v>558</v>
      </c>
      <c r="M92" s="746"/>
    </row>
    <row r="93" spans="1:13" ht="80.25" hidden="1" customHeight="1" x14ac:dyDescent="0.25">
      <c r="A93" s="106" t="s">
        <v>287</v>
      </c>
      <c r="B93" s="684" t="s">
        <v>523</v>
      </c>
      <c r="C93" s="685"/>
      <c r="D93" s="684" t="s">
        <v>540</v>
      </c>
      <c r="E93" s="685"/>
      <c r="F93" s="684" t="s">
        <v>524</v>
      </c>
      <c r="G93" s="685"/>
      <c r="H93" s="684" t="s">
        <v>525</v>
      </c>
      <c r="I93" s="685"/>
      <c r="J93" s="730" t="s">
        <v>533</v>
      </c>
      <c r="K93" s="731"/>
      <c r="L93" s="684" t="s">
        <v>526</v>
      </c>
      <c r="M93" s="685"/>
    </row>
    <row r="94" spans="1:13" ht="24.95" hidden="1" customHeight="1" x14ac:dyDescent="0.25">
      <c r="A94" s="666" t="s">
        <v>199</v>
      </c>
      <c r="B94" s="149" t="s">
        <v>99</v>
      </c>
      <c r="C94" s="149" t="s">
        <v>240</v>
      </c>
      <c r="D94" s="149" t="s">
        <v>99</v>
      </c>
      <c r="E94" s="149" t="s">
        <v>240</v>
      </c>
      <c r="F94" s="149" t="s">
        <v>99</v>
      </c>
      <c r="G94" s="149" t="s">
        <v>240</v>
      </c>
      <c r="H94" s="149" t="s">
        <v>99</v>
      </c>
      <c r="I94" s="149" t="s">
        <v>240</v>
      </c>
      <c r="J94" s="149" t="s">
        <v>99</v>
      </c>
      <c r="K94" s="149" t="s">
        <v>240</v>
      </c>
      <c r="L94" s="149" t="s">
        <v>99</v>
      </c>
      <c r="M94" s="149" t="s">
        <v>240</v>
      </c>
    </row>
    <row r="95" spans="1:13" ht="24.95" hidden="1" customHeight="1" x14ac:dyDescent="0.25">
      <c r="A95" s="667"/>
      <c r="B95" s="108">
        <v>0.1</v>
      </c>
      <c r="C95" s="241">
        <v>0.1</v>
      </c>
      <c r="D95" s="108">
        <v>0</v>
      </c>
      <c r="E95" s="108">
        <v>0</v>
      </c>
      <c r="F95" s="108">
        <v>0.1</v>
      </c>
      <c r="G95" s="108">
        <v>0.1</v>
      </c>
      <c r="H95" s="108">
        <v>0</v>
      </c>
      <c r="I95" s="108">
        <v>0</v>
      </c>
      <c r="J95" s="108">
        <v>0.1</v>
      </c>
      <c r="K95" s="109">
        <v>0.1</v>
      </c>
      <c r="L95" s="108">
        <v>0.1</v>
      </c>
      <c r="M95" s="108">
        <v>0.1</v>
      </c>
    </row>
    <row r="96" spans="1:13" ht="408.75" hidden="1" customHeight="1" x14ac:dyDescent="0.25">
      <c r="A96" s="106" t="s">
        <v>284</v>
      </c>
      <c r="B96" s="842" t="s">
        <v>559</v>
      </c>
      <c r="C96" s="827"/>
      <c r="D96" s="843" t="s">
        <v>560</v>
      </c>
      <c r="E96" s="844"/>
      <c r="F96" s="845" t="s">
        <v>561</v>
      </c>
      <c r="G96" s="846"/>
      <c r="H96" s="843" t="s">
        <v>562</v>
      </c>
      <c r="I96" s="844"/>
      <c r="J96" s="732" t="s">
        <v>563</v>
      </c>
      <c r="K96" s="733"/>
      <c r="L96" s="741" t="s">
        <v>564</v>
      </c>
      <c r="M96" s="742"/>
    </row>
    <row r="97" spans="1:13" ht="80.25" hidden="1" customHeight="1" x14ac:dyDescent="0.25">
      <c r="A97" s="106" t="s">
        <v>287</v>
      </c>
      <c r="B97" s="684" t="s">
        <v>523</v>
      </c>
      <c r="C97" s="685"/>
      <c r="D97" s="706" t="s">
        <v>247</v>
      </c>
      <c r="E97" s="685"/>
      <c r="F97" s="684" t="s">
        <v>524</v>
      </c>
      <c r="G97" s="685"/>
      <c r="H97" s="706" t="s">
        <v>247</v>
      </c>
      <c r="I97" s="685"/>
      <c r="J97" s="684" t="s">
        <v>533</v>
      </c>
      <c r="K97" s="685"/>
      <c r="L97" s="684" t="s">
        <v>526</v>
      </c>
      <c r="M97" s="685"/>
    </row>
    <row r="98" spans="1:13" ht="24.95" hidden="1" customHeight="1" x14ac:dyDescent="0.25">
      <c r="A98" s="666" t="s">
        <v>200</v>
      </c>
      <c r="B98" s="149" t="s">
        <v>99</v>
      </c>
      <c r="C98" s="149" t="s">
        <v>240</v>
      </c>
      <c r="D98" s="149" t="s">
        <v>99</v>
      </c>
      <c r="E98" s="149" t="s">
        <v>240</v>
      </c>
      <c r="F98" s="149" t="s">
        <v>99</v>
      </c>
      <c r="G98" s="149" t="s">
        <v>240</v>
      </c>
      <c r="H98" s="149" t="s">
        <v>99</v>
      </c>
      <c r="I98" s="149" t="s">
        <v>240</v>
      </c>
      <c r="J98" s="149" t="s">
        <v>99</v>
      </c>
      <c r="K98" s="149" t="s">
        <v>240</v>
      </c>
      <c r="L98" s="149" t="s">
        <v>99</v>
      </c>
      <c r="M98" s="149" t="s">
        <v>240</v>
      </c>
    </row>
    <row r="99" spans="1:13" ht="24.95" hidden="1" customHeight="1" x14ac:dyDescent="0.25">
      <c r="A99" s="667"/>
      <c r="B99" s="108">
        <v>0.1</v>
      </c>
      <c r="C99" s="110">
        <v>0.1</v>
      </c>
      <c r="D99" s="108">
        <v>0</v>
      </c>
      <c r="E99" s="108">
        <v>0</v>
      </c>
      <c r="F99" s="108">
        <v>0.1</v>
      </c>
      <c r="G99" s="108">
        <v>0.1</v>
      </c>
      <c r="H99" s="108">
        <v>0</v>
      </c>
      <c r="I99" s="108">
        <v>0.02</v>
      </c>
      <c r="J99" s="108">
        <v>0.1</v>
      </c>
      <c r="K99" s="109">
        <v>0.1</v>
      </c>
      <c r="L99" s="108">
        <v>0.1</v>
      </c>
      <c r="M99" s="108">
        <v>0.1</v>
      </c>
    </row>
    <row r="100" spans="1:13" ht="408.75" hidden="1" customHeight="1" x14ac:dyDescent="0.25">
      <c r="A100" s="106" t="s">
        <v>284</v>
      </c>
      <c r="B100" s="847" t="s">
        <v>565</v>
      </c>
      <c r="C100" s="848"/>
      <c r="D100" s="822" t="s">
        <v>566</v>
      </c>
      <c r="E100" s="849"/>
      <c r="F100" s="850" t="s">
        <v>567</v>
      </c>
      <c r="G100" s="851"/>
      <c r="H100" s="744" t="s">
        <v>568</v>
      </c>
      <c r="I100" s="727"/>
      <c r="J100" s="734" t="s">
        <v>569</v>
      </c>
      <c r="K100" s="735"/>
      <c r="L100" s="743" t="s">
        <v>570</v>
      </c>
      <c r="M100" s="735"/>
    </row>
    <row r="101" spans="1:13" ht="80.25" hidden="1" customHeight="1" x14ac:dyDescent="0.25">
      <c r="A101" s="106" t="s">
        <v>287</v>
      </c>
      <c r="B101" s="684" t="s">
        <v>523</v>
      </c>
      <c r="C101" s="685"/>
      <c r="D101" s="706" t="s">
        <v>571</v>
      </c>
      <c r="E101" s="685"/>
      <c r="F101" s="684" t="s">
        <v>524</v>
      </c>
      <c r="G101" s="685"/>
      <c r="H101" s="684" t="s">
        <v>525</v>
      </c>
      <c r="I101" s="685"/>
      <c r="J101" s="684" t="s">
        <v>533</v>
      </c>
      <c r="K101" s="685"/>
      <c r="L101" s="684" t="s">
        <v>526</v>
      </c>
      <c r="M101" s="685"/>
    </row>
    <row r="102" spans="1:13" ht="24.95" hidden="1" customHeight="1" x14ac:dyDescent="0.25">
      <c r="A102" s="666" t="s">
        <v>202</v>
      </c>
      <c r="B102" s="149" t="s">
        <v>99</v>
      </c>
      <c r="C102" s="149" t="s">
        <v>240</v>
      </c>
      <c r="D102" s="149" t="s">
        <v>99</v>
      </c>
      <c r="E102" s="149" t="s">
        <v>240</v>
      </c>
      <c r="F102" s="149" t="s">
        <v>99</v>
      </c>
      <c r="G102" s="149" t="s">
        <v>240</v>
      </c>
      <c r="H102" s="149" t="s">
        <v>99</v>
      </c>
      <c r="I102" s="149" t="s">
        <v>240</v>
      </c>
      <c r="J102" s="149" t="s">
        <v>99</v>
      </c>
      <c r="K102" s="149" t="s">
        <v>240</v>
      </c>
      <c r="L102" s="149" t="s">
        <v>99</v>
      </c>
      <c r="M102" s="149" t="s">
        <v>240</v>
      </c>
    </row>
    <row r="103" spans="1:13" ht="24.95" hidden="1" customHeight="1" x14ac:dyDescent="0.25">
      <c r="A103" s="667"/>
      <c r="B103" s="108">
        <v>0.1</v>
      </c>
      <c r="C103" s="110"/>
      <c r="D103" s="108">
        <v>0.25</v>
      </c>
      <c r="E103" s="108">
        <v>0.25</v>
      </c>
      <c r="F103" s="108">
        <v>0.1</v>
      </c>
      <c r="G103" s="108">
        <v>0.1</v>
      </c>
      <c r="H103" s="108">
        <v>0.25</v>
      </c>
      <c r="I103" s="108">
        <v>0.25</v>
      </c>
      <c r="J103" s="108">
        <v>0.1</v>
      </c>
      <c r="K103" s="109"/>
      <c r="L103" s="108">
        <v>0.1</v>
      </c>
      <c r="M103" s="108">
        <v>0.1</v>
      </c>
    </row>
    <row r="104" spans="1:13" ht="381" hidden="1" customHeight="1" x14ac:dyDescent="0.25">
      <c r="A104" s="106" t="s">
        <v>284</v>
      </c>
      <c r="B104" s="854" t="s">
        <v>572</v>
      </c>
      <c r="C104" s="855"/>
      <c r="D104" s="850" t="s">
        <v>573</v>
      </c>
      <c r="E104" s="856"/>
      <c r="F104" s="840" t="s">
        <v>574</v>
      </c>
      <c r="G104" s="856"/>
      <c r="H104" s="850" t="s">
        <v>575</v>
      </c>
      <c r="I104" s="856"/>
      <c r="J104" s="744" t="s">
        <v>576</v>
      </c>
      <c r="K104" s="857"/>
      <c r="L104" s="744" t="s">
        <v>577</v>
      </c>
      <c r="M104" s="727"/>
    </row>
    <row r="105" spans="1:13" ht="80.25" customHeight="1" x14ac:dyDescent="0.25">
      <c r="A105" s="106" t="s">
        <v>287</v>
      </c>
      <c r="B105" s="684" t="s">
        <v>523</v>
      </c>
      <c r="C105" s="685"/>
      <c r="D105" s="684" t="s">
        <v>540</v>
      </c>
      <c r="E105" s="685"/>
      <c r="F105" s="684" t="s">
        <v>524</v>
      </c>
      <c r="G105" s="685"/>
      <c r="H105" s="852" t="s">
        <v>525</v>
      </c>
      <c r="I105" s="853"/>
      <c r="J105" s="684" t="s">
        <v>533</v>
      </c>
      <c r="K105" s="685"/>
      <c r="L105" s="684" t="s">
        <v>526</v>
      </c>
      <c r="M105" s="685"/>
    </row>
    <row r="106" spans="1:13" ht="24.95" customHeight="1" x14ac:dyDescent="0.25">
      <c r="A106" s="666" t="s">
        <v>203</v>
      </c>
      <c r="B106" s="149" t="s">
        <v>99</v>
      </c>
      <c r="C106" s="149" t="s">
        <v>240</v>
      </c>
      <c r="D106" s="149" t="s">
        <v>99</v>
      </c>
      <c r="E106" s="149" t="s">
        <v>240</v>
      </c>
      <c r="F106" s="149" t="s">
        <v>99</v>
      </c>
      <c r="G106" s="149" t="s">
        <v>240</v>
      </c>
      <c r="H106" s="149" t="s">
        <v>99</v>
      </c>
      <c r="I106" s="149" t="s">
        <v>240</v>
      </c>
      <c r="J106" s="149" t="s">
        <v>99</v>
      </c>
      <c r="K106" s="149" t="s">
        <v>240</v>
      </c>
      <c r="L106" s="149" t="s">
        <v>99</v>
      </c>
      <c r="M106" s="149" t="s">
        <v>240</v>
      </c>
    </row>
    <row r="107" spans="1:13" ht="24.95" customHeight="1" x14ac:dyDescent="0.25">
      <c r="A107" s="667"/>
      <c r="B107" s="108">
        <v>0.1</v>
      </c>
      <c r="C107" s="110">
        <v>0.1</v>
      </c>
      <c r="D107" s="108">
        <v>0</v>
      </c>
      <c r="E107" s="108">
        <v>0</v>
      </c>
      <c r="F107" s="108">
        <v>0.1</v>
      </c>
      <c r="G107" s="109">
        <v>0.1</v>
      </c>
      <c r="H107" s="108">
        <v>0</v>
      </c>
      <c r="I107" s="108">
        <v>0</v>
      </c>
      <c r="J107" s="108">
        <v>0.1</v>
      </c>
      <c r="K107" s="109">
        <v>0.1</v>
      </c>
      <c r="L107" s="108">
        <v>0.1</v>
      </c>
      <c r="M107" s="109">
        <v>0.1</v>
      </c>
    </row>
    <row r="108" spans="1:13" s="370" customFormat="1" ht="346.5" customHeight="1" x14ac:dyDescent="0.25">
      <c r="A108" s="292" t="s">
        <v>284</v>
      </c>
      <c r="B108" s="744" t="s">
        <v>578</v>
      </c>
      <c r="C108" s="727"/>
      <c r="D108" s="843" t="s">
        <v>579</v>
      </c>
      <c r="E108" s="844"/>
      <c r="F108" s="860" t="s">
        <v>580</v>
      </c>
      <c r="G108" s="861"/>
      <c r="H108" s="843" t="s">
        <v>579</v>
      </c>
      <c r="I108" s="844"/>
      <c r="J108" s="744" t="s">
        <v>581</v>
      </c>
      <c r="K108" s="727"/>
      <c r="L108" s="726" t="s">
        <v>582</v>
      </c>
      <c r="M108" s="727"/>
    </row>
    <row r="109" spans="1:13" ht="80.25" customHeight="1" x14ac:dyDescent="0.25">
      <c r="A109" s="106" t="s">
        <v>287</v>
      </c>
      <c r="B109" s="684" t="s">
        <v>523</v>
      </c>
      <c r="C109" s="685"/>
      <c r="D109" s="684"/>
      <c r="E109" s="685"/>
      <c r="F109" s="684" t="s">
        <v>524</v>
      </c>
      <c r="G109" s="685"/>
      <c r="H109" s="684"/>
      <c r="I109" s="685"/>
      <c r="J109" s="684" t="s">
        <v>533</v>
      </c>
      <c r="K109" s="685"/>
      <c r="L109" s="684" t="s">
        <v>526</v>
      </c>
      <c r="M109" s="685"/>
    </row>
    <row r="110" spans="1:13" ht="24.95" customHeight="1" x14ac:dyDescent="0.25">
      <c r="A110" s="666" t="s">
        <v>204</v>
      </c>
      <c r="B110" s="149" t="s">
        <v>99</v>
      </c>
      <c r="C110" s="149" t="s">
        <v>240</v>
      </c>
      <c r="D110" s="149" t="s">
        <v>99</v>
      </c>
      <c r="E110" s="149" t="s">
        <v>240</v>
      </c>
      <c r="F110" s="149" t="s">
        <v>99</v>
      </c>
      <c r="G110" s="149" t="s">
        <v>240</v>
      </c>
      <c r="H110" s="149" t="s">
        <v>99</v>
      </c>
      <c r="I110" s="149" t="s">
        <v>240</v>
      </c>
      <c r="J110" s="149" t="s">
        <v>99</v>
      </c>
      <c r="K110" s="149" t="s">
        <v>240</v>
      </c>
      <c r="L110" s="149" t="s">
        <v>99</v>
      </c>
      <c r="M110" s="149" t="s">
        <v>240</v>
      </c>
    </row>
    <row r="111" spans="1:13" ht="24.95" customHeight="1" x14ac:dyDescent="0.25">
      <c r="A111" s="667"/>
      <c r="B111" s="108">
        <v>7.0000000000000007E-2</v>
      </c>
      <c r="C111" s="110">
        <v>7.0000000000000007E-2</v>
      </c>
      <c r="D111" s="108">
        <v>0</v>
      </c>
      <c r="E111" s="376">
        <v>0</v>
      </c>
      <c r="F111" s="108">
        <v>7.0000000000000007E-2</v>
      </c>
      <c r="G111" s="109">
        <v>7.0000000000000007E-2</v>
      </c>
      <c r="H111" s="108">
        <v>0</v>
      </c>
      <c r="I111" s="108">
        <v>0</v>
      </c>
      <c r="J111" s="108">
        <v>0.09</v>
      </c>
      <c r="K111" s="109">
        <v>0.09</v>
      </c>
      <c r="L111" s="108">
        <v>0.09</v>
      </c>
      <c r="M111" s="109">
        <v>0.09</v>
      </c>
    </row>
    <row r="112" spans="1:13" ht="405" customHeight="1" x14ac:dyDescent="0.25">
      <c r="A112" s="292" t="s">
        <v>284</v>
      </c>
      <c r="B112" s="744" t="s">
        <v>583</v>
      </c>
      <c r="C112" s="727"/>
      <c r="D112" s="843" t="s">
        <v>584</v>
      </c>
      <c r="E112" s="844"/>
      <c r="F112" s="840" t="s">
        <v>585</v>
      </c>
      <c r="G112" s="856"/>
      <c r="H112" s="843" t="s">
        <v>584</v>
      </c>
      <c r="I112" s="844"/>
      <c r="J112" s="858" t="s">
        <v>586</v>
      </c>
      <c r="K112" s="859"/>
      <c r="L112" s="728" t="s">
        <v>950</v>
      </c>
      <c r="M112" s="729"/>
    </row>
    <row r="113" spans="1:13" ht="80.25" customHeight="1" x14ac:dyDescent="0.25">
      <c r="A113" s="106" t="s">
        <v>287</v>
      </c>
      <c r="B113" s="684" t="s">
        <v>523</v>
      </c>
      <c r="C113" s="685"/>
      <c r="D113" s="684"/>
      <c r="E113" s="685"/>
      <c r="F113" s="684" t="s">
        <v>524</v>
      </c>
      <c r="G113" s="685"/>
      <c r="H113" s="684"/>
      <c r="I113" s="685"/>
      <c r="J113" s="684" t="s">
        <v>533</v>
      </c>
      <c r="K113" s="685"/>
      <c r="L113" s="684" t="s">
        <v>587</v>
      </c>
      <c r="M113" s="685"/>
    </row>
    <row r="114" spans="1:13" ht="24.95" hidden="1" customHeight="1" x14ac:dyDescent="0.25">
      <c r="A114" s="666" t="s">
        <v>206</v>
      </c>
      <c r="B114" s="149" t="s">
        <v>99</v>
      </c>
      <c r="C114" s="149" t="s">
        <v>240</v>
      </c>
      <c r="D114" s="149" t="s">
        <v>99</v>
      </c>
      <c r="E114" s="149" t="s">
        <v>240</v>
      </c>
      <c r="F114" s="149" t="s">
        <v>99</v>
      </c>
      <c r="G114" s="149" t="s">
        <v>240</v>
      </c>
      <c r="H114" s="149" t="s">
        <v>99</v>
      </c>
      <c r="I114" s="149" t="s">
        <v>240</v>
      </c>
      <c r="J114" s="149" t="s">
        <v>99</v>
      </c>
      <c r="K114" s="149" t="s">
        <v>240</v>
      </c>
      <c r="L114" s="149" t="s">
        <v>99</v>
      </c>
      <c r="M114" s="149" t="s">
        <v>240</v>
      </c>
    </row>
    <row r="115" spans="1:13" ht="24.95" hidden="1" customHeight="1" x14ac:dyDescent="0.25">
      <c r="A115" s="667"/>
      <c r="B115" s="108">
        <v>0.06</v>
      </c>
      <c r="C115" s="202"/>
      <c r="D115" s="108">
        <v>0.25</v>
      </c>
      <c r="E115" s="202"/>
      <c r="F115" s="108">
        <v>0.06</v>
      </c>
      <c r="G115" s="203"/>
      <c r="H115" s="108">
        <v>0.25</v>
      </c>
      <c r="I115" s="203"/>
      <c r="J115" s="108">
        <v>0.1</v>
      </c>
      <c r="K115" s="203"/>
      <c r="L115" s="108">
        <v>0.06</v>
      </c>
      <c r="M115" s="203"/>
    </row>
    <row r="116" spans="1:13" ht="80.25" hidden="1" customHeight="1" x14ac:dyDescent="0.25">
      <c r="A116" s="106" t="s">
        <v>284</v>
      </c>
      <c r="B116" s="705"/>
      <c r="C116" s="705"/>
      <c r="D116" s="705"/>
      <c r="E116" s="705"/>
      <c r="F116" s="705"/>
      <c r="G116" s="705"/>
      <c r="H116" s="705"/>
      <c r="I116" s="705"/>
      <c r="J116" s="705"/>
      <c r="K116" s="705"/>
      <c r="L116" s="705"/>
      <c r="M116" s="705"/>
    </row>
    <row r="117" spans="1:13" ht="80.25" hidden="1" customHeight="1" x14ac:dyDescent="0.25">
      <c r="A117" s="106" t="s">
        <v>287</v>
      </c>
      <c r="B117" s="706"/>
      <c r="C117" s="685"/>
      <c r="D117" s="706"/>
      <c r="E117" s="685"/>
      <c r="F117" s="706"/>
      <c r="G117" s="685"/>
      <c r="H117" s="706"/>
      <c r="I117" s="685"/>
      <c r="J117" s="706"/>
      <c r="K117" s="685"/>
      <c r="L117" s="706"/>
      <c r="M117" s="685"/>
    </row>
    <row r="118" spans="1:13" ht="16.5" x14ac:dyDescent="0.25">
      <c r="A118" s="107" t="s">
        <v>321</v>
      </c>
      <c r="B118" s="111">
        <f t="shared" ref="B118:M118" si="1">(B72+B76+B80+B84+B87+B91+B95+B99+B103+B107+B111+B115)</f>
        <v>1</v>
      </c>
      <c r="C118" s="111">
        <f t="shared" si="1"/>
        <v>0.83999999999999986</v>
      </c>
      <c r="D118" s="111">
        <f t="shared" si="1"/>
        <v>1</v>
      </c>
      <c r="E118" s="111">
        <f t="shared" si="1"/>
        <v>0.75</v>
      </c>
      <c r="F118" s="111">
        <f t="shared" si="1"/>
        <v>1</v>
      </c>
      <c r="G118" s="111">
        <f t="shared" si="1"/>
        <v>0.94</v>
      </c>
      <c r="H118" s="111">
        <f t="shared" si="1"/>
        <v>1</v>
      </c>
      <c r="I118" s="111">
        <f t="shared" si="1"/>
        <v>0.79</v>
      </c>
      <c r="J118" s="111">
        <f t="shared" si="1"/>
        <v>0.99999999999999989</v>
      </c>
      <c r="K118" s="111">
        <f t="shared" si="1"/>
        <v>0.79999999999999993</v>
      </c>
      <c r="L118" s="111">
        <f t="shared" si="1"/>
        <v>0.99999999999999978</v>
      </c>
      <c r="M118" s="111">
        <f t="shared" si="1"/>
        <v>0.93999999999999984</v>
      </c>
    </row>
    <row r="123" spans="1:13" x14ac:dyDescent="0.25">
      <c r="B123" s="358"/>
    </row>
  </sheetData>
  <mergeCells count="268">
    <mergeCell ref="H42:H43"/>
    <mergeCell ref="I42:I43"/>
    <mergeCell ref="J81:K81"/>
    <mergeCell ref="J82:K82"/>
    <mergeCell ref="J85:K85"/>
    <mergeCell ref="H45:H46"/>
    <mergeCell ref="I45:I46"/>
    <mergeCell ref="J88:K88"/>
    <mergeCell ref="J89:K89"/>
    <mergeCell ref="J69:K69"/>
    <mergeCell ref="J70:K70"/>
    <mergeCell ref="J73:K73"/>
    <mergeCell ref="J74:K74"/>
    <mergeCell ref="J77:K77"/>
    <mergeCell ref="J78:K78"/>
    <mergeCell ref="H52:H53"/>
    <mergeCell ref="I52:I53"/>
    <mergeCell ref="H56:H57"/>
    <mergeCell ref="I56:I57"/>
    <mergeCell ref="B117:C117"/>
    <mergeCell ref="D117:E117"/>
    <mergeCell ref="F117:G117"/>
    <mergeCell ref="H117:I117"/>
    <mergeCell ref="J116:K116"/>
    <mergeCell ref="J117:K117"/>
    <mergeCell ref="J104:K104"/>
    <mergeCell ref="J105:K105"/>
    <mergeCell ref="J108:K108"/>
    <mergeCell ref="J109:K109"/>
    <mergeCell ref="J112:K112"/>
    <mergeCell ref="J113:K113"/>
    <mergeCell ref="B113:C113"/>
    <mergeCell ref="D113:E113"/>
    <mergeCell ref="F113:G113"/>
    <mergeCell ref="H113:I113"/>
    <mergeCell ref="B105:C105"/>
    <mergeCell ref="B108:C108"/>
    <mergeCell ref="D108:E108"/>
    <mergeCell ref="F108:G108"/>
    <mergeCell ref="H108:I108"/>
    <mergeCell ref="A114:A115"/>
    <mergeCell ref="B116:C116"/>
    <mergeCell ref="D116:E116"/>
    <mergeCell ref="F116:G116"/>
    <mergeCell ref="H116:I116"/>
    <mergeCell ref="B109:C109"/>
    <mergeCell ref="D109:E109"/>
    <mergeCell ref="F109:G109"/>
    <mergeCell ref="H109:I109"/>
    <mergeCell ref="A110:A111"/>
    <mergeCell ref="B112:C112"/>
    <mergeCell ref="D112:E112"/>
    <mergeCell ref="F112:G112"/>
    <mergeCell ref="H112:I112"/>
    <mergeCell ref="A98:A99"/>
    <mergeCell ref="B100:C100"/>
    <mergeCell ref="D100:E100"/>
    <mergeCell ref="F100:G100"/>
    <mergeCell ref="H100:I100"/>
    <mergeCell ref="D105:E105"/>
    <mergeCell ref="F105:G105"/>
    <mergeCell ref="H105:I105"/>
    <mergeCell ref="A106:A107"/>
    <mergeCell ref="B101:C101"/>
    <mergeCell ref="D101:E101"/>
    <mergeCell ref="F101:G101"/>
    <mergeCell ref="H101:I101"/>
    <mergeCell ref="A102:A103"/>
    <mergeCell ref="B104:C104"/>
    <mergeCell ref="D104:E104"/>
    <mergeCell ref="F104:G104"/>
    <mergeCell ref="H104:I104"/>
    <mergeCell ref="A94:A95"/>
    <mergeCell ref="B96:C96"/>
    <mergeCell ref="D96:E96"/>
    <mergeCell ref="F96:G96"/>
    <mergeCell ref="H96:I96"/>
    <mergeCell ref="B97:C97"/>
    <mergeCell ref="D97:E97"/>
    <mergeCell ref="F97:G97"/>
    <mergeCell ref="H97:I97"/>
    <mergeCell ref="A90:A91"/>
    <mergeCell ref="B92:C92"/>
    <mergeCell ref="D92:E92"/>
    <mergeCell ref="F92:G92"/>
    <mergeCell ref="H92:I92"/>
    <mergeCell ref="A83:A84"/>
    <mergeCell ref="B85:C85"/>
    <mergeCell ref="D85:E85"/>
    <mergeCell ref="F85:G85"/>
    <mergeCell ref="H85:I85"/>
    <mergeCell ref="A86:A87"/>
    <mergeCell ref="B88:C88"/>
    <mergeCell ref="D88:E88"/>
    <mergeCell ref="F88:G88"/>
    <mergeCell ref="H88:I88"/>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A71:A72"/>
    <mergeCell ref="B73:C73"/>
    <mergeCell ref="D73:E73"/>
    <mergeCell ref="F73:G73"/>
    <mergeCell ref="A68:M68"/>
    <mergeCell ref="L69:M69"/>
    <mergeCell ref="L70:M70"/>
    <mergeCell ref="L73:M73"/>
    <mergeCell ref="B69:C69"/>
    <mergeCell ref="D69:E69"/>
    <mergeCell ref="F69:G69"/>
    <mergeCell ref="H69:I69"/>
    <mergeCell ref="B70:C70"/>
    <mergeCell ref="D70:E70"/>
    <mergeCell ref="F70:G70"/>
    <mergeCell ref="H70:I70"/>
    <mergeCell ref="H73:I73"/>
    <mergeCell ref="A62:A63"/>
    <mergeCell ref="D62:E62"/>
    <mergeCell ref="F62:G62"/>
    <mergeCell ref="D63:E63"/>
    <mergeCell ref="F63:G63"/>
    <mergeCell ref="A64:A65"/>
    <mergeCell ref="D64:E64"/>
    <mergeCell ref="F64:G64"/>
    <mergeCell ref="D65:E65"/>
    <mergeCell ref="F65:G65"/>
    <mergeCell ref="A60:A61"/>
    <mergeCell ref="D60:E60"/>
    <mergeCell ref="F60:G60"/>
    <mergeCell ref="D61:E61"/>
    <mergeCell ref="F61:G61"/>
    <mergeCell ref="D58:E58"/>
    <mergeCell ref="F58:G58"/>
    <mergeCell ref="A56:A57"/>
    <mergeCell ref="B56:B57"/>
    <mergeCell ref="C56:C57"/>
    <mergeCell ref="D56:E57"/>
    <mergeCell ref="F56:G57"/>
    <mergeCell ref="D59:E59"/>
    <mergeCell ref="F59:G59"/>
    <mergeCell ref="A49:A50"/>
    <mergeCell ref="D49:E49"/>
    <mergeCell ref="F49:G49"/>
    <mergeCell ref="D50:E50"/>
    <mergeCell ref="F50:G50"/>
    <mergeCell ref="D51:E51"/>
    <mergeCell ref="F51:G51"/>
    <mergeCell ref="A51:A53"/>
    <mergeCell ref="B52:B53"/>
    <mergeCell ref="C52:C53"/>
    <mergeCell ref="D52:E53"/>
    <mergeCell ref="F52:G53"/>
    <mergeCell ref="C42:C43"/>
    <mergeCell ref="D42:E43"/>
    <mergeCell ref="F42:G43"/>
    <mergeCell ref="D44:E44"/>
    <mergeCell ref="F44:G44"/>
    <mergeCell ref="A47:A48"/>
    <mergeCell ref="D47:E47"/>
    <mergeCell ref="F47:G47"/>
    <mergeCell ref="D48:E48"/>
    <mergeCell ref="F48:G48"/>
    <mergeCell ref="A44:A46"/>
    <mergeCell ref="B45:B46"/>
    <mergeCell ref="C45:C46"/>
    <mergeCell ref="D45:E46"/>
    <mergeCell ref="F45:G46"/>
    <mergeCell ref="B55:C55"/>
    <mergeCell ref="D55:I55"/>
    <mergeCell ref="A37:A38"/>
    <mergeCell ref="D37:E37"/>
    <mergeCell ref="F37:G37"/>
    <mergeCell ref="D38:E38"/>
    <mergeCell ref="F38:G38"/>
    <mergeCell ref="C18:O18"/>
    <mergeCell ref="A21:O21"/>
    <mergeCell ref="A22:O22"/>
    <mergeCell ref="A33:I33"/>
    <mergeCell ref="B34:I34"/>
    <mergeCell ref="A35:A36"/>
    <mergeCell ref="G35:G36"/>
    <mergeCell ref="H35:I36"/>
    <mergeCell ref="A39:A40"/>
    <mergeCell ref="D39:E39"/>
    <mergeCell ref="F39:G39"/>
    <mergeCell ref="D40:E40"/>
    <mergeCell ref="F40:G40"/>
    <mergeCell ref="D41:E41"/>
    <mergeCell ref="F41:G41"/>
    <mergeCell ref="A41:A43"/>
    <mergeCell ref="B42:B43"/>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 ref="L117:M117"/>
    <mergeCell ref="L74:M74"/>
    <mergeCell ref="L77:M77"/>
    <mergeCell ref="L78:M78"/>
    <mergeCell ref="L81:M81"/>
    <mergeCell ref="L82:M82"/>
    <mergeCell ref="L85:M85"/>
    <mergeCell ref="L88:M88"/>
    <mergeCell ref="L89:M89"/>
    <mergeCell ref="L93:M93"/>
    <mergeCell ref="L96:M96"/>
    <mergeCell ref="L97:M97"/>
    <mergeCell ref="L100:M100"/>
    <mergeCell ref="L101:M101"/>
    <mergeCell ref="L104:M104"/>
    <mergeCell ref="L116:M116"/>
    <mergeCell ref="L92:M92"/>
    <mergeCell ref="B74:C74"/>
    <mergeCell ref="D74:E74"/>
    <mergeCell ref="F74:G74"/>
    <mergeCell ref="H74:I74"/>
    <mergeCell ref="L105:M105"/>
    <mergeCell ref="L108:M108"/>
    <mergeCell ref="L109:M109"/>
    <mergeCell ref="L112:M112"/>
    <mergeCell ref="L113:M113"/>
    <mergeCell ref="B89:C89"/>
    <mergeCell ref="D89:E89"/>
    <mergeCell ref="F89:G89"/>
    <mergeCell ref="H89:I89"/>
    <mergeCell ref="D93:E93"/>
    <mergeCell ref="F93:G93"/>
    <mergeCell ref="H93:I93"/>
    <mergeCell ref="B93:C93"/>
    <mergeCell ref="J93:K93"/>
    <mergeCell ref="J96:K96"/>
    <mergeCell ref="J97:K97"/>
    <mergeCell ref="J100:K100"/>
    <mergeCell ref="J101:K101"/>
    <mergeCell ref="J92:K92"/>
  </mergeCells>
  <phoneticPr fontId="44" type="noConversion"/>
  <hyperlinks>
    <hyperlink ref="B74" r:id="rId1" xr:uid="{81109A05-DBB0-417F-89B3-86A44435D032}"/>
    <hyperlink ref="F74" r:id="rId2" xr:uid="{B58FDAFD-77D2-4F76-B891-FF24077CBF95}"/>
    <hyperlink ref="H74" r:id="rId3" xr:uid="{C90D775D-A096-4AC9-83F0-FCADB5799BCC}"/>
    <hyperlink ref="L74" r:id="rId4" xr:uid="{FC35F9F6-D496-49C2-803C-8EEE21046A87}"/>
    <hyperlink ref="B78" r:id="rId5" xr:uid="{8EF6EC19-D970-4D30-BFFA-C600634D2526}"/>
    <hyperlink ref="F78" r:id="rId6" xr:uid="{0EB8E888-5E7D-4692-9616-BB752B8F41B0}"/>
    <hyperlink ref="H78" r:id="rId7" xr:uid="{93409ECC-68CE-4881-A56B-C99F2847DAAB}"/>
    <hyperlink ref="L78" r:id="rId8" xr:uid="{B92B738C-D0AA-466F-A8B7-D9587C724DEB}"/>
    <hyperlink ref="J78" r:id="rId9" xr:uid="{08787F3F-DD80-4461-9683-392607ADD88A}"/>
    <hyperlink ref="B82" r:id="rId10" xr:uid="{150E0116-A571-4CF4-B0F6-CF12FE4CD9E4}"/>
    <hyperlink ref="J82" r:id="rId11" xr:uid="{545D202A-D942-454E-9A4D-437939E2B4BF}"/>
    <hyperlink ref="F82" r:id="rId12" xr:uid="{DC6CD61C-9788-4D42-8524-DA368BFFD9E8}"/>
    <hyperlink ref="D82" r:id="rId13" xr:uid="{A3375DAB-024D-4788-B631-EFCD6902125A}"/>
    <hyperlink ref="L82" r:id="rId14" xr:uid="{5082BA1A-8DE8-4808-B1BF-8593D7D84483}"/>
    <hyperlink ref="H82" r:id="rId15" xr:uid="{0D1C6743-4320-4C26-8214-7785D2C7E897}"/>
    <hyperlink ref="B89" r:id="rId16" xr:uid="{D62E6EAE-D4C5-4404-B6F3-1AEA5FA49534}"/>
    <hyperlink ref="L89" r:id="rId17" xr:uid="{1EC069A1-E3B3-4397-B584-E49BDB4D129C}"/>
    <hyperlink ref="J89" r:id="rId18" xr:uid="{6EA99860-F05C-4106-B2B4-2DD8B557EF39}"/>
    <hyperlink ref="F89" r:id="rId19" xr:uid="{D034D311-29FD-41A1-BDEA-DFE09234D241}"/>
    <hyperlink ref="B93" r:id="rId20" xr:uid="{29F362DE-B820-46F0-9DA6-ED17D2671A45}"/>
    <hyperlink ref="H93" r:id="rId21" xr:uid="{E1BD59F3-8B6C-488C-B303-651C850928B0}"/>
    <hyperlink ref="J93" r:id="rId22" xr:uid="{B39A389D-B35A-42BF-9107-650251A50BCC}"/>
    <hyperlink ref="F93" r:id="rId23" xr:uid="{82B6D614-5891-4818-B4D4-25F2830E8E9C}"/>
    <hyperlink ref="L93" r:id="rId24" xr:uid="{7D252722-DABE-4299-9374-9FF3721BDD0D}"/>
    <hyperlink ref="D93" r:id="rId25" xr:uid="{9547DBA2-0359-47FE-A750-783FEEEEEAA2}"/>
    <hyperlink ref="B97" r:id="rId26" xr:uid="{AA456484-CAE2-421D-A6EE-B2DD7539B64F}"/>
    <hyperlink ref="F97" r:id="rId27" xr:uid="{BBA0E383-7850-4F1B-AFE1-5DF1A3367799}"/>
    <hyperlink ref="J97" r:id="rId28" xr:uid="{676337F9-A209-4AE2-B9D0-A261A5CE887D}"/>
    <hyperlink ref="L97" r:id="rId29" xr:uid="{89E04488-707C-4EBF-831F-21C9C1F2771B}"/>
    <hyperlink ref="F101" r:id="rId30" xr:uid="{16CA90C8-BC69-4804-A3E5-2B1A61940010}"/>
    <hyperlink ref="J101" r:id="rId31" xr:uid="{C77306E8-52C5-43B8-925D-3E979C18DE36}"/>
    <hyperlink ref="H101" r:id="rId32" xr:uid="{81494088-6E6F-4B03-BCAA-B561A6D76251}"/>
    <hyperlink ref="L101" r:id="rId33" xr:uid="{5DE0540C-4AE1-4E01-9312-6D7BCF185AF8}"/>
    <hyperlink ref="B101" r:id="rId34" xr:uid="{584AC66C-DB76-4BEE-B53D-3814C98C0E41}"/>
    <hyperlink ref="D105" r:id="rId35" xr:uid="{A1822F99-4D54-4B7F-A13D-31836E83A2E6}"/>
    <hyperlink ref="B105" r:id="rId36" xr:uid="{E83625F0-1669-48D5-B0EA-1EE7E708DC56}"/>
    <hyperlink ref="F105" r:id="rId37" xr:uid="{3EFD90D6-C446-4B56-AD37-445F00191F4F}"/>
    <hyperlink ref="H105" r:id="rId38" xr:uid="{AE67F545-A30D-4BEA-81A5-7992EC002BFC}"/>
    <hyperlink ref="J105" r:id="rId39" xr:uid="{DDA21253-1877-4076-826E-D25FCF157D88}"/>
    <hyperlink ref="L105" r:id="rId40" xr:uid="{0C3C43E4-3954-41A8-AC49-C96D95BCC691}"/>
    <hyperlink ref="B109" r:id="rId41" xr:uid="{9323668B-8AD7-41A3-8827-FCE3681FC80B}"/>
    <hyperlink ref="F109" r:id="rId42" xr:uid="{29CB8ACF-FA18-41BE-B70E-DCDE0916B077}"/>
    <hyperlink ref="J109" r:id="rId43" xr:uid="{BC772BCA-A763-4329-AECB-4EDB07E44E7D}"/>
    <hyperlink ref="L109" r:id="rId44" xr:uid="{4465843A-CB40-4EE8-9EF5-02C31A9A7FA4}"/>
    <hyperlink ref="B113" r:id="rId45" xr:uid="{779DD13B-80D5-4DFD-A108-EF5C5E45D4C8}"/>
    <hyperlink ref="F113" r:id="rId46" xr:uid="{D2007D23-1C69-40C1-831D-7E38B09A1C82}"/>
    <hyperlink ref="J113" r:id="rId47" xr:uid="{8058B9DC-6FE2-4C40-B8F5-7F1039644D1B}"/>
    <hyperlink ref="L113" r:id="rId48" xr:uid="{6EF5D22E-3A8D-47F8-BC95-9694C43241AD}"/>
  </hyperlinks>
  <pageMargins left="0.25" right="0.25" top="0.75" bottom="0.75" header="0.3" footer="0.3"/>
  <pageSetup scale="15" orientation="portrait" r:id="rId49"/>
  <rowBreaks count="1" manualBreakCount="1">
    <brk id="66" max="14" man="1"/>
  </rowBreaks>
  <drawing r:id="rId50"/>
  <legacyDrawing r:id="rId51"/>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91" customWidth="1"/>
    <col min="2" max="2" width="9.28515625" style="191" customWidth="1"/>
    <col min="3" max="3" width="5.7109375" style="191" customWidth="1"/>
    <col min="4" max="4" width="6.7109375" style="191" customWidth="1"/>
    <col min="5" max="5" width="5.7109375" style="191" customWidth="1"/>
    <col min="6" max="6" width="10.28515625" style="191" customWidth="1"/>
    <col min="7" max="7" width="2.140625" style="191" customWidth="1"/>
    <col min="8" max="8" width="18.7109375" style="191" customWidth="1"/>
    <col min="9" max="9" width="12.7109375" style="191" customWidth="1"/>
    <col min="10" max="10" width="6.7109375" style="191" customWidth="1"/>
    <col min="11" max="11" width="18.7109375" style="191" customWidth="1"/>
    <col min="12" max="12" width="25.7109375" style="191" customWidth="1"/>
    <col min="13" max="16384" width="8.7109375" style="191"/>
  </cols>
  <sheetData>
    <row r="1" spans="1:12" ht="18.75" customHeight="1" x14ac:dyDescent="0.25">
      <c r="A1" s="634"/>
      <c r="B1" s="635"/>
      <c r="C1" s="635"/>
      <c r="D1" s="635"/>
      <c r="E1" s="636"/>
      <c r="F1" s="643" t="s">
        <v>322</v>
      </c>
      <c r="G1" s="644"/>
      <c r="H1" s="644"/>
      <c r="I1" s="644"/>
      <c r="J1" s="644"/>
      <c r="K1" s="644"/>
      <c r="L1" s="190"/>
    </row>
    <row r="2" spans="1:12" ht="18.75" customHeight="1" x14ac:dyDescent="0.25">
      <c r="A2" s="637"/>
      <c r="B2" s="638"/>
      <c r="C2" s="638"/>
      <c r="D2" s="638"/>
      <c r="E2" s="639"/>
      <c r="F2" s="645"/>
      <c r="G2" s="646"/>
      <c r="H2" s="646"/>
      <c r="I2" s="646"/>
      <c r="J2" s="646"/>
      <c r="K2" s="646"/>
      <c r="L2" s="190"/>
    </row>
    <row r="3" spans="1:12" ht="18.75" customHeight="1" x14ac:dyDescent="0.25">
      <c r="A3" s="637"/>
      <c r="B3" s="638"/>
      <c r="C3" s="638"/>
      <c r="D3" s="638"/>
      <c r="E3" s="639"/>
      <c r="F3" s="643" t="s">
        <v>323</v>
      </c>
      <c r="G3" s="644"/>
      <c r="H3" s="644"/>
      <c r="I3" s="644"/>
      <c r="J3" s="644"/>
      <c r="K3" s="644"/>
      <c r="L3" s="190"/>
    </row>
    <row r="4" spans="1:12" ht="18.75" customHeight="1" x14ac:dyDescent="0.25">
      <c r="A4" s="640"/>
      <c r="B4" s="641"/>
      <c r="C4" s="641"/>
      <c r="D4" s="641"/>
      <c r="E4" s="642"/>
      <c r="F4" s="645"/>
      <c r="G4" s="646"/>
      <c r="H4" s="646"/>
      <c r="I4" s="646"/>
      <c r="J4" s="646"/>
      <c r="K4" s="646"/>
      <c r="L4" s="190"/>
    </row>
    <row r="5" spans="1:12" ht="15.75" customHeight="1" x14ac:dyDescent="0.25">
      <c r="A5" s="606" t="s">
        <v>324</v>
      </c>
      <c r="B5" s="608"/>
      <c r="C5" s="608"/>
      <c r="D5" s="608"/>
      <c r="E5" s="608"/>
      <c r="F5" s="608"/>
      <c r="G5" s="608"/>
      <c r="H5" s="608"/>
      <c r="I5" s="608"/>
      <c r="J5" s="608"/>
      <c r="K5" s="608"/>
      <c r="L5" s="626"/>
    </row>
    <row r="6" spans="1:12" ht="23.25" customHeight="1" x14ac:dyDescent="0.25">
      <c r="A6" s="606" t="s">
        <v>325</v>
      </c>
      <c r="B6" s="608"/>
      <c r="C6" s="607"/>
      <c r="D6" s="601" t="s">
        <v>12</v>
      </c>
      <c r="E6" s="602"/>
      <c r="F6" s="602"/>
      <c r="G6" s="602"/>
      <c r="H6" s="603"/>
      <c r="I6" s="606" t="s">
        <v>326</v>
      </c>
      <c r="J6" s="607"/>
      <c r="K6" s="601" t="s">
        <v>37</v>
      </c>
      <c r="L6" s="603"/>
    </row>
    <row r="7" spans="1:12" ht="17.649999999999999" customHeight="1" x14ac:dyDescent="0.25">
      <c r="A7" s="606" t="s">
        <v>327</v>
      </c>
      <c r="B7" s="608"/>
      <c r="C7" s="607"/>
      <c r="D7" s="601" t="s">
        <v>26</v>
      </c>
      <c r="E7" s="602"/>
      <c r="F7" s="602"/>
      <c r="G7" s="602"/>
      <c r="H7" s="603"/>
      <c r="I7" s="606" t="s">
        <v>98</v>
      </c>
      <c r="J7" s="607"/>
      <c r="K7" s="601" t="s">
        <v>15</v>
      </c>
      <c r="L7" s="603"/>
    </row>
    <row r="8" spans="1:12" ht="35.65" customHeight="1" x14ac:dyDescent="0.25">
      <c r="A8" s="606" t="s">
        <v>328</v>
      </c>
      <c r="B8" s="608"/>
      <c r="C8" s="607"/>
      <c r="D8" s="601" t="s">
        <v>68</v>
      </c>
      <c r="E8" s="602"/>
      <c r="F8" s="602"/>
      <c r="G8" s="602"/>
      <c r="H8" s="603"/>
      <c r="I8" s="606" t="s">
        <v>329</v>
      </c>
      <c r="J8" s="607"/>
      <c r="K8" s="601" t="s">
        <v>64</v>
      </c>
      <c r="L8" s="603"/>
    </row>
    <row r="9" spans="1:12" ht="15.75" customHeight="1" x14ac:dyDescent="0.25">
      <c r="A9" s="622" t="s">
        <v>330</v>
      </c>
      <c r="B9" s="609"/>
      <c r="C9" s="609"/>
      <c r="D9" s="609"/>
      <c r="E9" s="609"/>
      <c r="F9" s="609"/>
      <c r="G9" s="609"/>
      <c r="H9" s="609"/>
      <c r="I9" s="609"/>
      <c r="J9" s="609"/>
      <c r="K9" s="609"/>
      <c r="L9" s="623"/>
    </row>
    <row r="10" spans="1:12" ht="42.75" customHeight="1" x14ac:dyDescent="0.25">
      <c r="A10" s="611" t="s">
        <v>331</v>
      </c>
      <c r="B10" s="611"/>
      <c r="C10" s="611"/>
      <c r="D10" s="612"/>
      <c r="E10" s="633"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633"/>
      <c r="G10" s="633"/>
      <c r="H10" s="633"/>
      <c r="I10" s="633"/>
      <c r="J10" s="633"/>
      <c r="K10" s="633"/>
      <c r="L10" s="633"/>
    </row>
    <row r="11" spans="1:12" ht="34.5" customHeight="1" x14ac:dyDescent="0.25">
      <c r="A11" s="624" t="s">
        <v>332</v>
      </c>
      <c r="B11" s="625"/>
      <c r="C11" s="625"/>
      <c r="D11" s="626"/>
      <c r="E11" s="627" t="str">
        <f>+ACTIVIDAD_3!I15</f>
        <v>Número de sectores de la Administración Distrital en donde la estrategia de transversalización es implementada.</v>
      </c>
      <c r="F11" s="628"/>
      <c r="G11" s="628"/>
      <c r="H11" s="628"/>
      <c r="I11" s="628"/>
      <c r="J11" s="628"/>
      <c r="K11" s="628"/>
      <c r="L11" s="629"/>
    </row>
    <row r="12" spans="1:12" ht="47.25" customHeight="1" x14ac:dyDescent="0.25">
      <c r="A12" s="606" t="s">
        <v>333</v>
      </c>
      <c r="B12" s="608"/>
      <c r="C12" s="608"/>
      <c r="D12" s="607"/>
      <c r="E12" s="630" t="s">
        <v>588</v>
      </c>
      <c r="F12" s="631"/>
      <c r="G12" s="631"/>
      <c r="H12" s="631"/>
      <c r="I12" s="631"/>
      <c r="J12" s="631"/>
      <c r="K12" s="631"/>
      <c r="L12" s="632"/>
    </row>
    <row r="13" spans="1:12" s="260" customFormat="1" ht="28.5" customHeight="1" x14ac:dyDescent="0.25">
      <c r="A13" s="606" t="s">
        <v>335</v>
      </c>
      <c r="B13" s="608"/>
      <c r="C13" s="607"/>
      <c r="D13" s="601"/>
      <c r="E13" s="602"/>
      <c r="F13" s="602"/>
      <c r="G13" s="602"/>
      <c r="H13" s="603"/>
      <c r="I13" s="606" t="s">
        <v>336</v>
      </c>
      <c r="J13" s="607"/>
      <c r="K13" s="601" t="s">
        <v>61</v>
      </c>
      <c r="L13" s="603"/>
    </row>
    <row r="14" spans="1:12" ht="15.75" customHeight="1" x14ac:dyDescent="0.25">
      <c r="A14" s="606" t="s">
        <v>337</v>
      </c>
      <c r="B14" s="608"/>
      <c r="C14" s="608"/>
      <c r="D14" s="608"/>
      <c r="E14" s="608"/>
      <c r="F14" s="608"/>
      <c r="G14" s="608"/>
      <c r="H14" s="608"/>
      <c r="I14" s="608"/>
      <c r="J14" s="608"/>
      <c r="K14" s="608"/>
      <c r="L14" s="626"/>
    </row>
    <row r="15" spans="1:12" ht="25.5" customHeight="1" x14ac:dyDescent="0.25">
      <c r="A15" s="606" t="s">
        <v>338</v>
      </c>
      <c r="B15" s="608"/>
      <c r="C15" s="607"/>
      <c r="D15" s="601" t="s">
        <v>19</v>
      </c>
      <c r="E15" s="602"/>
      <c r="F15" s="602"/>
      <c r="G15" s="602"/>
      <c r="H15" s="603"/>
      <c r="I15" s="606" t="s">
        <v>339</v>
      </c>
      <c r="J15" s="607"/>
      <c r="K15" s="601" t="s">
        <v>20</v>
      </c>
      <c r="L15" s="603"/>
    </row>
    <row r="16" spans="1:12" ht="25.5" customHeight="1" x14ac:dyDescent="0.25">
      <c r="A16" s="606" t="s">
        <v>340</v>
      </c>
      <c r="B16" s="608"/>
      <c r="C16" s="607"/>
      <c r="D16" s="879">
        <v>15</v>
      </c>
      <c r="E16" s="880"/>
      <c r="F16" s="880"/>
      <c r="G16" s="880"/>
      <c r="H16" s="881"/>
      <c r="I16" s="606" t="s">
        <v>235</v>
      </c>
      <c r="J16" s="607"/>
      <c r="K16" s="601" t="s">
        <v>23</v>
      </c>
      <c r="L16" s="603"/>
    </row>
    <row r="17" spans="1:12" ht="27.6" customHeight="1" x14ac:dyDescent="0.25">
      <c r="A17" s="606" t="s">
        <v>341</v>
      </c>
      <c r="B17" s="608"/>
      <c r="C17" s="607"/>
      <c r="D17" s="601"/>
      <c r="E17" s="602"/>
      <c r="F17" s="602"/>
      <c r="G17" s="602"/>
      <c r="H17" s="603"/>
      <c r="I17" s="604"/>
      <c r="J17" s="618"/>
      <c r="K17" s="618"/>
      <c r="L17" s="605"/>
    </row>
    <row r="18" spans="1:12" ht="12" customHeight="1" x14ac:dyDescent="0.25">
      <c r="A18" s="197" t="s">
        <v>342</v>
      </c>
      <c r="B18" s="197" t="s">
        <v>343</v>
      </c>
      <c r="C18" s="606" t="s">
        <v>344</v>
      </c>
      <c r="D18" s="608"/>
      <c r="E18" s="608"/>
      <c r="F18" s="608"/>
      <c r="G18" s="607"/>
      <c r="H18" s="606" t="s">
        <v>345</v>
      </c>
      <c r="I18" s="607"/>
      <c r="J18" s="606" t="s">
        <v>346</v>
      </c>
      <c r="K18" s="607"/>
      <c r="L18" s="197" t="s">
        <v>347</v>
      </c>
    </row>
    <row r="19" spans="1:12" ht="235.5" customHeight="1" x14ac:dyDescent="0.25">
      <c r="A19" s="192">
        <v>1</v>
      </c>
      <c r="B19" s="193" t="s">
        <v>348</v>
      </c>
      <c r="C19" s="601" t="s">
        <v>589</v>
      </c>
      <c r="D19" s="602"/>
      <c r="E19" s="602"/>
      <c r="F19" s="602"/>
      <c r="G19" s="603"/>
      <c r="H19" s="630" t="s">
        <v>590</v>
      </c>
      <c r="I19" s="632"/>
      <c r="J19" s="604" t="s">
        <v>22</v>
      </c>
      <c r="K19" s="605"/>
      <c r="L19" s="193" t="s">
        <v>591</v>
      </c>
    </row>
    <row r="20" spans="1:12" ht="25.5" customHeight="1" x14ac:dyDescent="0.25">
      <c r="A20" s="197" t="s">
        <v>342</v>
      </c>
      <c r="B20" s="606" t="s">
        <v>364</v>
      </c>
      <c r="C20" s="608"/>
      <c r="D20" s="608"/>
      <c r="E20" s="608"/>
      <c r="F20" s="608"/>
      <c r="G20" s="608"/>
      <c r="H20" s="608"/>
      <c r="I20" s="608"/>
      <c r="J20" s="608"/>
      <c r="K20" s="607"/>
      <c r="L20" s="197" t="s">
        <v>365</v>
      </c>
    </row>
    <row r="21" spans="1:12" ht="73.5" customHeight="1" x14ac:dyDescent="0.25">
      <c r="A21" s="192">
        <v>1</v>
      </c>
      <c r="B21" s="601" t="s">
        <v>592</v>
      </c>
      <c r="C21" s="602"/>
      <c r="D21" s="602"/>
      <c r="E21" s="602"/>
      <c r="F21" s="602"/>
      <c r="G21" s="602"/>
      <c r="H21" s="602"/>
      <c r="I21" s="602"/>
      <c r="J21" s="602"/>
      <c r="K21" s="603"/>
      <c r="L21" s="193" t="s">
        <v>22</v>
      </c>
    </row>
    <row r="22" spans="1:12" ht="15.75" customHeight="1" x14ac:dyDescent="0.25">
      <c r="A22" s="606" t="s">
        <v>367</v>
      </c>
      <c r="B22" s="608"/>
      <c r="C22" s="608"/>
      <c r="D22" s="608"/>
      <c r="E22" s="608"/>
      <c r="F22" s="609"/>
      <c r="G22" s="609"/>
      <c r="H22" s="608"/>
      <c r="I22" s="609"/>
      <c r="J22" s="609"/>
      <c r="K22" s="608"/>
      <c r="L22" s="610"/>
    </row>
    <row r="23" spans="1:12" ht="26.25" customHeight="1" x14ac:dyDescent="0.25">
      <c r="A23" s="606" t="s">
        <v>368</v>
      </c>
      <c r="B23" s="608"/>
      <c r="C23" s="607"/>
      <c r="D23" s="601">
        <v>15</v>
      </c>
      <c r="E23" s="602"/>
      <c r="F23" s="611" t="s">
        <v>369</v>
      </c>
      <c r="G23" s="611"/>
      <c r="H23" s="204">
        <v>2024</v>
      </c>
      <c r="I23" s="611" t="s">
        <v>370</v>
      </c>
      <c r="J23" s="611"/>
      <c r="L23" s="193" t="s">
        <v>371</v>
      </c>
    </row>
    <row r="24" spans="1:12" ht="26.25" customHeight="1" x14ac:dyDescent="0.25">
      <c r="A24" s="606" t="s">
        <v>372</v>
      </c>
      <c r="B24" s="608"/>
      <c r="C24" s="607"/>
      <c r="D24" s="601"/>
      <c r="E24" s="602"/>
      <c r="F24" s="613"/>
      <c r="G24" s="613"/>
      <c r="H24" s="602"/>
      <c r="I24" s="613"/>
      <c r="J24" s="613"/>
      <c r="K24" s="602"/>
      <c r="L24" s="614"/>
    </row>
    <row r="25" spans="1:12" ht="150.75" customHeight="1" x14ac:dyDescent="0.25">
      <c r="A25" s="606" t="s">
        <v>373</v>
      </c>
      <c r="B25" s="608"/>
      <c r="C25" s="607"/>
      <c r="D25" s="876" t="s">
        <v>593</v>
      </c>
      <c r="E25" s="877"/>
      <c r="F25" s="877"/>
      <c r="G25" s="877"/>
      <c r="H25" s="877"/>
      <c r="I25" s="877"/>
      <c r="J25" s="877"/>
      <c r="K25" s="877"/>
      <c r="L25" s="878"/>
    </row>
    <row r="26" spans="1:12" ht="17.649999999999999" customHeight="1" x14ac:dyDescent="0.25">
      <c r="A26" s="606" t="s">
        <v>375</v>
      </c>
      <c r="B26" s="608"/>
      <c r="C26" s="607"/>
      <c r="D26" s="601"/>
      <c r="E26" s="602"/>
      <c r="F26" s="602"/>
      <c r="G26" s="602"/>
      <c r="H26" s="602"/>
      <c r="I26" s="602"/>
      <c r="J26" s="602"/>
      <c r="K26" s="602"/>
      <c r="L26" s="603"/>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5:C25"/>
    <mergeCell ref="D25:L25"/>
    <mergeCell ref="A26:C26"/>
    <mergeCell ref="D26:L26"/>
    <mergeCell ref="A23:C23"/>
    <mergeCell ref="D23:E23"/>
    <mergeCell ref="F23:G23"/>
    <mergeCell ref="I23:J23"/>
    <mergeCell ref="A24:C24"/>
    <mergeCell ref="D24:L24"/>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D8BACE-227D-4D47-9997-B211368B9A84}"/>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Hoja de vida_Actividad 2</vt:lpstr>
      <vt:lpstr>ACTIVIDAD_2</vt:lpstr>
      <vt:lpstr>ACTIVIDAD_3</vt:lpstr>
      <vt:lpstr>Hoja de vida_Actividad 3</vt:lpstr>
      <vt:lpstr>Hoja de vida_Actividad 4</vt:lpstr>
      <vt:lpstr>Hoja de vida_MetaPDD</vt:lpstr>
      <vt:lpstr>ACTIVIDAD_4</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META_PDD</vt:lpstr>
      <vt:lpstr>PRODUCTO_MGA</vt:lpstr>
      <vt:lpstr>CONTROL DE CAMBIOS</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2025-12-18T03:26:48Z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