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FC092FEF-D09E-49A7-AE4A-7D33F0CC6D75}" xr6:coauthVersionLast="47" xr6:coauthVersionMax="47" xr10:uidLastSave="{00000000-0000-0000-0000-000000000000}"/>
  <bookViews>
    <workbookView xWindow="-108" yWindow="-108" windowWidth="23256" windowHeight="12456" tabRatio="731" firstSheet="1" activeTab="2"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PMR!$A$12:$AW$14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META_PDD!$A$6:$X$20</definedName>
    <definedName name="_xlnm.Print_Area" localSheetId="5">PRODUCTO_MGA!$A$1:$O$17</definedName>
    <definedName name="condicion" localSheetId="3">#REF!</definedName>
    <definedName name="condicion">#REF!</definedName>
    <definedName name="edad" localSheetId="3">#REF!</definedName>
    <definedName name="edad">#REF!</definedName>
    <definedName name="etnias" localSheetId="3">#REF!</definedName>
    <definedName name="etnias">#REF!</definedName>
    <definedName name="frecuencia" localSheetId="3">#REF!</definedName>
    <definedName name="frecuencia">#REF!</definedName>
    <definedName name="genero" localSheetId="3">#REF!</definedName>
    <definedName name="genero">#REF!</definedName>
    <definedName name="INDICADOR" localSheetId="3">#REF!</definedName>
    <definedName name="INDICADOR">#REF!</definedName>
    <definedName name="localidad" localSheetId="3">#REF!</definedName>
    <definedName name="localidad">#REF!</definedName>
    <definedName name="metas" localSheetId="3">#REF!</definedName>
    <definedName name="metas">#REF!</definedName>
    <definedName name="objetivoest" localSheetId="3">#REF!</definedName>
    <definedName name="objetivoest">#REF!</definedName>
    <definedName name="objetivos" localSheetId="3">#REF!</definedName>
    <definedName name="objetivos">#REF!</definedName>
    <definedName name="pmr" localSheetId="3">#REF!</definedName>
    <definedName name="pmr">#REF!</definedName>
    <definedName name="responsable" localSheetId="3">#REF!</definedName>
    <definedName name="responsable">#REF!</definedName>
    <definedName name="SUBSECRETARIA" localSheetId="3">#REF!</definedName>
    <definedName name="SUBSECRETARIA">#REF!</definedName>
    <definedName name="subsecretarias" localSheetId="3">#REF!</definedName>
    <definedName name="subsecretarias">#REF!</definedName>
    <definedName name="tactividad" localSheetId="3">#REF!</definedName>
    <definedName name="tactividad">#REF!</definedName>
    <definedName name="tcalculo" localSheetId="3">#REF!</definedName>
    <definedName name="tcalculo">#REF!</definedName>
    <definedName name="tindicador" localSheetId="3">#REF!</definedName>
    <definedName name="tindicador">#REF!</definedName>
    <definedName name="tipometa" localSheetId="3">#REF!</definedName>
    <definedName name="tipometa">#REF!</definedName>
    <definedName name="tmeta" localSheetId="3">#REF!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AE14" i="46" l="1"/>
  <c r="AB14" i="46"/>
  <c r="F27" i="50"/>
  <c r="E27" i="20"/>
  <c r="D26" i="20"/>
  <c r="N26" i="20"/>
  <c r="B52" i="38" l="1"/>
  <c r="G26" i="38"/>
  <c r="B62" i="20"/>
  <c r="AW14" i="46" l="1"/>
  <c r="AV14" i="46"/>
  <c r="I15" i="47" l="1"/>
  <c r="H15" i="47"/>
  <c r="G15" i="47"/>
  <c r="F15" i="47"/>
  <c r="D15" i="47"/>
  <c r="B116" i="50"/>
  <c r="B62" i="50"/>
  <c r="N29" i="50"/>
  <c r="N28" i="50"/>
  <c r="N27" i="50"/>
  <c r="N26" i="50"/>
  <c r="N25" i="50"/>
  <c r="N24" i="50"/>
  <c r="B62" i="49"/>
  <c r="N29" i="49" l="1"/>
  <c r="N28" i="49"/>
  <c r="N27" i="49"/>
  <c r="N26" i="49"/>
  <c r="N25" i="49"/>
  <c r="N24" i="49"/>
  <c r="I116" i="50"/>
  <c r="H116" i="50"/>
  <c r="G116" i="50"/>
  <c r="F116" i="50"/>
  <c r="E116" i="50"/>
  <c r="D116" i="50"/>
  <c r="C116" i="50"/>
  <c r="B34" i="50"/>
  <c r="O29" i="50"/>
  <c r="O28" i="50"/>
  <c r="O26" i="50"/>
  <c r="O25" i="50"/>
  <c r="I116" i="49"/>
  <c r="H116" i="49"/>
  <c r="G116" i="49"/>
  <c r="F116" i="49"/>
  <c r="E116" i="49"/>
  <c r="D116" i="49"/>
  <c r="C116" i="49"/>
  <c r="B116" i="49"/>
  <c r="B34" i="49"/>
  <c r="O25" i="49" l="1"/>
  <c r="O26" i="49"/>
  <c r="O29" i="49"/>
  <c r="O28" i="49"/>
  <c r="N29" i="20" l="1"/>
  <c r="N28" i="20"/>
  <c r="N27" i="20"/>
  <c r="N25" i="20"/>
  <c r="N24" i="20"/>
  <c r="O25" i="20" l="1"/>
  <c r="O26" i="20"/>
  <c r="O28" i="20"/>
  <c r="O29" i="20"/>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I47" authorId="1" shapeId="0" xr:uid="{F2C05649-AC41-4B5F-9631-C104B324052C}">
      <text>
        <r>
          <rPr>
            <b/>
            <sz val="9"/>
            <color indexed="81"/>
            <rFont val="Tahoma"/>
            <family val="2"/>
          </rPr>
          <t>LEGION:</t>
        </r>
        <r>
          <rPr>
            <sz val="9"/>
            <color indexed="81"/>
            <rFont val="Tahoma"/>
            <family val="2"/>
          </rPr>
          <t xml:space="preserve">
Sugiero no dejar lo que esta en rojo esto ya esta en el avance y logros acumulados, aca debe estar enfocado es a los beneficios para la ciudadanía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Nelly García Báez</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I39" authorId="1" shapeId="0" xr:uid="{1CDFB2F6-CB0F-4651-9754-895C8AA7B02D}">
      <text>
        <r>
          <rPr>
            <b/>
            <sz val="9"/>
            <color indexed="81"/>
            <rFont val="Tahoma"/>
            <family val="2"/>
          </rPr>
          <t>Nelly García Báez:</t>
        </r>
        <r>
          <rPr>
            <sz val="9"/>
            <color indexed="81"/>
            <rFont val="Tahoma"/>
            <family val="2"/>
          </rPr>
          <t xml:space="preserve">
Teniendo en cuenta que este reporte es para cargue del seguimiento trimestral en SEGPLAN , verificar y ajustar lo pertinente que recoja los beneficios  acumulados no solo de junio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800-000001000000}">
      <text>
        <r>
          <rPr>
            <sz val="9"/>
            <color indexed="81"/>
            <rFont val="Tahoma"/>
            <family val="2"/>
          </rPr>
          <t>Fecha en la que el cambio solicitado al plan de acción es aprobado</t>
        </r>
      </text>
    </comment>
    <comment ref="B8" authorId="0" shapeId="0" xr:uid="{00000000-0006-0000-0800-000002000000}">
      <text>
        <r>
          <rPr>
            <sz val="9"/>
            <color indexed="81"/>
            <rFont val="Tahoma"/>
            <family val="2"/>
          </rPr>
          <t>Fecha en la que el cambio solicitado al plan de acción es aprobado</t>
        </r>
      </text>
    </comment>
    <comment ref="C8" authorId="0" shapeId="0" xr:uid="{00000000-0006-0000-0800-000003000000}">
      <text>
        <r>
          <rPr>
            <sz val="9"/>
            <color indexed="81"/>
            <rFont val="Tahoma"/>
            <family val="2"/>
          </rPr>
          <t>Descripción de los cambios realizados en la actialización que corresponda</t>
        </r>
      </text>
    </comment>
    <comment ref="D8" authorId="0" shapeId="0" xr:uid="{00000000-0006-0000-08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<sst xmlns="http://schemas.openxmlformats.org/spreadsheetml/2006/main" count="1911" uniqueCount="536">
  <si>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</si>
  <si>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</si>
  <si>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</si>
  <si>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</si>
  <si>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</si>
  <si>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</si>
  <si>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</si>
  <si>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</si>
  <si>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</si>
  <si>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</si>
  <si>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</si>
  <si>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</si>
  <si>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</si>
  <si>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</si>
  <si>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</si>
  <si>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</si>
  <si>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</si>
  <si>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</si>
  <si>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</si>
  <si>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</si>
  <si>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</si>
  <si>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</si>
  <si>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</si>
  <si>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</si>
  <si>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</si>
  <si>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</si>
  <si>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</si>
  <si>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</si>
  <si>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</si>
  <si>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</si>
  <si>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</si>
  <si>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</si>
  <si>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</si>
  <si>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</si>
  <si>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</si>
  <si>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</si>
  <si>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</si>
  <si>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</si>
  <si>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</si>
  <si>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</si>
  <si>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</si>
  <si>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</si>
  <si>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</si>
  <si>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</si>
  <si>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</si>
  <si>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</si>
  <si>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</si>
  <si>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</si>
  <si>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</si>
  <si>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</si>
  <si>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</si>
  <si>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</si>
  <si>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</si>
  <si>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</si>
  <si>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</si>
  <si>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</si>
  <si>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</si>
  <si>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</si>
  <si>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</si>
  <si>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</si>
  <si>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</si>
  <si>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</si>
  <si>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</si>
  <si>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</si>
  <si>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</si>
  <si>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</si>
  <si>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</si>
  <si>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</si>
  <si>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</si>
  <si>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</si>
  <si>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</si>
  <si>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</si>
  <si>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</si>
  <si>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</si>
  <si>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</si>
  <si>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</si>
  <si>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</si>
  <si>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</si>
  <si>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</si>
  <si>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</si>
  <si>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</si>
  <si>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</si>
  <si>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</si>
  <si>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</si>
  <si>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</si>
  <si>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</si>
  <si>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</si>
  <si>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</si>
  <si>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</si>
  <si>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</si>
  <si>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</si>
  <si>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</si>
  <si>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</si>
  <si>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</si>
  <si>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</si>
  <si>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</si>
  <si>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</si>
  <si>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</si>
  <si>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</si>
  <si>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</si>
  <si>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</si>
  <si>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</si>
  <si>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</si>
  <si>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</si>
  <si>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</si>
  <si>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</si>
  <si>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</si>
  <si>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</si>
  <si>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</si>
  <si>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</si>
  <si>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</si>
  <si>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</si>
  <si>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</si>
  <si>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</si>
  <si>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</si>
  <si>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</si>
  <si>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</si>
  <si>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</si>
  <si>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</si>
  <si>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</si>
  <si>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</si>
  <si>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</si>
  <si>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</si>
  <si>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</si>
  <si>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</si>
  <si>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</si>
  <si>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</si>
  <si>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</si>
  <si>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</si>
  <si>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</si>
  <si>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</si>
  <si>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</si>
  <si>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</si>
  <si>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</si>
  <si>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</si>
  <si>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</si>
  <si>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</si>
  <si>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</si>
  <si>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</si>
  <si>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</si>
  <si>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</si>
  <si>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</si>
  <si>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</si>
  <si>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</si>
  <si>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</si>
  <si>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</si>
  <si>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</si>
  <si>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</si>
  <si>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</si>
  <si>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</si>
  <si>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</si>
  <si>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</si>
  <si>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</si>
  <si>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</si>
  <si>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</si>
  <si>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</si>
  <si>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</si>
  <si>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</si>
  <si>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</si>
  <si>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</si>
  <si>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</si>
  <si>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</si>
  <si>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</si>
  <si>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</si>
  <si>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</si>
  <si>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</si>
  <si>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</si>
  <si>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</si>
  <si>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 xml:space="preserve">8207- Implementación de una estrategia de comunicación para la promoción de los derechos de las mujeres, la prevención y atención de las violencias de género en Bogotá D.C. </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</si>
  <si>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</si>
  <si>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</si>
  <si>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</si>
  <si>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</si>
  <si>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</si>
  <si>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</si>
  <si>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</si>
  <si>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</si>
  <si>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</si>
  <si>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</si>
  <si>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</si>
  <si>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</si>
  <si>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</si>
  <si>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</si>
  <si>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</si>
  <si>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</si>
  <si>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</si>
  <si>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</si>
  <si>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</si>
  <si>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 xml:space="preserve">
Servicio de promoción de la garantía de derechos </t>
  </si>
  <si>
    <t>Porcentaje de la implementación de la estrategia de comunicaciones</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</si>
  <si>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</si>
  <si>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</si>
  <si>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</si>
  <si>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</si>
  <si>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</si>
  <si>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</si>
  <si>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</si>
  <si>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</si>
  <si>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</si>
  <si>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</si>
  <si>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</si>
  <si>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</si>
  <si>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</si>
  <si>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</si>
  <si>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</si>
  <si>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</si>
  <si>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</si>
  <si>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</si>
  <si>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</si>
  <si>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</si>
  <si>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</si>
  <si>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</si>
  <si>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</si>
  <si>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</si>
  <si>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</si>
  <si>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</si>
  <si>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</si>
  <si>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</si>
  <si>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 xml:space="preserve">Durante el mes de abrIl  se tramitaron 12 solicitudes de brief de distintas subdirecciones y gerencias de la Secretaría. Y como resultados de esta solicitudes se elaboraron  284 piezas gráficas y 32 contenidos audiovisuales (videos y fotografías) que permiten dar respuesta a la solictudes de las diferentes áreas. </t>
  </si>
  <si>
    <t>A corte de abril, se registra un avance acumulado del 0,332 % en la ejecución de la meta relacionada con la implementación de la estrategia de comunicaciones, lo que evidencia un progreso significativo en la difusión de las iniciativas de la entidad. Durante este periodo, se han gestionado 30 solicitudes de brief por parte de distintas subdirecciones y gerencias de la Secretaría, lo que ha contribuido a una mejor organización y gestión de las estrategias comunicativas.
Asimismo, se elaboraron 1.033 piezas gráficas y 105 contenidos audiovisuales (entre videos y fotografías), dando respuesta a las necesidades de comunicación estratégica y fortaleciendo la visibilidad de las actividades de la Secretaría.</t>
  </si>
  <si>
    <t>Los avances en la estrategia de comunicaciones  benefician directamente a la ciudadanía, ya que permiten un acceso más claro, oportuno y transparente a la información pública, facilitando la comprensión de los programas, servicios y acciones institucionales. Las estrategias de comunicación implementadas han priorizado la inclusión de diversos canales y formatos —como piezas gráficas, contenidos audiovisuales, publicaciones en redes sociales y boletines informativos— para llegar a públicos diversos y garantizar que la información sea accesible para todos los sectores de la población.
Además de estas aaciones, se ha fortalecido el enfoque estratégico de las comunicaciones, alineando los mensajes institucionales con las necesidades y expectativas de la comunidad, promoviendo la cercanía entre la entidad y la ciudadanía. Esto no solo mejora la visibilidad de las actividades de la Secretaría, sino que también fomenta la confianza pública, el sentido de pertenencia y la participación activa en las iniciativas gubernamentales.</t>
  </si>
  <si>
    <t>MAYO</t>
  </si>
  <si>
    <t xml:space="preserve">En el mes de mayo se tramitaron 11 solicitudes tanto de Brief como de correo recibidas por las diferentes dependencias de la Secretaria. Como resultado de anterior se elaboraron 622 piezas graficas y 36 contenidos audiovisuales (videos y fotografías) que permiten dar respuesta a la solictudes de las diferentes áreas. </t>
  </si>
  <si>
    <t>A corte de mayo, se registra un avance acumulado de 0,415 % en la ejecución de la meta relacionada con la implementación de la estrategia de comunicaciones, lo que evidencia un progreso significativo en la difusión de las iniciativas de la entidad. Durante este periodo, se han gestionado 41 solicitudes de brief por parte de distintas dependencias de la Secretaría, lo que ha contribuido a una mejor organización y gestión de las estrategias comunicativas.
Asimismo, se elaboraron 1.655 piezas gráficas y 141 contenidos audiovisuales (entre videos y fotografías), dando respuesta a las necesidades de comunicación estratégica y fortaleciendo la visibilidad de las actividades de la Secretaría.</t>
  </si>
  <si>
    <t>N.A.</t>
  </si>
  <si>
    <t>Los avances en la implementación de la estrategia de comunicaciones continúan beneficiando directamente a la ciudadanía, al facilitar un acceso más claro, oportuno y transparente a la información pública. Esto permite una mejor comprensión de los programas, servicios y acciones institucionales de la Secretaría. Lo anterior refleja un progreso sostenido en la difusión de las iniciativas de la entidad. Las estrategias implementadas han priorizado la utilización de múltiples canales y formatos —como contenidos visuales, publicaciones en redes sociales, boletines informativos y materiales impresos— con el objetivo de alcanzar a públicos diversos y garantizar la accesibilidad de la información en todos los sectores de la población.
Asimismo, se ha consolidado un enfoque estratégico de las comunicaciones, alineando los mensajes institucionales con las necesidades y expectativas de la comunidad. Esta alineación ha promovido una mayor cercanía entre la entidad y la ciudadanía, mejorando la visibilidad de las actividades de la Secretaría y fortaleciendo la confianza pública, el sentido de pertenencia y la participación activa en las iniciativas gubernamentales.</t>
  </si>
  <si>
    <t>JUNIO</t>
  </si>
  <si>
    <t xml:space="preserve">En el mes de junio se tramitaron 20 solicitudes tanto de Brief como de correo recibidas por las diferentes dependencias de la Secretaria. Como resultado de lo anterior se elaboraron 340 piezas graficas y 38 contenidos audiovisuales (videos y fotografías) que permiten dar respuesta a la solictudes de las diferentes áreas. </t>
  </si>
  <si>
    <t>A corte de junio, se registra un avance acumulado de 0,498% en la ejecución de la meta relacionada con la implementación de la estrategia de comunicaciones, lo que evidencia un progreso significativo en la difusión de las iniciativas de la entidad. Durante este periodo, se han gestionado 61 solicitudes de brief por parte de distintas dependencias de la Secretaría, lo que ha contribuido a una mejor organización y gestión de las estrategias comunicativas.
Asimismo, se elaboraron 1.995 piezas gráficas y 179 contenidos audiovisuales (entre videos y fotografías), dando respuesta a las necesidades de comunicación estratégica y fortaleciendo la visibilidad de las actividades de la Secretaría.</t>
  </si>
  <si>
    <t>Los avances en la implementación de la estrategia de comunicaciones siguen generando beneficios directos para la ciudadanía, al facilitar un acceso más claro, oportuno y transparente a la información pública. Esto ha favorecido una mejor comprensión de los programas, servicios y acciones institucionales de la Secretaría. A corte de junio, se evidencia un progreso sostenido en el cumplimiento de la meta asociada a esta estrategia, reflejado en el fortalecimiento de los procesos de difusión y visibilización de las iniciativas de la entidad.
Durante este periodo, se ha consolidado una dinámica de trabajo articulada con las distintas dependencias, mediante la atención oportuna de solicitudes de apoyo comunicacional. Esta coordinación ha permitido una respuesta eficiente a las necesidades de cada área, a través de la producción de piezas gráficas y contenidos audiovisuales que fortalecen la comunicación institucional.</t>
  </si>
  <si>
    <t>JULIO</t>
  </si>
  <si>
    <t xml:space="preserve">En el mes de julio se tramitaron 17 solicitudes tanto de Brief como de correo recibidas por las diferentes dependencias de la Secretaria. Como resultado de lo anterior se elaboraron 494 piezas graficas y 55 contenidos audiovisuales (videos y fotografías) que permiten dar respuesta a la solictudes de las diferentes áreas. </t>
  </si>
  <si>
    <t>A corte de julio, se registra un avance acumulado de 0,581% en la ejecución de la meta relacionada con la implementación de la estrategia de comunicaciones, lo que evidencia un progreso significativo en la difusión de las iniciativas de la entidad. Durante este periodo, se han gestionado 78 solicitudes de brief por parte de distintas dependencias de la Secretaría, lo que ha contribuido a una mejor organización y gestión de las estrategias comunicativas.
Asimismo, se elaboraron 2.489 piezas gráficas y 234 contenidos audiovisuales (entre videos y fotografías), dando respuesta a las necesidades de comunicación estratégica y fortaleciendo la visibilidad de las actividades de la Secretaría.</t>
  </si>
  <si>
    <t>Los avances en la implementación de la estrategia de comunicaciones continúan generando beneficios directos para la ciudadanía, al facilitar un acceso más claro, oportuno y transparente a la información pública. Esto ha permitido una mejor comprensión de los programas, servicios y acciones institucionales de la Secretaría. A corte de julio, se observa un progreso significativo en el cumplimiento de la meta establecida, evidenciado en el fortalecimiento sostenido de los procesos de difusión y visibilización de las iniciativas de la entidad. Durante este periodo, se ha consolidado una dinámica de trabajo articulada con las distintas dependencias, a través de la atención oportuna de solicitudes de apoyo comunicacional. Esta coordinación ha favorecido una respuesta eficiente a las necesidades de cada área, mediante la producción estratégica de piezas gráficas y contenidos audiovisuales que robustecen la comunicación institucional y amplían el alcance de las acciones adelantadas por la Secretaría.</t>
  </si>
  <si>
    <t>AGOSTO</t>
  </si>
  <si>
    <t>SEPTIEMBRE</t>
  </si>
  <si>
    <t>OCTUBRE</t>
  </si>
  <si>
    <t xml:space="preserve">NOVIEMBRE </t>
  </si>
  <si>
    <t>DICIEMBRE</t>
  </si>
  <si>
    <t>1. Tramitar los Brief de solicitudes recibidos</t>
  </si>
  <si>
    <t>2. Elaborar las piezas graficas de acuerdo a las solicitudes realizadas</t>
  </si>
  <si>
    <t>3. Producir contenido audiovisual</t>
  </si>
  <si>
    <t>Tarea 4</t>
  </si>
  <si>
    <t xml:space="preserve">PONDERACIÓN DE LA TAREA
</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</si>
  <si>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</si>
  <si>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</si>
  <si>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</si>
  <si>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</si>
  <si>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</si>
  <si>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</si>
  <si>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</si>
  <si>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</si>
  <si>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</si>
  <si>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</si>
  <si>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</si>
  <si>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</si>
  <si>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</si>
  <si>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</si>
  <si>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</si>
  <si>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</si>
  <si>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</si>
  <si>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En el mes de abril  se tramitaron 6 solicitudes de Brief realizadas por las difrentes subdirecciones o gerencias de la Secretaría.</t>
  </si>
  <si>
    <t>Para el mes de abril se elaboraron 284 piezas gráficas que responden a las necesidades de comunicar estratégicamente las actividades de la Secretaría</t>
  </si>
  <si>
    <t xml:space="preserve">En el mes de abril se realizaron 32 contenidos audiovisuales entre videos y tomas fotográficas que responden a las necesidades de comunicar estratégicamente las actividades de la Secretaría </t>
  </si>
  <si>
    <t>https://secretariadistritald-my.sharepoint.com/:f:/g/personal/ecastaneda_sdmujer_gov_co/Ep6B-3K0nJJMtLahfoDrvtEB2qRwK9H-k4dr6XHE5KCaQQ?e=pIuqRt</t>
  </si>
  <si>
    <t>https://secretariadistritald-my.sharepoint.com/:f:/g/personal/ecastaneda_sdmujer_gov_co/Eik00_UEBR1BibMfdt1SmFsBnyf8EwFOAKppMOMHfBhqLQ?e=6iSXBo</t>
  </si>
  <si>
    <t>https://secretariadistritald-my.sharepoint.com/:f:/g/personal/ecastaneda_sdmujer_gov_co/EjH6DZiewwRAhNII1Mt-5tgB8mJTzQypV66L1N_ZjUoYbg?e=xXdUza</t>
  </si>
  <si>
    <t xml:space="preserve">En el mes de mayo se tramitaron 11 solicitudes tanto de Brief como de correo recibidas por las diferentes dependencias de la Secretaria </t>
  </si>
  <si>
    <t>Para el mes de mayo se elaboraron 622 piezas graficas que responden a las necesidades de comunicar estratégicamente las actividades de la Secretaría</t>
  </si>
  <si>
    <t xml:space="preserve">En el mes de mayo se realizaron 36 contenidos audiovisuales entre videos y tomas fotográficas que responden a las necesidades de comunicar estratégicamente las actividades de la Secretaría 	</t>
  </si>
  <si>
    <t>https://secretariadistritald-my.sharepoint.com/:x:/g/personal/ecastaneda_sdmujer_gov_co/EZQ-bDNPvb5PmbOpoI_8YWABpa670OiFO0RuiDnZRqa39w?e=egi6wL</t>
  </si>
  <si>
    <t>https://secretariadistritald-my.sharepoint.com/:x:/g/personal/ecastaneda_sdmujer_gov_co/Efwe0ju6xQVEvMa5YF3fV-QBYEiurnzcBVdO7dg2lu1eYQ?e=1SP0gW</t>
  </si>
  <si>
    <t>https://secretariadistritald-my.sharepoint.com/:x:/g/personal/jdaza_sdmujer_gov_co/EVveWJk96f1FqOj2CxYCQO4BPmTyNWfuOIF0M0PjfMwshA?e=wzPOVz</t>
  </si>
  <si>
    <t>Reporte publicación Productos Video - Equipo Audiovisual SDMujer.xlsx</t>
  </si>
  <si>
    <t xml:space="preserve">En el mes de junio se tramitaron 20 solicitudes tanto de Brief como de correo recibidas por las diferentes dependencias de la Secretaria 	</t>
  </si>
  <si>
    <t>Para el mes de junio se elaboraron 340 piezas graficas que responden a las necesidades de comunicar estratégicamente las actividades de la Secretaría</t>
  </si>
  <si>
    <t xml:space="preserve">En el mes de junio se realizaron 38 contenidos audiovisuales entre videos y tomas fotográficas que responden a las necesidades de comunicar estratégicamente las actividades de la Secretaría 	</t>
  </si>
  <si>
    <t>https://secretariadistritald-my.sharepoint.com/:x:/g/personal/jarocha_sdmujer_gov_co/Edx5k1mrVR9Do-8v49NuLpkBS5T6IdrfpW6FHf3WULovzQ?e=HfuQg5</t>
  </si>
  <si>
    <t>https://secretariadistritald-my.sharepoint.com/:f:/g/personal/jarocha_sdmujer_gov_co/Et_Ydz8ecMpBnebLST6pZDcB-CdtwpIRt6NyIcLQLzqxtQ?e=czzKPw</t>
  </si>
  <si>
    <t xml:space="preserve">En el mes de julio se tramitaron 17 solicitudes tanto de Brief como de correo recibidas por las diferentes dependencias de la Secretaria 	</t>
  </si>
  <si>
    <t>Para el mes de julio se elaboraron 494 piezas graficas que responden a las necesidades de comunicar estratégicamente las actividades de la Secretaría</t>
  </si>
  <si>
    <t xml:space="preserve">En el mes de julio se realizaron 55 contenidos audiovisuales entre videos y tomas fotográficas que responden a las necesidades de comunicar estratégicamente las actividades de la Secretaría 	</t>
  </si>
  <si>
    <t>https://secretariadistritald-my.sharepoint.com/:x:/g/personal/jarocha_sdmujer_gov_co/Ealawl8pNR9LvsSJpleqaqgBqKY2STD1Edv8fGPmRFEqxA?e=V1EM8F</t>
  </si>
  <si>
    <t>https://secretariadistritald-my.sharepoint.com/:f:/g/personal/jarocha_sdmujer_gov_co/El9ifT7pNzFPsgcYx04OaiMBzJSWYgGnPoOyBQLmzfimvw?e=SdYsg4</t>
  </si>
  <si>
    <t>https://secretariadistritald-my.sharepoint.com/:x:/g/personal/jdaza_sdmujer_gov_co/EVveWJk96f1FqOj2CxYCQO4BPmTyNWfuOIF0M0PjfMwshA?e=B90p8Z</t>
  </si>
  <si>
    <t>ACUMULADO</t>
  </si>
  <si>
    <t>Realizar el 100% de de las acciones diseñadas para aumentar el crecimiento de usuarios que consultan las redes sociales y páginas web</t>
  </si>
  <si>
    <t xml:space="preserve">Servicio de promoción de la garantía de derechos </t>
  </si>
  <si>
    <t>Porcentaje de crecimiento de usuarios que consultan las redes sociales y páginas web a partir de las acciones diseñadas</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</si>
  <si>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</si>
  <si>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</si>
  <si>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</si>
  <si>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</si>
  <si>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</si>
  <si>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</si>
  <si>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</si>
  <si>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</si>
  <si>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t>
  </si>
  <si>
    <t>Al cierre del mes de abril, se alcanzó un avance del 33,2 % en la ejecución de las metas a través de las diferentes plataformas digitales de la entidad. En este periodo, se realizaron 140 actualizaciones en la página web institucional, logrando un alcance de 387.981 personas a través de este canal. Adicionalmente, las redes sociales registraron un alcance de 3.491.144 personas, lo que representa un total acumulado de 3.879.152 personas alcanzadas hasta el mes de abril.</t>
  </si>
  <si>
    <t>Al cierre del mes de abril, se alcanzó un avance del 33,2 % en la ejecución de las metas a través de las diferentes plataformas digitales de la entidad. En este periodo, se fortaleció la actualización constante de la página web institucional y la difusión de contenidos en redes sociales, lo que ha permitido mantener informada a la ciudadanía de manera continua.
Este trabajo beneficia directamente a la comunidad, ya que facilita el acceso a información confiable desde cualquier lugar, promueve el diálogo entre la administración y la ciudadanía, y garantiza que los procesos institucionales sean más visibles y comprensibles. Además, impulsa una mayor cercanía con la población, permitiendo que las personas se involucren activamente en los temas de interés público y ejerzan un control social más informado.</t>
  </si>
  <si>
    <t>Durante el mes de mayo se realizaron 48 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Para cerrar el mes de mayo con un alcance total de 580.863  personas alcanzadas en páginas web y redes sociales</t>
  </si>
  <si>
    <t>Al cierre del mes de mayo, se alcanzó un avance del 41,5% en la ejecución de las metas a través de las diferentes plataformas digitales de la entidad. En este periodo, se realizaron 188 actualizaciones en la página web institucional, logrando un alcance de 467.757 visitas a través de este canal. Adicionalmente, las redes sociales registraron un alcance de 3.992.231 personas, lo que representa un total acumulado de 4.460.015 personas alcanzadas</t>
  </si>
  <si>
    <t xml:space="preserve"> Este trabajo ha fortalecido la presencia institucional en los entornos digitales, permitiendo mantener informada a la comunidad de manera continua y confiable. La actualización constante de contenidos y el uso estratégico de estas plataformas han facilitado el acceso a información pública desde cualquier lugar, promoviendo el diálogo entre la administración y la ciudadanía. Además, ha contribuido a la visibilidad de los procesos institucionales y ha fomentado una mayor cercanía con la población, lo que impulsa una participación más activa e informada en los temas de interés público y fortalece el ejercicio del control social.</t>
  </si>
  <si>
    <t>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t>
  </si>
  <si>
    <t>Al cierre del mes de junio, se alcanzó un avance del 49,8% en la ejecución de las metas a través de las diferentes plataformas digitales de la entidad. En este periodo, se realizaron 240 actualizaciones en la página web institucional, logrando un alcance de 535.037 visitas a través de este canal. Adicionalmente, las redes sociales registraron un alcance de 5.601.653 personas, lo que representa un total acumulado de 5.668.933 personas alcanzadas</t>
  </si>
  <si>
    <t>Durante el mes de junio, se fortaleció significativamente la presencia institucional en los entornos digitales, consolidando un canal de comunicación confiable y dinámico con la ciudadanía. La actualización constante de contenidos en la página web, en respuesta a diversas solicitudes, así como la difusión estratégica en redes sociales, permitieron mantener informada a la comunidad y facilitar el acceso a la información pública desde cualquier lugar. Esta gestión ha promovido un diálogo más cercano entre la administración y la ciudadanía, aumentando la visibilidad de los procesos institucionales y fomentando una participación más activa e informada en los asuntos de interés público. Gracias al uso eficaz de estas plataformas, se evidenció un crecimiento sostenido en el alcance y la interacción con los contenidos digitales, lo que también refleja un avance positivo en el cumplimiento de las metas establecidas para el periodo.</t>
  </si>
  <si>
    <t xml:space="preserve">Durante el mes de julio se realizaron 51 actualizaciones en la página web de la Secretaría en respuesta a diversas solicitudes. Como resultado, se alcanzaron 81.774 visitas en las páginas web de la SDMujer  y se evidenciaron 13.666 nuevos usuarios en redes sociales y un alcance de 946.222 personas con los contenidos publicaciones en el presente mes.  </t>
  </si>
  <si>
    <t>Durante el mes de julio, se fortaleció de manera sostenida la presencia institucional en los entornos digitales, consolidando estos canales como medios confiables y dinámicos de comunicación con la ciudadanía. La actualización continua de la página web institucional, en respuesta a las solicitudes de distintas dependencias, junto con una estrategia activa de difusión en redes sociales, permitió mantener informada a la comunidad y facilitar el acceso a la información pública desde cualquier lugar. Esta gestión ha favorecido un diálogo más cercano entre la administración y la ciudadanía, incrementando la visibilidad de los procesos institucionales y promoviendo una participación más activa e informada. El uso eficaz de estas plataformas digitales reflejó un avance positivo en el cumplimiento de las metas trazadas para el periodo, evidenciado en el aumento sostenido del alcance y la interacción con los contenidos publicados.</t>
  </si>
  <si>
    <t xml:space="preserve">4. Mantener actualizados los contenidos de noticias de la página web </t>
  </si>
  <si>
    <t>5. Realizar seguimiento al número de seguidores en redes sociales</t>
  </si>
  <si>
    <t>6. Realizar el seguimiento al número de usuarios en páginas web</t>
  </si>
  <si>
    <t xml:space="preserve">Tarea </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</si>
  <si>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</si>
  <si>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</si>
  <si>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</si>
  <si>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</si>
  <si>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</si>
  <si>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</si>
  <si>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</si>
  <si>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</si>
  <si>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</si>
  <si>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</si>
  <si>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</si>
  <si>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</si>
  <si>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</si>
  <si>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</si>
  <si>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</si>
  <si>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En el mes de abril se realizaron 48 actualizaciones de la página web de acuerdo con las solicitudes realizadas</t>
  </si>
  <si>
    <t xml:space="preserve">Para el mes de abril se evidenciaron 1,497 nuevos usuarios en redes sociales y un alcance de 564,431 personas con los contenidos publicados en el mes de abril. </t>
  </si>
  <si>
    <t>Para el mes de abril se reportó un alcance de 97,145 personas en las páginas web  de la Secretaría</t>
  </si>
  <si>
    <t>https://secretariadistritald-my.sharepoint.com/:x:/g/personal/comunicaciones_sdmujer_gov_co/EUPUBxAuszlGi4zgGc_VIrAB3npbPvJDMXixCdVnwU2fYw?e=B6Pdge&amp;CID=cee82683-3371-06db-3999-14c680cc0c47</t>
  </si>
  <si>
    <t>https://secretariadistritald-my.sharepoint.com/:f:/g/personal/ecastaneda_sdmujer_gov_co/EjRHBfW1EqZIpGUqQBw0mHoBkvuqYBRg41tOmfIB7xclaw?e=Ubek7z</t>
  </si>
  <si>
    <t>https://secretariadistritald-my.sharepoint.com/:f:/g/personal/ecastaneda_sdmujer_gov_co/EgUSxWsQXMFMtIQkUSLnAsUBN68s2TyVLn8nXrLjAKjY9g?e=Cjp7kX</t>
  </si>
  <si>
    <t>En el mes de mayo se realizaron 48 actualizaciones de la página web de acuerdo con las solicitudes realizadas</t>
  </si>
  <si>
    <t>Para el mes de mayo se evidenciaron 2123 nuevos usuarios en redes sociales y un alcance de 501087 personas con los contenidos publicaciones en el presente mes.</t>
  </si>
  <si>
    <t>Para el mes de mayo se reportó un alcance de 79.776 visitas en las páginas web de la SDMujer</t>
  </si>
  <si>
    <t>https://secretariadistritald-my.sharepoint.com/:f:/g/personal/ecastaneda_sdmujer_gov_co/Eirpnn6klPRHsEZESw_TmbgBYpaqAOWgcLZ0SLja-fOXaw?e=ZkdbWI</t>
  </si>
  <si>
    <t>https://secretariadistritald-my.sharepoint.com/:x:/g/personal/comunicaciones_sdmujer_gov_co/EdNeceCQLg9Nk_beBP9RsgQBBYPaHoD6pHwJuBHShhDNXQ?e=A06icN</t>
  </si>
  <si>
    <t>En el mes de junio se realizaron 52 actualizaciones de la página web de acuerdo con las solicitudes realizadas</t>
  </si>
  <si>
    <t>Para el mes de junio se evidenciaron 2018 nuevos usuarios en redes sociales y un alcance de 1609422 personas con los contenidos publicaciones en el presente mes.</t>
  </si>
  <si>
    <t>Para el mes de junio se reportó un alcance de 67.280 visitas en las páginas web de la SDMujer</t>
  </si>
  <si>
    <t>https://secretariadistritald-my.sharepoint.com/:x:/g/personal/comunicaciones_sdmujer_gov_co/EUPUBxAuszlGi4zgGc_VIrAB3npbPvJDMXixCdVnwU2fYw?e=OWvkcW</t>
  </si>
  <si>
    <t>https://secretariadistritald-my.sharepoint.com/:x:/g/personal/jarocha_sdmujer_gov_co/EVoxVGBE-WlCk6REWE7801cB2FDnKNoM3kMaSkeOe116ug?e=iOoDQn</t>
  </si>
  <si>
    <t>https://secretariadistritald-my.sharepoint.com/:x:/g/personal/comunicaciones_sdmujer_gov_co/EdNeceCQLg9Nk_beBP9RsgQBBYPaHoD6pHwJuBHShhDNXQ?e=P2lfZT</t>
  </si>
  <si>
    <t>En el mes de julio se realizaron 51 actualizaciones de la página web de acuerdo con las solicitudes realizadas</t>
  </si>
  <si>
    <t>Para el mes de julio se evidenciaron 13.666 nuevos usuarios en redes sociales y un alcance de 946.222 personas con los contenidos publicaciones en el presente mes.</t>
  </si>
  <si>
    <t>Para el mes de julio se reportó un alcance de 81.774 visitas en las páginas web de la SDMujer</t>
  </si>
  <si>
    <t>https://secretariadistritald-my.sharepoint.com/:x:/g/personal/comunicaciones_sdmujer_gov_co/EUPUBxAuszlGi4zgGc_VIrAB3npbPvJDMXixCdVnwU2fYw?e=pJgb46</t>
  </si>
  <si>
    <t>https://secretariadistritald-my.sharepoint.com/:x:/g/personal/jarocha_sdmujer_gov_co/EcqZj0KkwWRMktkAQZssKL0Bt0z6EAL7Z-mKWRMzIDGxLA?e=6Br2VB</t>
  </si>
  <si>
    <t>https://secretariadistritald-my.sharepoint.com/:x:/g/personal/comunicaciones_sdmujer_gov_co/EdNeceCQLg9Nk_beBP9RsgQBBYPaHoD6pHwJuBHShhDNXQ?e=OvJng7</t>
  </si>
  <si>
    <t xml:space="preserve"> Implementar el 100 Porciento de las herramientas que permitan el posicionamiento de la SDMujer en medios de comunicación</t>
  </si>
  <si>
    <t>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</si>
  <si>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</si>
  <si>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</si>
  <si>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</si>
  <si>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</si>
  <si>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</si>
  <si>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 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</si>
  <si>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</si>
  <si>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</si>
  <si>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NA</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</si>
  <si>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</si>
  <si>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En abril, se realizó seguimiento a las noticias de la Secretaría en medios de comunicación, registrando 64 impactos. Además, se elaboraron 20 contenidos periodísticos destacando Bogotá cuida a quienes cuidan: Durante el primer cuatrimestre del año, la estrategia de comunicaciones de la Secretaría Distrital de la Mujer ha priorizado contenidos de alto impacto social, orientados a la promoción de derechos, la prevención de violencias y el empoderamiento de las mujeres en Bogotá. Entre las notas más relevantes se destacan:
En su primer año de gestión, la SDMujer aumentó sus esfuerzos en prevención de violencias y feminicidios, lo que refleja un compromiso institucional sólido con la erradicación de las violencias basadas en género y el fortalecimiento de rutas de atención.
Bogotá cuida a quienes cuidan: el Sistema Distrital de Cuidado transforma la vida de miles de mujeres, una nota que visibiliza una política pública innovadora que redistribuye el trabajo de cuidado no remunerado y reconoce el rol fundamental de las cuidadoras.
¿Tu empresa le apuesta a la equidad? Bogotá la certifica con incentivos y apoyo gratuito, resalta el trabajo conjunto entre sector público y privado para fomentar entornos laborales más igualitarios y con enfoque de género.
Más de 1.800 mujeres víctimas de violencias han sido atendidas tras convenio con la Fiscalía, evidencia los resultados concretos de la articulación interinstitucional en la garantía de acceso a la justicia y protección de los derechos de las mujeres.
Curso de Habilidades digitales para la autonomía de las mujeres: inscripciones de abril, promueve el cierre de brechas digitales, brindando herramientas clave para la inclusión y autonomía económica de las mujeres.
940 mujeres han presentado de manera gratuita las Pruebas Saber 11 con el acompañamiento de la SDMujer, una acción que apuesta por el acceso equitativo a la educación como base para la transformación social.
La importancia de estas notas radica en su capacidad para informar, sensibilizar e involucrar a la ciudadanía en los avances y retos de la política de género en Bogotá. Además, refuerzan la visibilidad del trabajo institucional y promueven la corresponsabilidad social en la construcción de una ciudad más equitativa, segura e inclusiva para las mujeres y las niñas.</t>
  </si>
  <si>
    <t>Al mes de abril se lleva un avance en la meta del 33,2%, realizando el  seguimiento a las noticias de la Secretaría en medios de comunicación, registrando un total de 165 impactos en medios de comunicación. Se elaboraron  56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 reafirmando el compromiso con la equidad de género en Bogotá.</t>
  </si>
  <si>
    <t>La comunicación de noticias a través de los medios fortalece el vínculo entre las instituciones públicas y la ciudadanía, al garantizar el acceso transparente, oportuno y comprensible a la información de interés general. Esto permite que las personas estén al tanto de programas, servicios, derechos y oportunidades disponibles, lo que facilita su participación activa y el ejercicio pleno de su ciudadanía. Además, la difusión efectiva de contenidos contribuye a reducir la desinformación y a generar confianza en la gestión pública.</t>
  </si>
  <si>
    <t>En mayo, se realizó seguimiento a las noticias de la Secretaría en medios de comunicación, registrando 108 impactos. Además, se elaboraron 17 contenidos periodísticos destacando: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t>
  </si>
  <si>
    <t xml:space="preserve">Al mes de mayo se lleva un avance en la meta del 41,5%, realizando el  seguimiento a las noticias de la Secretaría en medios de comunicación, registrando un total de 273 impactos en medios de comunicación. Se elaboraron  73 contenidos periodístico,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reafirmando el compromiso con la equidad de género en Bogotá. -Redes Seguras sigue creciendo en Suba con cinco nuevas tiendas OXXO aliadas.
</t>
  </si>
  <si>
    <t>La difusión de noticias a través de medios de comunicación, especialmente mediante estrategias de free press, fortalece significativamente el vínculo entre las instituciones públicas y la ciudadanía. Al promover la publicación de contenidos sin recurrir a pauta, se garantiza un acceso más transparente, oportuno y comprensible a la información de interés general. Esta labor permite visibilizar programas, servicios, derechos y oportunidades disponibles, incentivando una ciudadanía más informada, participativa y empoderada.
El trabajo de free press no solo amplía el alcance de los mensajes institucionales, sino que también contribuye a reducir la desinformación, fortalecer la confianza en la gestión pública y posicionar en la agenda mediática temas clave como la equidad de género, la prevención de violencias y el reconocimiento de los derechos de las mujeres. A través de esta estrategia, la Secretaría logra conectar de manera más efectiva con diversos públicos y consolidar una comunicación pública más cercana, creíble y efectiva.</t>
  </si>
  <si>
    <t xml:space="preserve">En junio, se realizó seguimiento a las noticias de la Secretaría en medios de comunicación, registrando 86 impactos. Además, se elaboraron 21 contenidos periodísticos destacando: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</si>
  <si>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Al mes de junio se lleva un avance en la meta del 49,8%, realizando el  seguimiento a las noticias de la Secretaría en medios de comunicación, registrando un total de 359 impactos en medios de comunicación. Se elaboraron 94 contenidos periodístico, abordando temas clave como  Prevención y atención de violencias contra las mujeres, Autonomía económica y liderazgo femenino, Sistema Distrital de Cuidado, Inclusión y diversidad, Salud mental y bienestar,  Participación política y comunitaria. Este conjunto de acciones refleja el compromiso de la Secretaría Distrital de la Mujer con la equidad de género, la prevención de violencias y el fortalecimiento de la autonomía y el bienestar de las mujeres en Bogotá.</t>
  </si>
  <si>
    <t>La difusión de contenidos a través de medios de comunicación, especialmente mediante estrategias de free press, ha sido fundamental para fortalecer el vínculo entre la ciudadanía y la gestión pública de la Secretaría de la Mujer. Esta labor ha permitido posicionar temas de alto impacto social en la agenda mediática, visibilizando de manera transparente y accesible iniciativas institucionales que promueven los derechos de las mujeres. Durante el último mes, se destacó el abordaje de temas clave como la prevención y atención de violencias, la autonomía económica y el liderazgo femenino, así como la expansión y fortalecimiento del Sistema Distrital de Cuidado.
A través de contenidos periodísticos elaborados con enfoque de género, se resaltaron estrategias que acercan los servicios a las mujeres rurales y cuidadoras, el acompañamiento integral a mujeres víctimas de violencias, la formación en salud mental y participación política, y la inclusión de poblaciones diversas. Además, se promovieron espacios que reconocen la diversidad de las mujeres, como Fiestón LesBiArte, y se impulsaron alianzas institucionales para prevenir violencias. Esta estrategia comunicativa no solo amplía el alcance de los mensajes institucionales, sino que también contribuye a construir una narrativa pública más cercana, confiable y transformadora en favor de la equidad de género.</t>
  </si>
  <si>
    <t>En julio, se realizó seguimiento a las noticias de la Secretaría en medios de comunicación, registrando 106 impactos. Además, se elaboraron 25 contenidos periodísticos destacando los siguientes temas:  Igualdad y liderazgo de las mujeres - Sistema Distrital de Cuidado - Autonomía económica y educación - Prevención y atención de violencias -  Cultura, memoria y diversidad - Envejecimiento poblacional</t>
  </si>
  <si>
    <t>Durante el mes de julio, la difusión de contenidos a través de medios de comunicación, especialmente mediante estrategias de free press, continuó siendo una herramienta fundamental para fortalecer el vínculo entre la ciudadanía y la gestión pública de la Secretaría Distrital de la Mujer. Esta labor ha permitido posicionar en la agenda mediática temas de alto impacto social, visibilizando de forma transparente y accesible las iniciativas que promueven los derechos de las mujeres en Bogotá.
Los contenidos periodísticos elaborados con enfoque de género abordaron asuntos clave como la prevención y atención de violencias, la autonomía económica, el liderazgo femenino, la expansión del Sistema Distrital de Cuidado, la inclusión de poblaciones diversas, la salud mental y la participación política y comunitaria. Además, se destacaron estrategias orientadas a acercar los servicios institucionales a mujeres rurales y cuidadoras, así como acciones de acompañamiento integral a víctimas de violencias y alianzas para la prevención de estas.
Durante este periodo, también se visibilizaron espacios de reconocimiento a la diversidad, como iniciativas culturales lideradas por mujeres LBT, que fortalecen la narrativa pública en favor de la equidad de género. Esta estrategia comunicativa ha sido clave no solo para ampliar el alcance de los mensajes institucionales, sino también para consolidar una comunicación cercana, confiable y transformadora que impulse los derechos y el bienestar de las mujeres en la ciudad.Durante el mes de julio, la difusión de contenidos a través de medios de comunicación, especialmente mediante estrategias de free press, continuó siendo una herramienta fundamental para fortalecer el vínculo entre la ciudadanía y la gestión pública de la Secretaría Distrital de la Mujer. Esta labor ha permitido posicionar en la agenda mediática temas de alto impacto social, visibilizando de forma transparente y accesible las iniciativas que promueven los derechos de las mujeres en Bogotá.
Los contenidos periodísticos elaborados con enfoque de género abordaron asuntos clave como la prevención y atención de violencias, la autonomía económica, el liderazgo femenino, la expansión del Sistema Distrital de Cuidado, la inclusión de poblaciones diversas, la salud mental y la participación política y comunitaria. Además, se destacaron estrategias orientadas a acercar los servicios institucionales a mujeres rurales y cuidadoras, así como acciones de acompañamiento integral a víctimas de violencias y alianzas para la prevención de estas.
Durante este periodo, también se visibilizaron espacios de reconocimiento a la diversidad, como iniciativas culturales lideradas por mujeres LBT, que fortalecen la narrativa pública en favor de la equidad de género. Esta estrategia comunicativa ha sido clave no solo para ampliar el alcance de los mensajes institucionales, sino también para consolidar una comunicación cercana, confiable y transformadora que impulse los derechos y el bienestar de las mujeres en la ciudad.</t>
  </si>
  <si>
    <t>7. Realizar el seguimiento a los impactos en medios de comunicación</t>
  </si>
  <si>
    <t>8. Elaborar contenidos para los diferentes medios de comunicación</t>
  </si>
  <si>
    <t>Tarea 3</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</si>
  <si>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</si>
  <si>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</si>
  <si>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</si>
  <si>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</si>
  <si>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</si>
  <si>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</si>
  <si>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</si>
  <si>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atención móvil 
Más entidades se suman al Sello En Igualdad, la Personería de Bogotá se une a esta apuesta por las mujeres 
Con más mujeres al volante, Bogotá les abre camino en el transporte público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</si>
  <si>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</si>
  <si>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</si>
  <si>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 xml:space="preserve">Para el mes de Abril se realizó seguimiento a las noticias de la Secretaria en medios de comunicación registrando 64 impactos en medios de comunicación. </t>
  </si>
  <si>
    <t>Para el mes de abril se elaboraron 20 contenidos periodisticos entre  notas y un comunicado de prensa cuyos principales temas fueron: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SDMujer</t>
  </si>
  <si>
    <t>https://secretariadistritald-my.sharepoint.com/:f:/g/personal/ecastaneda_sdmujer_gov_co/EsdT-bIQQLhBsuiN2TuYV-4BJd7Tyx6-2iEnX0Byu02oKw?e=Y3VHRR</t>
  </si>
  <si>
    <t>https://secretariadistritald-my.sharepoint.com/:f:/g/personal/ecastaneda_sdmujer_gov_co/EgRdeH7IK3xHkbn9lVNKR2UBVTtjqe-ySJEBnOWJDiRClA?e=Kuc8ja</t>
  </si>
  <si>
    <t xml:space="preserve">Para el mes de mayo se realizó seguimiento a las noticias de la Secretaria en medios de comunicación registrando 108 impactos en medios de comunicación. 	</t>
  </si>
  <si>
    <t xml:space="preserve">Para el mes de mayo se elaboraron 17 contenidos  periodisticos entre  notas y un comunicado de prensa cuyos principales temas fueron: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
</t>
  </si>
  <si>
    <t>https://secretariadistritald-my.sharepoint.com/:x:/g/personal/comunicaciones_sdmujer_gov_co/EZ7RrIXoLbVCovxPuhzluK4B6Zrv40zXPEHNgooL8MYXkA?e=OfM8D4</t>
  </si>
  <si>
    <t>https://secretariadistritald-my.sharepoint.com/:f:/g/personal/ecastaneda_sdmujer_gov_co/EtkQoLyJKRpJpug9UEo-184BINx-qc0fcRWyENXK3mQjEA?e=AQTkjZ</t>
  </si>
  <si>
    <t xml:space="preserve">Para el mes de junio se realizó seguimiento a las noticias de la Secretaria en medios de comunicación registrando 86 impactos en medios de comunicación. 	</t>
  </si>
  <si>
    <t xml:space="preserve">Para el mes de junio se elaboraron 19 contenidos  periodisticos entre  notas y un comunicado de prensa cuyos principales temas fueron: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</si>
  <si>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https://secretariadistritald-my.sharepoint.com/:x:/g/personal/comunicaciones_sdmujer_gov_co/EZ7RrIXoLbVCovxPuhzluK4B6Zrv40zXPEHNgooL8MYXkA?e=n0cvBM</t>
  </si>
  <si>
    <t>https://secretariadistritald-my.sharepoint.com/:w:/g/personal/jarocha_sdmujer_gov_co/EdeoLCs8Bj5Dm-W6wQHS2soBh-n0q6HOIQI7AnMzpnfwYQ?e=6wjIyx</t>
  </si>
  <si>
    <t xml:space="preserve">Para el mes de julio se realizó seguimiento a las noticias de la Secretaria en medios de comunicación registrando 106 impactos en medios de comunicación. 	</t>
  </si>
  <si>
    <t>Para el mes de julio se elaboraron 25 contenidos  periodisticos entre  notas y un comunicado de prensa cuyos principales temas fueron: - Igualdad y liderazgo de las mujeres - Sistema Distrital de Cuidado - Autonomía económica y educación - Prevención y atención de violencias -  Cultura, memoria y diversidad - Envejecimiento poblacional</t>
  </si>
  <si>
    <t>https://secretariadistritald-my.sharepoint.com/:x:/g/personal/comunicaciones_sdmujer_gov_co/EZ7RrIXoLbVCovxPuhzluK4B6Zrv40zXPEHNgooL8MYXkA?e=TceWSI</t>
  </si>
  <si>
    <t>https://secretariadistritald-my.sharepoint.com/:w:/g/personal/jarocha_sdmujer_gov_co/ERlj2PSKbY9FnZTm14EE684BrjgFJgT6JeFN7ZZbmtn-bA?e=ZRNblQ</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</si>
  <si>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</si>
  <si>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</si>
  <si>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</si>
  <si>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</si>
  <si>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</si>
  <si>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</si>
  <si>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</si>
  <si>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</si>
  <si>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</si>
  <si>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3963 - % de avance de las acciones de comunicación con enfoque de género desarrolladas.</t>
  </si>
  <si>
    <t>TOTAL</t>
  </si>
  <si>
    <t>Suma</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</si>
  <si>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</si>
  <si>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</si>
  <si>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</si>
  <si>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</si>
  <si>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</si>
  <si>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</si>
  <si>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</si>
  <si>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</si>
  <si>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</si>
  <si>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</si>
  <si>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</si>
  <si>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En el marco de la Meta PDD: se ha logrado un avance del 2,5% en abril
Los avances alcanzados hasta la fecha incluyen:
Implementación de la estrategia de comunicaciones: En el mes de abril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</si>
  <si>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 xml:space="preserve">En el marco de la Meta del Plan de Desarrollo Distrital (PDD), al cierre del mes de abril se ha consolidado un avance significativo en la implementación de la estrategia de comunicaciones y en el posicionamiento de la Secretaría Distrital de la Mujer en los medios de comunicación. Las acciones diseñadas para fortalecer la presencia digital han permitido mejorar el acceso a la información institucional, incrementar la interacción ciudadana y promover el reconocimiento de los derechos de las mujeres. A través de herramientas digitales y contenidos estratégicos, se ha ampliado la difusión de mensajes clave sobre prevención de violencias, autonomía económica, corresponsabilidad en los cuidados y participación política.
Durante este periodo, la Secretaría ha reforzado su estrategia comunicacional mediante la producción de más de mil piezas gráficas y decenas de contenidos audiovisuales, la constante actualización de su página web, la gestión activa en redes sociales y la publicación de notas periodísticas en medios digitales y tradicionales. Estas acciones han facilitado una mayor visibilidad de los servicios institucionales y de las acciones adelantadas en favor de la igualdad de género.
Entre los principales logros se destacan la implementación del Sistema Distrital de Cuidado en nuevos espacios como centros comerciales, el fortalecimiento de la atención a mujeres víctimas de violencias en articulación con la Fiscalía, y la expansión de programas formativos para el empoderamiento digital y educativo de las mujeres. Asimismo, se han promovido iniciativas para transformar el transporte público en un entorno libre de violencias, se ha avanzado en acciones pedagógicas con niños y niñas en enfoque de género, y se ha incentivado la participación del sector privado a través del Sello En Igualdad, reafirmando el compromiso de Bogotá con una ciudad más justa, segura y equitativa para todas.
</t>
  </si>
  <si>
    <t>Estos avances en la estrategia de comunicaciones de la Secretaría Distrital de la Mujer benefician directamente a la ciudadanía al garantizar un acceso más amplio, claro y oportuno a la información sobre los servicios, programas y derechos de las mujeres en Bogotá. La difusión constante de contenidos a través de medios digitales y tradicionales permite que más personas conozcan las rutas de atención en casos de violencia, las oportunidades de formación y los espacios de participación, favoreciendo una ciudadanía más informada, empoderada y activa en la defensa de los derechos humanos.
Además, al posicionar temas clave como el cuidado, la equidad de género, la prevención de violencias y la autonomía económica en la agenda pública, se fortalece la conciencia colectiva y se promueven transformaciones culturales fundamentales para la construcción de una sociedad más igualitaria. La comunicación efectiva también facilita el control social, mejora la relación entre la administración distrital y la ciudadanía, y contribuye a que las políticas públicas sean más incluyentes, pertinentes y cercanas a las necesidades reales de la población.</t>
  </si>
  <si>
    <t>https://secretariadistritald-my.sharepoint.com/:f:/g/personal/ecastaneda_sdmujer_gov_co/Esr6QlR500NLpEzACxOjDBMBgJzrfMfhgip0VZDWa4o2EQ?e=xCRlgh</t>
  </si>
  <si>
    <t>En el marco de la Meta PDD: se ha logrado un avance del 2,5% en mayo
Los avances alcanzados hasta la fecha incluyen:
Implementación de la estrategia de comunicaciones: En el mes de mayo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 de las herramientas previstas para fortalecer la visibilidad de la Secretaría Distrital de la Mujer. Esto ha facilitado la divulgación de información clave relacionada con los derechos de las mujeres, la prevención de violencias y los servicios institucionales, ampliando así el alcance del mensaje institucional hacia diferentes sectores de la ciudadanía.
Desarrollo de la estrategia de comunicaciones: En términos generales, la implementación de la estrategia alcanza un 0.083 de avance en su ejecución total.
Estos logros reflejan el compromiso continuo de la Secretaría con la transformación social y la equidad de género, permitiendo que un número creciente de personas acceda a información relevante y recursos de apoyo, promoviendo una cultura de prevención, respeto y garantía de los derechos de las mujeres.</t>
  </si>
  <si>
    <t xml:space="preserve">En el marco de la Meta del Plan de Desarrollo Distrital (PDD), al cierre del mes de mayo la Secretaría Distrital de la Mujer fortaleció su estrategia de comunicaciones como herramienta clave para visibilizar los avances institucionales y acercarse de manera efectiva a la ciudadanía. A través de una comunicación más clara, accesible y estratégica, se han promovido mensajes que impulsan el reconocimiento y el ejercicio pleno de los derechos de las mujeres en Bogotá.
Uno de los hitos más destacados del periodo fue el fortalecimiento de alianzas clave con el sector privado, como la colaboración con OXXO, que busca promover entornos seguros para las mujeres en espacios comerciales de alto tránsito. Esta alianza refuerza el compromiso institucional con la prevención de violencias y la creación de redes de apoyo en la vida cotidiana de las ciudadanas.
En la localidad de Suba, se evidencian avances significativos gracias a la estrategia territorial “El Distrito llegó a Suba”, una intervención integral que ha acercado la oferta institucional a las comunidades. En este marco, se lanzó la iniciativa “Redes Seguras de Suba”, que promueve el trabajo articulado entre ciudadanía, comercios y organizaciones comunitarias para prevenir violencias contra las mujeres y garantizar entornos más seguros.
Estas acciones, sumadas al fortalecimiento del posicionamiento institucional en medios digitales y tradicionales, reafirman el compromiso de la Secretaría con la construcción de una ciudad más equitativa, justa y libre de violencias. La comunicación, entendida como un puente con la ciudadanía, sigue siendo una herramienta fundamental para fomentar la participación, la confianza pública y el empoderamiento de las mujeres en todos los territorios.
</t>
  </si>
  <si>
    <t xml:space="preserve">Los avances en la estrategia de comunicaciones de la Secretaría Distrital de la Mujer continúan generando un impacto positivo en la ciudadanía, al garantizar un acceso más amplio, claro y oportuno a la información relacionada con los derechos, servicios y programas disponibles para las mujeres en Bogotá. La difusión permanente de contenidos a través de medios digitales y tradicionales ha fortalecido el conocimiento ciudadano sobre rutas de atención, oportunidades de formación y espacios de participación, promoviendo una ciudadanía más informada, empoderada y comprometida con la igualdad de género.
Durante el mes de mayo, se consolidaron acciones clave que reflejan el papel de la comunicación como herramienta de transformación social.
La inclusión de temas como el cuidado, la equidad de género, la autonomía económica y la prevención de violencias en la agenda pública contribuye a fortalecer la conciencia colectiva y a impulsar transformaciones culturales necesarias para construir una sociedad más justa e igualitaria. </t>
  </si>
  <si>
    <t>https://secretariadistritald-my.sharepoint.com/:f:/g/personal/ecastaneda_sdmujer_gov_co/Eo7pnJCHrb5DmTwCeuohhdsB7oe0g0EJtmznE7818eEhXg?e=4myaYM</t>
  </si>
  <si>
    <t>En el marco de la Meta PDD: se ha logrado un avance del 2,5% en junio
Los avances alcanzados hasta la fecha incluyen:
Implementación de la estrategia de comunicaciones: En junio se logró un 8,3% de ejecución de las acciones orientadas a incrementar el número de usuarios que consultan las redes sociales y páginas web de la Secretaría. Este resultado evidencia la efectividad de las estrategias implementadas para fortalecer la presencia digital institucional.
Posicionamiento en medios de comunicación:  Se ha avanzado en un 8,3% en el uso de herramientas diseñadas para aumentar la visibilidad de la Secretaría Distrital de la Mujer en medios. Esta gestión ha permitido una mayor difusión de información clave sobre derechos, servicios institucionales y prevención de violencias, ampliando el alcance del mensaje hacia diversos sectores de la ciudadanía.
Desarrollo de la estrategia de comunicaciones:  En términos generales, la implementación de la estrategia alcanza un 0.083 de avance en su ejecución total, lo que refleja un proceso sostenido y progresivo. Este avance ha permitido fortalecer el enfoque estratégico de la comunicación institucional, asegurando que los mensajes estén alineados con las necesidades e intereses de la comunidad.
Estos logros reflejan el compromiso continuo de la Secretaría con la transformación social y la equidad de género, promoviendo el acceso a información útil y oportuna, y fomentando una cultura de prevención, respeto y garantía de los derechos de las mujeres en Bogotá.</t>
  </si>
  <si>
    <t>En el marco de la Meta del Plan de Desarrollo Distrital (PDD), al cierre del segundo trimestre del año, la Secretaría Distrital de la Mujer consolidó su estrategia de comunicaciones como herramienta clave para visibilizar avances institucionales, posicionar temas estratégicos de género y fortalecer el vínculo con la ciudadanía.
Entre abril y junio, se produjo y difundió una amplia variedad de contenidos gráficos, audiovisuales y digitales que han promovido el reconocimiento de los derechos de las mujeres, la prevención de violencias, la autonomía económica, los cuidados y la participación política. Estas acciones han permitido mejorar el acceso a la información, aumentar la interacción ciudadana y fortalecer el posicionamiento institucional en medios tradicionales y plataformas digitales.
Se destacan logros como la implementación del Sistema Distrital de Cuidado en nuevos espacios, la articulación con la Fiscalía para fortalecer la atención a mujeres víctimas de violencias, y la expansión de programas de empoderamiento digital y educativo. Además, se avanzó en acciones pedagógicas con enfoque de género, campañas para transformar el transporte público en un entorno seguro y el fortalecimiento del sello “En Igualdad” con el sector privado.
Un hito relevante fue la expansión de la iniciativa Redes Seguras en Suba, en alianza con tiendas OXXO, como parte de la estrategia territorial “El Distrito llegó a Suba”, que ha acercado la oferta institucional a comunidades con menor acceso a información, articulando esfuerzos entre ciudadanía, comercios y organizaciones sociales.
Estas acciones reafirman que la comunicación pública es una herramienta esencial para promover la participación, generar confianza institucional y avanzar hacia una Bogotá más justa, cuidadora y libre de violencias.</t>
  </si>
  <si>
    <t>Durante el segundo trimestre del año, los avances en la estrategia de comunicaciones de la Secretaría Distrital de la Mujer continuaron generando un impacto positivo en la ciudadanía, al facilitar un acceso más claro, oportuno y cercano a la información sobre derechos, servicios y programas dirigidos a las mujeres en Bogotá. La presencia sostenida en medios digitales y tradicionales ha fortalecido el conocimiento sobre rutas de atención, estrategias de cuidado, oportunidades de formación y espacios de participación, promoviendo una ciudadanía más informada, empoderada y comprometida con la igualdad de género.
A lo largo del trimestre, la comunicación institucional visibilizó iniciativas clave como la Estrategia de Cuidados Itinerantes, la expansión del Sistema Distrital de Cuidado en nuevos espacios, las acciones pedagógicas en salud mental, la prevención de la violencia política contra las mujeres y la atención jurídica en hospitales. Asimismo, se promovieron acciones enfocadas en la autonomía económica, el liderazgo femenino, el fortalecimiento de redes comunitarias y el reconocimiento de la diversidad, a través de espacios culturales como el Fiestón LesBiArte.
La integración de estos temas en la agenda pública ha sido fundamental para impulsar transformaciones culturales y sociales en favor de una ciudad más justa, equitativa y libre de violencias. La estrategia comunicativa se consolida como un canal eficaz para acercar la gestión institucional a los territorios, visibilizar avances del sector mujer y fomentar una participación ciudadana activa y transformadora.</t>
  </si>
  <si>
    <t>https://secretariadistritald-my.sharepoint.com/:f:/g/personal/jarocha_sdmujer_gov_co/ElmyxZhdosxIoZ4hK2t49DEBsTiA04qqZKZ4bK8IJxdAPg?e=c2i3XR</t>
  </si>
  <si>
    <t>En el marco de la Meta PDD: se ha logrado un avance del 2,5% en julio
Los avances alcanzados hasta la fecha incluyen:
Implementación de la estrategia de comunicaciones: En julio se logró un 8,3% de ejecución de acciones orientadas a incrementar el número de personas que acceden a la información institucional a través de redes sociales y la página web. Estos esfuerzos continúan fortaleciendo la presencia digital de la Secretaría y evidencian la efectividad de las estrategias desarrolladas para acercar los contenidos a la ciudadanía.
Posicionamiento en medios de comunicación:  Se ha avanzado en un 8,3% en el uso de herramientas de comunicación para ampliar la visibilidad de la Secretaría en medios, lo cual permitió difundir información clave sobre derechos de las mujeres, servicios institucionales y acciones de prevención de violencias. Esta gestión ha contribuido a fortalecer la relación con la ciudadanía y a posicionar los temas de género en la agenda pública.
Desarrollo de la estrategia de comunicaciones:  En términos generales, la implementación de la estrategia alcanza un 0.083 de avance de manera progresiva, fortaleciendo el enfoque integral y alineado con las necesidades de las mujeres en Bogotá. Este proceso ha permitido una mejor articulación de los mensajes institucionales y una mayor efectividad en su difusión.
Estos avances reafirman el compromiso de la Secretaría Distrital de la Mujer con la equidad de género, la transformación social y el acceso a información clara, oportuna y útil para las mujeres en el Distrito. Asimismo, fortalecen una cultura de prevención, respeto y garantía de derechos en todos los niveles de la gestión pública.</t>
  </si>
  <si>
    <t xml:space="preserve">En el marco de la Meta del Plan de Desarrollo Distrital (PDD), al mes de julio  la Secretaría Distrital de la Mujer consolidó su estrategia de comunicaciones como herramienta clave para visibilizar avances institucionales, posicionar temas estratégicos de género y fortalecer el vínculo con la ciudadanía. Durante este periodo, se mantuvo una producción sostenida de contenidos gráficos, audiovisuales y digitales que han contribuido al reconocimiento de los derechos de las mujeres, la prevención de las violencias, el impulso a la autonomía económica, la promoción de los cuidados y la participación política. Estas acciones han facilitado el acceso a la información pública, ampliado la interacción con la ciudadanía y fortalecido la presencia de la Secretaría en medios tradicionales y plataformas digitales. Estas acciones consolidan a la comunicación pública como una herramienta esencial para generar confianza institucional, promover la participación ciudadana y avanzar hacia una Bogotá más equitativa, cuidadora y libre de violencias.
</t>
  </si>
  <si>
    <t>Durante el mes de julio, la estrategia de comunicaciones de la Secretaría Distrital de la Mujer continuó generando un impacto positivo en la ciudadanía, al facilitar un acceso más claro, oportuno y cercano a la información sobre derechos, servicios y programas dirigidos a las mujeres en Bogotá. La presencia sostenida en medios digitales y tradicionales fortaleció el conocimiento sobre rutas de atención, el Sistema Distrital de Cuidado, oportunidades de formación y espacios de participación, promoviendo una ciudadanía más informada, empoderada y comprometida con la igualdad de género.
Durante este periodo, se visibilizaron acciones clave como el fortalecimiento del Sistema Distrital de Cuidado mediante nuevas herramientas y alianzas, la promoción del liderazgo femenino y la participación política de mujeres jóvenes, la prevención de las violencias, y la inclusión de poblaciones diversas como mujeres rurales, LBT y mujeres sordas. También se destacó la difusión de contenidos con enfoque de género sobre salud mental, envejecimiento poblacional y redes de apoyo comunitario, así como la articulación con entidades públicas y privadas para ampliar la cobertura de servicios.
La integración de estos temas en la agenda pública ha sido fundamental para impulsar transformaciones sociales y culturales en favor de una ciudad más justa, equitativa y libre de violencias. La estrategia comunicativa se consolida como un canal eficaz para acercar la gestión institucional a los territorios, visibilizar avances del sector mujer y fomentar una participación ciudadana activa, diversa y transformadora.</t>
  </si>
  <si>
    <t>https://secretariadistritald-my.sharepoint.com/:f:/g/personal/jarocha_sdmujer_gov_co/Esn_yqMUDupDqrbVi5TEwDoBmD21PRUsWrS9nCo4b86ajA?e=2oledr</t>
  </si>
  <si>
    <t>Formula indicador:</t>
  </si>
  <si>
    <t>Avance mensual</t>
  </si>
  <si>
    <t>Elaboró</t>
  </si>
  <si>
    <t>Firma</t>
  </si>
  <si>
    <t>Aprobó (Según aplique Gerenta de proyecto, Líder técnica y responsable de proceso)</t>
  </si>
  <si>
    <t>Revisó (Oficina Asesora de Planeación)</t>
  </si>
  <si>
    <t>VoBo:</t>
  </si>
  <si>
    <t>Nombre</t>
  </si>
  <si>
    <t>Jennifer Andrea Rocha Amaya</t>
  </si>
  <si>
    <t>Angela María Canizalez</t>
  </si>
  <si>
    <t>Nombre:</t>
  </si>
  <si>
    <t>Cargo</t>
  </si>
  <si>
    <t>Contratista</t>
  </si>
  <si>
    <t>Asesora Despacho</t>
  </si>
  <si>
    <t>Cargo:</t>
  </si>
  <si>
    <t>PRODUCTO - MGA</t>
  </si>
  <si>
    <t>Página 4 de 7</t>
  </si>
  <si>
    <t>EJECUCIÓN PRESUPUESTAL DEL PRODUCTO I TRIMESTRE</t>
  </si>
  <si>
    <t>OBJETIVO ESPECIFICO</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</si>
  <si>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</si>
  <si>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</si>
  <si>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</si>
  <si>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</si>
  <si>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</si>
  <si>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</si>
  <si>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</si>
  <si>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</si>
  <si>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</si>
  <si>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</si>
  <si>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</si>
  <si>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</si>
  <si>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</si>
  <si>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</si>
  <si>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</si>
  <si>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</si>
  <si>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</si>
  <si>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</si>
  <si>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</si>
  <si>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</si>
  <si>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</si>
  <si>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</si>
  <si>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</si>
  <si>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</si>
  <si>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</si>
  <si>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</si>
  <si>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</si>
  <si>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</si>
  <si>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</si>
  <si>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</si>
  <si>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</si>
  <si>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</si>
  <si>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</si>
  <si>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</si>
  <si>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</si>
  <si>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</si>
  <si>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</si>
  <si>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</si>
  <si>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</si>
  <si>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</si>
  <si>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</si>
  <si>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</si>
  <si>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</si>
  <si>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</si>
  <si>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</si>
  <si>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</si>
  <si>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</si>
  <si>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</si>
  <si>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</si>
  <si>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</si>
  <si>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</si>
  <si>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</si>
  <si>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2. Realizar el 100% de de las acciones diseñadas para aumentar el crecimiento de usuarios que consultan las redes sociales y páginas web</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</si>
  <si>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</si>
  <si>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</si>
  <si>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</si>
  <si>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</si>
  <si>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</si>
  <si>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 Para un total de 3.879.152 personas alcanzadas a la fecha</t>
  </si>
  <si>
    <t>Durante el mes de mayo se realizaron 48 actualizaciones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Lo que representa un total acumulado de 580.863 personas alcanzadas</t>
  </si>
  <si>
    <t xml:space="preserve">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	</t>
  </si>
  <si>
    <t xml:space="preserve">Durante el mes de julio se realizaron 51 actualizaciones en la página web de la Secretaría en respuesta a diversas solicitudes. Como resultado, se alcanzaron 81.774 visitas en las páginas web de la SDMujer  y se evidenciaron 13.666 nuevos usuarios en redes sociales y un alcance de 946.222 personas con los contenidos publicaciones en el presente mes.  	</t>
  </si>
  <si>
    <t>CONTROL DE CAMBIOS</t>
  </si>
  <si>
    <t>Página 7 de 7</t>
  </si>
  <si>
    <t>CONTROL DE CAMBIOS EN EL PLAN DE ACCIÓN</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</si>
  <si>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</si>
  <si>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</si>
  <si>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</si>
  <si>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</si>
  <si>
    <t>Actividad 1: Modificación total giros</t>
  </si>
  <si>
    <t>Se ajusta valor del mes de marzo debido a diferencia en el total de giros para la actividad 1</t>
  </si>
  <si>
    <t xml:space="preserve">Actividad 1: Programación de reservas </t>
  </si>
  <si>
    <t xml:space="preserve">Se ajusta el valor de reservas constituidas de acuerdo a reporte con corte al 31 de mayo </t>
  </si>
  <si>
    <t xml:space="preserve">Actividad 3: Programación de reservas </t>
  </si>
  <si>
    <t>Al mes de julio se lleva un avance en la meta del 58,1%, realizando el  seguimiento a las noticias de la Secretaría en medios de comunicación, registrando un total de 465 impactos en medios de comunicación. Se han elaborado 119 contenidos periodísticos, que abordaron temas estratégicos como igualdad y liderazgo de las mujeres, autonomía económica y educación, prevención y atención de violencias, Sistema Distrital de Cuidado, cultura, memoria y diversidad, así como los retos asociados al envejecimiento poblacional. Este conjunto de acciones refleja el compromiso de la Secretaría Distrital de la Mujer con la equidad de género, la prevención de violencias y el fortalecimiento de la autonomía y el bienestar de las mujeres en Bogotá.</t>
  </si>
  <si>
    <t>Al cierre del mes de julio, se alcanzó un avance del 58,1% en la ejecución de las metas a través de las diferentes plataformas digitales de la entidad. En este periodo, se realizaron 291 actualizaciones en la página web institucional, logrando un alcance de 616.811 visitas a través de este canal. Adicionalmente, las redes sociales registraron un alcance de 6.547.875 personas, lo que
representa un total acumulado de 7.164.686 personas alcanzadas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</si>
</sst>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 numFmtId="176" formatCode="_-[$$-240A]\ * #,##0_-;\-[$$-240A]\ * #,##0_-;_-[$$-240A]\ * &quot;-&quot;_-;_-@_-"/>
    <numFmt numFmtId="177" formatCode="_-* #,##0_-;\-* #,##0_-;_-* &quot;-&quot;??_-;_-@_-"/>
  </numFmts>
  <fonts count="6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sz val="13"/>
      <color theme="3"/>
      <name val="Arial"/>
      <family val="2"/>
    </font>
    <font>
      <sz val="9"/>
      <color theme="1"/>
      <name val="Arial"/>
      <family val="2"/>
    </font>
    <font>
      <sz val="10"/>
      <color theme="1"/>
      <name val="Arial"/>
      <family val="2"/>
    </font>
    <font>
      <sz val="11"/>
      <color theme="3"/>
      <name val="Arial"/>
      <family val="2"/>
    </font>
    <font>
      <sz val="12"/>
      <color theme="1"/>
      <name val="Arial"/>
      <family val="2"/>
    </font>
    <font>
      <b/>
      <sz val="13"/>
      <color rgb="FF000000"/>
      <name val="Arial"/>
      <family val="2"/>
    </font>
    <font>
      <sz val="13"/>
      <color rgb="FF000000"/>
      <name val="Arial"/>
      <family val="2"/>
    </font>
    <font>
      <b/>
      <sz val="9"/>
      <color indexed="81"/>
      <name val="Tahoma"/>
      <family val="2"/>
    </font>
    <font>
      <sz val="13"/>
      <color theme="1"/>
      <name val="Arial"/>
      <family val="2"/>
    </font>
    <font>
      <sz val="9.5"/>
      <color theme="1"/>
      <name val="Arial"/>
      <family val="2"/>
    </font>
    <font>
      <sz val="11"/>
      <name val="Calibri"/>
      <family val="2"/>
      <scheme val="minor"/>
    </font>
    <font>
      <sz val="10"/>
      <color theme="1"/>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14999847407452621"/>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thin">
        <color rgb="FF000000"/>
      </bottom>
      <diagonal/>
    </border>
  </borders>
  <cellStyleXfs count="30">
    <xf numFmtId="0" fontId="0" fillId="0" borderId="0"/>
    <xf numFmtId="9" fontId="11" fillId="0" borderId="0" applyFont="0" applyFill="0" applyBorder="0" applyAlignment="0" applyProtection="0"/>
    <xf numFmtId="0" fontId="12" fillId="0" borderId="1"/>
    <xf numFmtId="0" fontId="7" fillId="0" borderId="1"/>
    <xf numFmtId="165" fontId="7" fillId="0" borderId="1" applyFont="0" applyFill="0" applyBorder="0" applyAlignment="0" applyProtection="0"/>
    <xf numFmtId="167" fontId="7" fillId="0" borderId="1" applyFont="0" applyFill="0" applyBorder="0" applyAlignment="0" applyProtection="0"/>
    <xf numFmtId="9" fontId="7" fillId="0" borderId="1" applyFont="0" applyFill="0" applyBorder="0" applyAlignment="0" applyProtection="0"/>
    <xf numFmtId="169" fontId="7" fillId="0" borderId="1" applyFont="0" applyFill="0" applyBorder="0" applyAlignment="0" applyProtection="0"/>
    <xf numFmtId="164" fontId="7" fillId="0" borderId="1" applyFont="0" applyFill="0" applyBorder="0" applyAlignment="0" applyProtection="0"/>
    <xf numFmtId="9" fontId="12" fillId="0" borderId="1" applyFont="0" applyFill="0" applyBorder="0" applyAlignment="0" applyProtection="0"/>
    <xf numFmtId="9" fontId="19" fillId="0" borderId="1" applyFont="0" applyFill="0" applyBorder="0" applyAlignment="0" applyProtection="0"/>
    <xf numFmtId="171" fontId="24" fillId="0" borderId="30" applyNumberFormat="0" applyAlignment="0" applyProtection="0">
      <alignment horizontal="right" vertical="center"/>
    </xf>
    <xf numFmtId="171" fontId="24" fillId="0" borderId="31" applyNumberFormat="0" applyAlignment="0" applyProtection="0">
      <alignment horizontal="left" vertical="center" indent="1"/>
    </xf>
    <xf numFmtId="0" fontId="25" fillId="0" borderId="31" applyAlignment="0" applyProtection="0">
      <alignment horizontal="left" vertical="center" indent="1"/>
    </xf>
    <xf numFmtId="0" fontId="26" fillId="8" borderId="1" applyNumberFormat="0" applyAlignment="0" applyProtection="0">
      <alignment horizontal="left" vertical="center" indent="1"/>
    </xf>
    <xf numFmtId="171" fontId="28" fillId="0" borderId="30" applyNumberFormat="0" applyFill="0" applyBorder="0" applyAlignment="0" applyProtection="0">
      <alignment horizontal="right" vertical="center"/>
    </xf>
    <xf numFmtId="0" fontId="20" fillId="0" borderId="1" applyNumberFormat="0" applyFill="0" applyBorder="0" applyAlignment="0" applyProtection="0"/>
    <xf numFmtId="0" fontId="6" fillId="0" borderId="1"/>
    <xf numFmtId="43" fontId="38" fillId="0" borderId="0" applyFont="0" applyFill="0" applyBorder="0" applyAlignment="0" applyProtection="0"/>
    <xf numFmtId="0" fontId="5" fillId="0" borderId="1"/>
    <xf numFmtId="0" fontId="45" fillId="0" borderId="1"/>
    <xf numFmtId="166" fontId="4" fillId="0" borderId="1" applyFont="0" applyFill="0" applyBorder="0" applyAlignment="0" applyProtection="0"/>
    <xf numFmtId="44" fontId="46" fillId="0" borderId="0" applyFont="0" applyFill="0" applyBorder="0" applyAlignment="0" applyProtection="0"/>
    <xf numFmtId="0" fontId="20" fillId="0" borderId="1" applyNumberFormat="0" applyFill="0" applyBorder="0" applyAlignment="0" applyProtection="0"/>
    <xf numFmtId="0" fontId="3" fillId="0" borderId="1"/>
    <xf numFmtId="0" fontId="3" fillId="0" borderId="1"/>
    <xf numFmtId="44" fontId="3" fillId="0" borderId="1" applyFont="0" applyFill="0" applyBorder="0" applyAlignment="0" applyProtection="0"/>
    <xf numFmtId="166" fontId="3" fillId="0" borderId="1" applyFont="0" applyFill="0" applyBorder="0" applyAlignment="0" applyProtection="0"/>
    <xf numFmtId="9" fontId="3" fillId="0" borderId="1" applyFont="0" applyFill="0" applyBorder="0" applyAlignment="0" applyProtection="0"/>
    <xf numFmtId="43" fontId="3" fillId="0" borderId="1" applyFont="0" applyFill="0" applyBorder="0" applyAlignment="0" applyProtection="0"/>
  </cellStyleXfs>
  <cellXfs count="827">
    <xf numFmtId="0" fontId="0" fillId="0" borderId="0" xfId="0"/>
    <xf numFmtId="0" fontId="15" fillId="0" borderId="1" xfId="3" applyFont="1" applyAlignment="1">
      <alignment vertical="center"/>
    </xf>
    <xf numFmtId="0" fontId="14" fillId="4" borderId="1" xfId="2" applyFont="1" applyFill="1" applyAlignment="1">
      <alignment vertical="center" wrapText="1"/>
    </xf>
    <xf numFmtId="0" fontId="16" fillId="4" borderId="1" xfId="2" applyFont="1" applyFill="1" applyAlignment="1">
      <alignment vertical="center" wrapText="1"/>
    </xf>
    <xf numFmtId="0" fontId="13" fillId="4" borderId="1" xfId="2" applyFont="1" applyFill="1" applyAlignment="1">
      <alignment vertical="center" wrapText="1"/>
    </xf>
    <xf numFmtId="0" fontId="14" fillId="4" borderId="8" xfId="2" applyFont="1" applyFill="1" applyBorder="1" applyAlignment="1">
      <alignment vertical="center" wrapText="1"/>
    </xf>
    <xf numFmtId="0" fontId="14" fillId="0" borderId="8" xfId="2" applyFont="1" applyBorder="1" applyAlignment="1">
      <alignment vertical="center" wrapText="1"/>
    </xf>
    <xf numFmtId="0" fontId="14" fillId="0" borderId="1" xfId="2" applyFont="1" applyAlignment="1">
      <alignment vertical="center" wrapText="1"/>
    </xf>
    <xf numFmtId="0" fontId="14" fillId="0" borderId="1" xfId="2" applyFont="1" applyAlignment="1">
      <alignment horizontal="center" vertical="center" wrapText="1"/>
    </xf>
    <xf numFmtId="0" fontId="17" fillId="0" borderId="1" xfId="3" applyFont="1" applyAlignment="1">
      <alignment horizontal="center" vertical="center"/>
    </xf>
    <xf numFmtId="0" fontId="15" fillId="0" borderId="1" xfId="3" applyFont="1" applyAlignment="1">
      <alignment horizontal="center" vertical="center"/>
    </xf>
    <xf numFmtId="0" fontId="16" fillId="0" borderId="1" xfId="2" applyFont="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4" fillId="4" borderId="8" xfId="2" applyFont="1" applyFill="1" applyBorder="1" applyAlignment="1">
      <alignment horizontal="center" vertical="center" wrapText="1"/>
    </xf>
    <xf numFmtId="0" fontId="18" fillId="4" borderId="1" xfId="2" applyFont="1" applyFill="1" applyAlignment="1">
      <alignment horizontal="center" vertical="center" wrapText="1"/>
    </xf>
    <xf numFmtId="0" fontId="14" fillId="4" borderId="1" xfId="2" applyFont="1" applyFill="1" applyAlignment="1">
      <alignment horizontal="center" vertical="center" wrapText="1"/>
    </xf>
    <xf numFmtId="0" fontId="18" fillId="0" borderId="1" xfId="2" applyFont="1" applyAlignment="1">
      <alignment horizontal="center" vertical="center" wrapText="1"/>
    </xf>
    <xf numFmtId="0" fontId="14" fillId="6" borderId="1" xfId="2" applyFont="1" applyFill="1" applyAlignment="1">
      <alignment vertical="center" wrapText="1"/>
    </xf>
    <xf numFmtId="0" fontId="14" fillId="5" borderId="3"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21" xfId="2" applyFont="1" applyFill="1" applyBorder="1" applyAlignment="1">
      <alignment vertical="center" wrapText="1"/>
    </xf>
    <xf numFmtId="168" fontId="15" fillId="0" borderId="22" xfId="5" applyNumberFormat="1" applyFont="1" applyBorder="1" applyAlignment="1">
      <alignment vertical="center"/>
    </xf>
    <xf numFmtId="168" fontId="15" fillId="0" borderId="24" xfId="5" applyNumberFormat="1" applyFont="1" applyBorder="1" applyAlignment="1">
      <alignment vertical="center"/>
    </xf>
    <xf numFmtId="0" fontId="14" fillId="5" borderId="12" xfId="2" applyFont="1" applyFill="1" applyBorder="1" applyAlignment="1">
      <alignment vertical="center" wrapText="1"/>
    </xf>
    <xf numFmtId="168" fontId="15" fillId="0" borderId="13" xfId="5" applyNumberFormat="1" applyFont="1" applyBorder="1" applyAlignment="1">
      <alignment vertical="center"/>
    </xf>
    <xf numFmtId="0" fontId="15" fillId="0" borderId="1" xfId="3" applyFont="1"/>
    <xf numFmtId="0" fontId="14" fillId="7" borderId="2" xfId="2" applyFont="1" applyFill="1" applyBorder="1" applyAlignment="1">
      <alignment vertical="center" wrapText="1"/>
    </xf>
    <xf numFmtId="0" fontId="9" fillId="0" borderId="1" xfId="3" applyFont="1" applyAlignment="1">
      <alignment vertical="center"/>
    </xf>
    <xf numFmtId="0" fontId="15" fillId="0" borderId="1" xfId="3" applyFont="1" applyAlignment="1">
      <alignment horizontal="center" vertical="center" wrapText="1"/>
    </xf>
    <xf numFmtId="0" fontId="23" fillId="0" borderId="1" xfId="3" applyFont="1" applyAlignment="1">
      <alignment vertical="center"/>
    </xf>
    <xf numFmtId="0" fontId="21" fillId="0" borderId="26" xfId="3" applyFont="1" applyBorder="1" applyAlignment="1">
      <alignment horizontal="center" vertical="center"/>
    </xf>
    <xf numFmtId="0" fontId="21" fillId="0" borderId="19" xfId="3" applyFont="1" applyBorder="1" applyAlignment="1">
      <alignment horizontal="center" vertical="center" wrapText="1"/>
    </xf>
    <xf numFmtId="0" fontId="21" fillId="0" borderId="7" xfId="3" applyFont="1" applyBorder="1" applyAlignment="1">
      <alignment horizontal="center" vertical="center"/>
    </xf>
    <xf numFmtId="0" fontId="21" fillId="0" borderId="27" xfId="3" applyFont="1" applyBorder="1" applyAlignment="1">
      <alignment horizontal="center" vertical="center"/>
    </xf>
    <xf numFmtId="0" fontId="21" fillId="0" borderId="28" xfId="3" applyFont="1" applyBorder="1" applyAlignment="1">
      <alignment horizontal="center" vertical="center"/>
    </xf>
    <xf numFmtId="0" fontId="29" fillId="0" borderId="1" xfId="3" applyFont="1" applyAlignment="1">
      <alignment vertical="center"/>
    </xf>
    <xf numFmtId="0" fontId="31" fillId="5" borderId="22" xfId="2" applyFont="1" applyFill="1" applyBorder="1" applyAlignment="1">
      <alignment horizontal="center" vertical="center" wrapText="1"/>
    </xf>
    <xf numFmtId="0" fontId="30" fillId="0" borderId="22" xfId="3" applyFont="1" applyBorder="1" applyAlignment="1">
      <alignment horizontal="center" vertical="center"/>
    </xf>
    <xf numFmtId="0" fontId="33" fillId="5" borderId="28" xfId="3" applyFont="1" applyFill="1" applyBorder="1" applyAlignment="1">
      <alignment horizontal="center" vertical="center" wrapText="1"/>
    </xf>
    <xf numFmtId="0" fontId="33" fillId="5" borderId="11"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33" fillId="5" borderId="22" xfId="2" applyFont="1" applyFill="1" applyBorder="1" applyAlignment="1">
      <alignment horizontal="center" vertical="center" wrapText="1"/>
    </xf>
    <xf numFmtId="0" fontId="33" fillId="5" borderId="22" xfId="0" applyFont="1" applyFill="1" applyBorder="1" applyAlignment="1">
      <alignment horizontal="center" vertical="center"/>
    </xf>
    <xf numFmtId="9" fontId="33" fillId="5" borderId="22" xfId="3" applyNumberFormat="1" applyFont="1" applyFill="1" applyBorder="1" applyAlignment="1">
      <alignment horizontal="center" vertical="center"/>
    </xf>
    <xf numFmtId="9" fontId="33" fillId="9" borderId="22" xfId="0" applyNumberFormat="1" applyFont="1" applyFill="1" applyBorder="1" applyAlignment="1">
      <alignment horizontal="center" vertical="center"/>
    </xf>
    <xf numFmtId="9" fontId="22" fillId="4" borderId="22" xfId="0" applyNumberFormat="1" applyFont="1" applyFill="1" applyBorder="1" applyAlignment="1">
      <alignment horizontal="center"/>
    </xf>
    <xf numFmtId="0" fontId="21" fillId="0" borderId="6" xfId="3" applyFont="1" applyBorder="1" applyAlignment="1">
      <alignment horizontal="center" vertical="center"/>
    </xf>
    <xf numFmtId="10" fontId="33" fillId="5" borderId="22" xfId="0" applyNumberFormat="1" applyFont="1" applyFill="1" applyBorder="1" applyAlignment="1">
      <alignment horizontal="center" vertical="center"/>
    </xf>
    <xf numFmtId="0" fontId="10" fillId="0" borderId="1" xfId="3" applyFont="1" applyAlignment="1">
      <alignment vertical="center"/>
    </xf>
    <xf numFmtId="0" fontId="14" fillId="5" borderId="26" xfId="2" applyFont="1" applyFill="1" applyBorder="1" applyAlignment="1">
      <alignment vertical="center" wrapText="1"/>
    </xf>
    <xf numFmtId="0" fontId="14" fillId="0" borderId="26" xfId="2" applyFont="1" applyBorder="1" applyAlignment="1">
      <alignment vertical="center" wrapText="1"/>
    </xf>
    <xf numFmtId="0" fontId="15" fillId="0" borderId="0" xfId="0" applyFont="1"/>
    <xf numFmtId="0" fontId="14" fillId="5" borderId="12" xfId="2" applyFont="1" applyFill="1" applyBorder="1" applyAlignment="1">
      <alignment horizontal="center" vertical="center" wrapText="1"/>
    </xf>
    <xf numFmtId="0" fontId="14" fillId="5" borderId="13" xfId="2" applyFont="1" applyFill="1" applyBorder="1" applyAlignment="1">
      <alignment horizontal="center" vertical="center" wrapText="1"/>
    </xf>
    <xf numFmtId="15" fontId="15" fillId="0" borderId="40" xfId="0" applyNumberFormat="1" applyFont="1" applyBorder="1" applyAlignment="1">
      <alignment horizontal="center" vertical="center" wrapText="1"/>
    </xf>
    <xf numFmtId="0" fontId="15" fillId="0" borderId="23" xfId="0" applyFont="1" applyBorder="1" applyAlignment="1">
      <alignment horizontal="justify" vertical="center" wrapText="1"/>
    </xf>
    <xf numFmtId="0" fontId="15" fillId="0" borderId="22" xfId="0" applyFont="1" applyBorder="1" applyAlignment="1">
      <alignment horizontal="center" vertical="center" wrapText="1"/>
    </xf>
    <xf numFmtId="14"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21" xfId="0" applyFont="1" applyBorder="1"/>
    <xf numFmtId="0" fontId="15" fillId="0" borderId="22" xfId="0" applyFont="1" applyBorder="1"/>
    <xf numFmtId="0" fontId="15" fillId="0" borderId="12" xfId="0" applyFont="1" applyBorder="1"/>
    <xf numFmtId="0" fontId="15" fillId="0" borderId="13" xfId="0" applyFont="1" applyBorder="1"/>
    <xf numFmtId="0" fontId="15" fillId="0" borderId="9" xfId="0" applyFont="1" applyBorder="1" applyAlignment="1">
      <alignment vertical="center" wrapText="1"/>
    </xf>
    <xf numFmtId="0" fontId="15" fillId="0" borderId="22" xfId="0" applyFont="1" applyBorder="1" applyAlignment="1">
      <alignment vertical="center" wrapText="1"/>
    </xf>
    <xf numFmtId="0" fontId="15" fillId="0" borderId="22" xfId="0" applyFont="1" applyBorder="1" applyAlignment="1">
      <alignment vertical="top" wrapText="1"/>
    </xf>
    <xf numFmtId="0" fontId="15" fillId="0" borderId="22" xfId="0" applyFont="1" applyBorder="1" applyAlignment="1">
      <alignment vertical="center"/>
    </xf>
    <xf numFmtId="0" fontId="33" fillId="0" borderId="40" xfId="3" applyFont="1" applyBorder="1" applyAlignment="1">
      <alignment horizontal="center" vertical="center" wrapText="1"/>
    </xf>
    <xf numFmtId="0" fontId="33" fillId="0" borderId="11" xfId="3" applyFont="1" applyBorder="1" applyAlignment="1">
      <alignment horizontal="center" vertical="center" wrapText="1"/>
    </xf>
    <xf numFmtId="0" fontId="27" fillId="0" borderId="50" xfId="3" applyFont="1" applyBorder="1" applyAlignment="1">
      <alignment horizontal="left" vertical="center" wrapText="1"/>
    </xf>
    <xf numFmtId="0" fontId="27" fillId="0" borderId="47" xfId="3" applyFont="1" applyBorder="1" applyAlignment="1">
      <alignment horizontal="left" vertical="center" wrapText="1"/>
    </xf>
    <xf numFmtId="0" fontId="15" fillId="4" borderId="8" xfId="3" applyFont="1" applyFill="1" applyBorder="1" applyAlignment="1">
      <alignment vertical="center"/>
    </xf>
    <xf numFmtId="0" fontId="15" fillId="4" borderId="1" xfId="3" applyFont="1" applyFill="1" applyAlignment="1">
      <alignment vertical="center"/>
    </xf>
    <xf numFmtId="0" fontId="14" fillId="4" borderId="15" xfId="2" applyFont="1" applyFill="1" applyBorder="1" applyAlignment="1">
      <alignment horizontal="center" vertical="center" wrapText="1"/>
    </xf>
    <xf numFmtId="0" fontId="13" fillId="0" borderId="0" xfId="0" applyFont="1" applyAlignment="1">
      <alignment vertical="center"/>
    </xf>
    <xf numFmtId="0" fontId="13" fillId="0" borderId="8" xfId="2" applyFont="1" applyBorder="1" applyAlignment="1">
      <alignment horizontal="center" vertical="center" wrapText="1"/>
    </xf>
    <xf numFmtId="0" fontId="14" fillId="0" borderId="1" xfId="2" applyFont="1" applyAlignment="1">
      <alignment horizontal="center" vertical="center"/>
    </xf>
    <xf numFmtId="0" fontId="36" fillId="0" borderId="1" xfId="0" applyFont="1" applyBorder="1" applyAlignment="1">
      <alignment horizontal="left" vertical="center" wrapText="1"/>
    </xf>
    <xf numFmtId="0" fontId="14" fillId="0" borderId="26" xfId="0" applyFont="1" applyBorder="1" applyAlignment="1">
      <alignment horizontal="left" vertical="center" wrapText="1"/>
    </xf>
    <xf numFmtId="0" fontId="14" fillId="0" borderId="1" xfId="2" applyFont="1" applyAlignment="1">
      <alignment vertical="center"/>
    </xf>
    <xf numFmtId="0" fontId="22" fillId="0" borderId="26" xfId="3" applyFont="1" applyBorder="1" applyAlignment="1">
      <alignment horizontal="center" vertical="center"/>
    </xf>
    <xf numFmtId="0" fontId="14" fillId="0" borderId="26" xfId="2" applyFont="1" applyBorder="1" applyAlignment="1">
      <alignment horizontal="center" vertical="center" wrapText="1"/>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33" fillId="3" borderId="22" xfId="3"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10" borderId="1" xfId="3" applyFont="1" applyFill="1" applyAlignment="1">
      <alignment vertical="center"/>
    </xf>
    <xf numFmtId="0" fontId="14" fillId="10" borderId="1" xfId="2" applyFont="1" applyFill="1" applyAlignment="1">
      <alignment vertical="center" wrapText="1"/>
    </xf>
    <xf numFmtId="0" fontId="15" fillId="10" borderId="1" xfId="3" applyFont="1" applyFill="1"/>
    <xf numFmtId="0" fontId="13" fillId="10" borderId="0" xfId="0" applyFont="1" applyFill="1" applyAlignment="1">
      <alignment vertical="center"/>
    </xf>
    <xf numFmtId="0" fontId="14" fillId="10" borderId="1" xfId="0" applyFont="1" applyFill="1" applyBorder="1" applyAlignment="1">
      <alignment horizontal="left" vertical="center" wrapText="1"/>
    </xf>
    <xf numFmtId="0" fontId="14" fillId="10" borderId="1" xfId="0" applyFont="1" applyFill="1" applyBorder="1" applyAlignment="1">
      <alignment horizontal="center" vertical="center" wrapText="1"/>
    </xf>
    <xf numFmtId="0" fontId="14" fillId="10" borderId="1" xfId="2" applyFont="1" applyFill="1" applyAlignment="1">
      <alignment horizontal="center" vertical="center"/>
    </xf>
    <xf numFmtId="0" fontId="5" fillId="0" borderId="1" xfId="19"/>
    <xf numFmtId="0" fontId="5" fillId="0" borderId="1" xfId="19" applyAlignment="1">
      <alignment horizontal="center"/>
    </xf>
    <xf numFmtId="37" fontId="24" fillId="0" borderId="54" xfId="11" applyNumberFormat="1" applyBorder="1" applyAlignment="1">
      <alignment horizontal="right" vertical="center"/>
    </xf>
    <xf numFmtId="0" fontId="5" fillId="10" borderId="1" xfId="19" applyFill="1" applyAlignment="1">
      <alignment horizontal="center"/>
    </xf>
    <xf numFmtId="0" fontId="5" fillId="10" borderId="1" xfId="19" applyFill="1"/>
    <xf numFmtId="0" fontId="13"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5" fillId="0" borderId="12" xfId="3" applyFont="1" applyBorder="1" applyAlignment="1">
      <alignment vertical="center"/>
    </xf>
    <xf numFmtId="0" fontId="15" fillId="0" borderId="13" xfId="3" applyFont="1" applyBorder="1" applyAlignment="1">
      <alignment vertical="center"/>
    </xf>
    <xf numFmtId="168" fontId="15" fillId="0" borderId="48" xfId="5" applyNumberFormat="1" applyFont="1" applyBorder="1" applyAlignment="1">
      <alignment vertical="center"/>
    </xf>
    <xf numFmtId="168" fontId="15"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5" fillId="0" borderId="40" xfId="5" applyNumberFormat="1" applyFont="1" applyBorder="1" applyAlignment="1">
      <alignment vertical="center"/>
    </xf>
    <xf numFmtId="168" fontId="15" fillId="0" borderId="21" xfId="5" applyNumberFormat="1" applyFont="1" applyBorder="1" applyAlignment="1">
      <alignment vertical="center"/>
    </xf>
    <xf numFmtId="0" fontId="15" fillId="4" borderId="1" xfId="3" applyFont="1" applyFill="1"/>
    <xf numFmtId="0" fontId="13" fillId="4" borderId="0" xfId="0" applyFont="1" applyFill="1" applyAlignment="1">
      <alignment vertical="center"/>
    </xf>
    <xf numFmtId="0" fontId="15" fillId="4" borderId="1" xfId="3" applyFont="1" applyFill="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6" xfId="3" applyFont="1" applyFill="1" applyBorder="1" applyAlignment="1">
      <alignment horizontal="center" vertical="center" wrapText="1"/>
    </xf>
    <xf numFmtId="0" fontId="14" fillId="3" borderId="26" xfId="3" applyFont="1" applyFill="1" applyBorder="1" applyAlignment="1">
      <alignment horizontal="center" vertical="center" wrapText="1"/>
    </xf>
    <xf numFmtId="0" fontId="13"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4" fillId="0" borderId="26" xfId="0" applyFont="1" applyBorder="1" applyAlignment="1">
      <alignment vertical="center" wrapText="1"/>
    </xf>
    <xf numFmtId="0" fontId="33" fillId="0" borderId="12" xfId="3" applyFont="1" applyBorder="1" applyAlignment="1">
      <alignment horizontal="center" vertical="center" wrapText="1"/>
    </xf>
    <xf numFmtId="0" fontId="33" fillId="0" borderId="57" xfId="3" applyFont="1" applyBorder="1" applyAlignment="1">
      <alignment horizontal="center" vertical="center" wrapText="1"/>
    </xf>
    <xf numFmtId="0" fontId="33" fillId="0" borderId="58" xfId="3" applyFont="1" applyBorder="1" applyAlignment="1">
      <alignment horizontal="center" vertical="center" wrapText="1"/>
    </xf>
    <xf numFmtId="0" fontId="33" fillId="0" borderId="55" xfId="3" applyFont="1" applyBorder="1" applyAlignment="1">
      <alignment horizontal="center" vertical="center" wrapText="1"/>
    </xf>
    <xf numFmtId="0" fontId="33" fillId="0" borderId="42" xfId="3" applyFont="1" applyBorder="1" applyAlignment="1">
      <alignment horizontal="center" vertical="center" wrapText="1"/>
    </xf>
    <xf numFmtId="0" fontId="33" fillId="0" borderId="46" xfId="3" applyFont="1" applyBorder="1" applyAlignment="1">
      <alignment horizontal="center" vertical="center" wrapText="1"/>
    </xf>
    <xf numFmtId="0" fontId="14" fillId="5" borderId="64" xfId="3" applyFont="1" applyFill="1" applyBorder="1" applyAlignment="1">
      <alignment horizontal="center" vertical="center" wrapText="1"/>
    </xf>
    <xf numFmtId="0" fontId="13" fillId="10" borderId="1" xfId="0" applyFont="1" applyFill="1" applyBorder="1" applyAlignment="1">
      <alignment vertical="center"/>
    </xf>
    <xf numFmtId="0" fontId="13" fillId="0" borderId="26" xfId="0" applyFont="1" applyBorder="1" applyAlignment="1">
      <alignment vertical="center"/>
    </xf>
    <xf numFmtId="0" fontId="43" fillId="5" borderId="13" xfId="19" applyFont="1" applyFill="1" applyBorder="1" applyAlignment="1">
      <alignment horizontal="center" vertical="center" wrapText="1"/>
    </xf>
    <xf numFmtId="0" fontId="5" fillId="0" borderId="48" xfId="19" applyBorder="1" applyAlignment="1">
      <alignment horizontal="right" vertical="center"/>
    </xf>
    <xf numFmtId="0" fontId="13" fillId="5" borderId="26" xfId="2" applyFont="1" applyFill="1" applyBorder="1" applyAlignment="1">
      <alignment vertical="center" wrapText="1"/>
    </xf>
    <xf numFmtId="0" fontId="13" fillId="0" borderId="26" xfId="2" applyFont="1" applyBorder="1" applyAlignment="1">
      <alignment horizontal="center" wrapText="1"/>
    </xf>
    <xf numFmtId="0" fontId="13" fillId="5" borderId="26" xfId="0" applyFont="1" applyFill="1" applyBorder="1" applyAlignment="1">
      <alignment vertical="center"/>
    </xf>
    <xf numFmtId="0" fontId="13" fillId="0" borderId="26" xfId="2" applyFont="1" applyBorder="1" applyAlignment="1">
      <alignment vertical="center" wrapText="1"/>
    </xf>
    <xf numFmtId="0" fontId="13" fillId="0" borderId="16" xfId="0" applyFont="1" applyBorder="1" applyAlignment="1">
      <alignment vertical="center"/>
    </xf>
    <xf numFmtId="0" fontId="43" fillId="3" borderId="12" xfId="19" applyFont="1" applyFill="1" applyBorder="1" applyAlignment="1">
      <alignment horizontal="center" vertical="center" wrapText="1"/>
    </xf>
    <xf numFmtId="0" fontId="14" fillId="5" borderId="28" xfId="3" applyFont="1" applyFill="1" applyBorder="1" applyAlignment="1">
      <alignment horizontal="center" vertical="center" wrapText="1"/>
    </xf>
    <xf numFmtId="0" fontId="9" fillId="5" borderId="28" xfId="3" applyFont="1" applyFill="1" applyBorder="1" applyAlignment="1">
      <alignment vertical="center" wrapText="1"/>
    </xf>
    <xf numFmtId="0" fontId="9" fillId="0" borderId="34" xfId="3" applyFont="1" applyBorder="1" applyAlignment="1">
      <alignment horizontal="center" vertical="center" wrapText="1"/>
    </xf>
    <xf numFmtId="0" fontId="9" fillId="0" borderId="35" xfId="3" applyFont="1" applyBorder="1" applyAlignment="1">
      <alignment horizontal="center" vertical="center" wrapText="1"/>
    </xf>
    <xf numFmtId="0" fontId="9" fillId="0" borderId="36" xfId="3" applyFont="1" applyBorder="1" applyAlignment="1">
      <alignment horizontal="center" vertical="center" wrapText="1"/>
    </xf>
    <xf numFmtId="0" fontId="9" fillId="5" borderId="28" xfId="3" applyFont="1" applyFill="1" applyBorder="1" applyAlignment="1">
      <alignment horizontal="center" vertical="center" wrapText="1"/>
    </xf>
    <xf numFmtId="0" fontId="15" fillId="0" borderId="8" xfId="3" applyFont="1" applyBorder="1" applyAlignment="1">
      <alignment horizontal="center" vertical="center"/>
    </xf>
    <xf numFmtId="0" fontId="15" fillId="0" borderId="19" xfId="3" applyFont="1" applyBorder="1" applyAlignment="1">
      <alignment horizontal="center" vertical="center" wrapText="1"/>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3"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4" fillId="0" borderId="26" xfId="0" applyFont="1" applyBorder="1" applyAlignment="1">
      <alignment horizontal="center" vertical="center"/>
    </xf>
    <xf numFmtId="0" fontId="14" fillId="0" borderId="26" xfId="2" applyFont="1" applyBorder="1" applyAlignment="1">
      <alignment horizontal="center" wrapText="1"/>
    </xf>
    <xf numFmtId="0" fontId="15" fillId="0" borderId="26" xfId="3" applyFont="1" applyBorder="1" applyAlignment="1">
      <alignment vertical="center"/>
    </xf>
    <xf numFmtId="0" fontId="13" fillId="5" borderId="26" xfId="2" applyFont="1" applyFill="1" applyBorder="1" applyAlignment="1">
      <alignment horizontal="center"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10" borderId="0" xfId="0" applyFont="1" applyFill="1" applyAlignment="1">
      <alignment horizontal="center" vertical="center"/>
    </xf>
    <xf numFmtId="0" fontId="14" fillId="0" borderId="1" xfId="0" applyFont="1" applyBorder="1" applyAlignment="1">
      <alignment vertical="center" wrapText="1"/>
    </xf>
    <xf numFmtId="0" fontId="33" fillId="0" borderId="41" xfId="3" applyFont="1" applyBorder="1" applyAlignment="1">
      <alignment horizontal="center" vertical="center" wrapText="1"/>
    </xf>
    <xf numFmtId="0" fontId="33" fillId="0" borderId="66" xfId="3" applyFont="1" applyBorder="1" applyAlignment="1">
      <alignment horizontal="center" vertical="center" wrapText="1"/>
    </xf>
    <xf numFmtId="43" fontId="33" fillId="5" borderId="22" xfId="18" applyFont="1" applyFill="1" applyBorder="1" applyAlignment="1">
      <alignment horizontal="center"/>
    </xf>
    <xf numFmtId="43" fontId="33" fillId="9" borderId="22" xfId="18" applyFont="1" applyFill="1" applyBorder="1" applyAlignment="1">
      <alignment horizontal="center" vertical="center"/>
    </xf>
    <xf numFmtId="0" fontId="33" fillId="0" borderId="52" xfId="3" applyFont="1" applyBorder="1" applyAlignment="1">
      <alignment horizontal="center" vertical="center" wrapText="1"/>
    </xf>
    <xf numFmtId="0" fontId="33" fillId="0" borderId="68" xfId="3" applyFont="1" applyBorder="1" applyAlignment="1">
      <alignment horizontal="center" vertical="center" wrapText="1"/>
    </xf>
    <xf numFmtId="0" fontId="33" fillId="0" borderId="69" xfId="3" applyFont="1" applyBorder="1" applyAlignment="1">
      <alignment horizontal="center" vertical="center" wrapText="1"/>
    </xf>
    <xf numFmtId="0" fontId="15" fillId="0" borderId="14" xfId="3" applyFont="1" applyBorder="1" applyAlignment="1">
      <alignment vertical="center"/>
    </xf>
    <xf numFmtId="0" fontId="15" fillId="10" borderId="12" xfId="3" applyFont="1" applyFill="1" applyBorder="1" applyAlignment="1">
      <alignment vertical="center"/>
    </xf>
    <xf numFmtId="0" fontId="15" fillId="10" borderId="14" xfId="3" applyFont="1" applyFill="1" applyBorder="1" applyAlignment="1">
      <alignment vertical="center"/>
    </xf>
    <xf numFmtId="0" fontId="27" fillId="0" borderId="38" xfId="3" applyFont="1" applyBorder="1" applyAlignment="1">
      <alignment horizontal="left" vertical="center" wrapText="1"/>
    </xf>
    <xf numFmtId="0" fontId="27" fillId="0" borderId="43" xfId="3" applyFont="1" applyBorder="1" applyAlignment="1">
      <alignment horizontal="left" vertical="center" wrapText="1"/>
    </xf>
    <xf numFmtId="0" fontId="27" fillId="0" borderId="53" xfId="3" applyFont="1" applyBorder="1" applyAlignment="1">
      <alignment horizontal="left" vertical="center" wrapText="1"/>
    </xf>
    <xf numFmtId="0" fontId="14" fillId="0" borderId="61" xfId="2" applyFont="1" applyBorder="1" applyAlignment="1">
      <alignment horizontal="center" vertical="center" wrapText="1"/>
    </xf>
    <xf numFmtId="1" fontId="21" fillId="0" borderId="26" xfId="3" applyNumberFormat="1" applyFont="1" applyBorder="1" applyAlignment="1">
      <alignment horizontal="center" vertical="center"/>
    </xf>
    <xf numFmtId="1" fontId="22" fillId="0" borderId="26" xfId="3" applyNumberFormat="1" applyFont="1" applyBorder="1" applyAlignment="1">
      <alignment horizontal="center" vertical="center"/>
    </xf>
    <xf numFmtId="0" fontId="14" fillId="0" borderId="44" xfId="2" applyFont="1" applyBorder="1" applyAlignment="1">
      <alignment horizontal="center" vertical="center" wrapText="1"/>
    </xf>
    <xf numFmtId="0" fontId="15" fillId="0" borderId="48" xfId="3" applyFont="1" applyBorder="1" applyAlignment="1">
      <alignment horizontal="center" vertical="center" wrapText="1"/>
    </xf>
    <xf numFmtId="0" fontId="9" fillId="0" borderId="21" xfId="3" applyFont="1" applyBorder="1" applyAlignment="1">
      <alignment horizontal="center" vertical="center" wrapText="1"/>
    </xf>
    <xf numFmtId="172" fontId="15" fillId="0" borderId="1" xfId="3" applyNumberFormat="1" applyFont="1" applyAlignment="1">
      <alignment vertical="center"/>
    </xf>
    <xf numFmtId="0" fontId="14" fillId="0" borderId="67" xfId="2" applyFont="1" applyBorder="1" applyAlignment="1">
      <alignment horizontal="center" vertical="center" wrapText="1"/>
    </xf>
    <xf numFmtId="0" fontId="15" fillId="0" borderId="22" xfId="3" applyFont="1" applyBorder="1" applyAlignment="1">
      <alignment horizontal="center" vertical="center" wrapText="1"/>
    </xf>
    <xf numFmtId="0" fontId="9" fillId="5" borderId="26" xfId="3" applyFont="1" applyFill="1" applyBorder="1" applyAlignment="1">
      <alignment vertical="center"/>
    </xf>
    <xf numFmtId="0" fontId="24" fillId="0" borderId="21" xfId="12" quotePrefix="1" applyNumberFormat="1" applyBorder="1" applyAlignment="1">
      <alignment horizontal="center" vertical="center" wrapText="1"/>
    </xf>
    <xf numFmtId="0" fontId="24" fillId="0" borderId="22" xfId="12" quotePrefix="1" applyNumberFormat="1" applyBorder="1" applyAlignment="1">
      <alignment horizontal="left" vertical="center" wrapText="1"/>
    </xf>
    <xf numFmtId="0" fontId="24" fillId="0" borderId="22" xfId="12" quotePrefix="1" applyNumberFormat="1" applyBorder="1" applyAlignment="1">
      <alignment horizontal="center" vertical="center" wrapText="1"/>
    </xf>
    <xf numFmtId="37" fontId="24" fillId="0" borderId="22" xfId="11" applyNumberFormat="1" applyBorder="1" applyAlignment="1">
      <alignment horizontal="center" vertical="center"/>
    </xf>
    <xf numFmtId="37" fontId="24" fillId="0" borderId="44" xfId="19" applyNumberFormat="1" applyFont="1" applyBorder="1" applyAlignment="1">
      <alignment horizontal="center" vertical="center"/>
    </xf>
    <xf numFmtId="0" fontId="0" fillId="0" borderId="21" xfId="0" applyBorder="1" applyAlignment="1">
      <alignment horizontal="center" vertical="center"/>
    </xf>
    <xf numFmtId="0" fontId="5" fillId="0" borderId="25" xfId="19" applyBorder="1" applyAlignment="1">
      <alignment vertical="center"/>
    </xf>
    <xf numFmtId="0" fontId="0" fillId="0" borderId="22" xfId="0" applyBorder="1" applyAlignment="1">
      <alignment vertical="center"/>
    </xf>
    <xf numFmtId="0" fontId="5" fillId="0" borderId="22" xfId="19" applyBorder="1" applyAlignment="1">
      <alignment vertical="center"/>
    </xf>
    <xf numFmtId="37" fontId="24" fillId="0" borderId="42" xfId="19" applyNumberFormat="1" applyFont="1" applyBorder="1" applyAlignment="1">
      <alignment horizontal="center" vertical="center"/>
    </xf>
    <xf numFmtId="174" fontId="15" fillId="0" borderId="1" xfId="22" applyNumberFormat="1" applyFont="1" applyBorder="1" applyAlignment="1">
      <alignment vertical="center"/>
    </xf>
    <xf numFmtId="174" fontId="15" fillId="0" borderId="1" xfId="3" applyNumberFormat="1" applyFont="1" applyAlignment="1">
      <alignment vertical="center"/>
    </xf>
    <xf numFmtId="174" fontId="15" fillId="0" borderId="1" xfId="22" applyNumberFormat="1" applyFont="1" applyBorder="1" applyAlignment="1">
      <alignment horizontal="center" vertical="center" wrapText="1"/>
    </xf>
    <xf numFmtId="0" fontId="24"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5" fillId="0" borderId="5" xfId="3" applyFont="1" applyBorder="1" applyAlignment="1">
      <alignment horizontal="center" vertical="center"/>
    </xf>
    <xf numFmtId="0" fontId="15" fillId="0" borderId="26" xfId="3" applyFont="1" applyBorder="1" applyAlignment="1">
      <alignment vertical="center" wrapText="1"/>
    </xf>
    <xf numFmtId="0" fontId="9" fillId="5" borderId="29" xfId="3" applyFont="1" applyFill="1" applyBorder="1" applyAlignment="1">
      <alignment horizontal="left" vertical="center"/>
    </xf>
    <xf numFmtId="0" fontId="9" fillId="5" borderId="29" xfId="3" applyFont="1" applyFill="1" applyBorder="1" applyAlignment="1">
      <alignment horizontal="left" vertical="center" wrapText="1"/>
    </xf>
    <xf numFmtId="0" fontId="9" fillId="5" borderId="27" xfId="3" applyFont="1" applyFill="1" applyBorder="1" applyAlignment="1">
      <alignment horizontal="left" vertical="center"/>
    </xf>
    <xf numFmtId="0" fontId="9" fillId="5" borderId="27" xfId="3" applyFont="1" applyFill="1" applyBorder="1" applyAlignment="1">
      <alignment horizontal="left" vertical="center" wrapText="1"/>
    </xf>
    <xf numFmtId="0" fontId="9" fillId="5" borderId="28" xfId="3" applyFont="1" applyFill="1" applyBorder="1" applyAlignment="1">
      <alignment horizontal="left" vertical="center"/>
    </xf>
    <xf numFmtId="0" fontId="9" fillId="5" borderId="28" xfId="3" applyFont="1" applyFill="1" applyBorder="1" applyAlignment="1">
      <alignment horizontal="left" vertical="center" wrapText="1"/>
    </xf>
    <xf numFmtId="9" fontId="15" fillId="0" borderId="10" xfId="1" applyFont="1" applyBorder="1" applyAlignment="1">
      <alignment horizontal="center" vertical="center"/>
    </xf>
    <xf numFmtId="9" fontId="15" fillId="0" borderId="24" xfId="1" applyFont="1" applyBorder="1" applyAlignment="1">
      <alignment horizontal="center" vertical="center"/>
    </xf>
    <xf numFmtId="9" fontId="15" fillId="0" borderId="14" xfId="1" applyFont="1" applyBorder="1" applyAlignment="1">
      <alignment horizontal="center" vertical="center"/>
    </xf>
    <xf numFmtId="0" fontId="9" fillId="0" borderId="1" xfId="3" applyFont="1" applyAlignment="1">
      <alignment horizontal="center" vertical="center" wrapText="1"/>
    </xf>
    <xf numFmtId="0" fontId="15" fillId="0" borderId="5" xfId="3" applyFont="1" applyBorder="1" applyAlignment="1">
      <alignment horizontal="left" vertical="center"/>
    </xf>
    <xf numFmtId="0" fontId="48" fillId="0" borderId="22" xfId="19" applyFont="1" applyBorder="1" applyAlignment="1">
      <alignment horizontal="justify" vertical="center" wrapText="1"/>
    </xf>
    <xf numFmtId="0" fontId="13" fillId="0" borderId="1" xfId="2" applyFont="1" applyAlignment="1">
      <alignment horizontal="center" vertical="center" wrapText="1"/>
    </xf>
    <xf numFmtId="173" fontId="39" fillId="0" borderId="22" xfId="21" applyNumberFormat="1" applyFont="1" applyFill="1" applyBorder="1" applyAlignment="1">
      <alignment horizontal="center" vertical="center"/>
    </xf>
    <xf numFmtId="173" fontId="39" fillId="0" borderId="13" xfId="21" applyNumberFormat="1" applyFont="1" applyFill="1" applyBorder="1" applyAlignment="1">
      <alignment horizontal="center" vertical="center"/>
    </xf>
    <xf numFmtId="0" fontId="15" fillId="0" borderId="0" xfId="0" applyFont="1" applyAlignment="1">
      <alignment horizontal="left" vertical="center"/>
    </xf>
    <xf numFmtId="0" fontId="50" fillId="0" borderId="51" xfId="0" applyFont="1" applyBorder="1" applyAlignment="1">
      <alignment horizontal="left" vertical="center" wrapText="1"/>
    </xf>
    <xf numFmtId="0" fontId="44" fillId="0" borderId="0" xfId="0" applyFont="1" applyAlignment="1">
      <alignment horizontal="left" vertical="center"/>
    </xf>
    <xf numFmtId="0" fontId="44" fillId="0" borderId="48" xfId="0" applyFont="1" applyBorder="1" applyAlignment="1">
      <alignment horizontal="left" vertical="center" wrapText="1"/>
    </xf>
    <xf numFmtId="0" fontId="50" fillId="0" borderId="48" xfId="0" applyFont="1" applyBorder="1" applyAlignment="1">
      <alignment horizontal="left" vertical="center" wrapText="1"/>
    </xf>
    <xf numFmtId="0" fontId="50" fillId="0" borderId="22" xfId="0" applyFont="1" applyBorder="1" applyAlignment="1">
      <alignment horizontal="left" vertical="center" wrapText="1"/>
    </xf>
    <xf numFmtId="0" fontId="15" fillId="0" borderId="1" xfId="0" applyFont="1" applyBorder="1"/>
    <xf numFmtId="0" fontId="0" fillId="0" borderId="1" xfId="0" applyBorder="1"/>
    <xf numFmtId="0" fontId="9" fillId="13" borderId="22" xfId="0" applyFont="1" applyFill="1" applyBorder="1" applyAlignment="1">
      <alignment horizontal="left" vertical="center"/>
    </xf>
    <xf numFmtId="0" fontId="9" fillId="13" borderId="22" xfId="0" applyFont="1" applyFill="1" applyBorder="1" applyAlignment="1">
      <alignment horizontal="center" vertical="center"/>
    </xf>
    <xf numFmtId="0" fontId="14" fillId="0" borderId="26" xfId="0" applyFont="1" applyBorder="1" applyAlignment="1">
      <alignment horizontal="center" vertical="center" wrapText="1"/>
    </xf>
    <xf numFmtId="168" fontId="15" fillId="0" borderId="22" xfId="5" applyNumberFormat="1" applyFont="1" applyFill="1" applyBorder="1" applyAlignment="1">
      <alignment vertical="center"/>
    </xf>
    <xf numFmtId="168" fontId="15" fillId="0" borderId="9" xfId="5" applyNumberFormat="1" applyFont="1" applyBorder="1" applyAlignment="1">
      <alignment vertical="center"/>
    </xf>
    <xf numFmtId="0" fontId="21" fillId="0" borderId="8" xfId="3" applyFont="1" applyBorder="1" applyAlignment="1">
      <alignment horizontal="center" vertical="center"/>
    </xf>
    <xf numFmtId="10" fontId="33" fillId="5" borderId="22" xfId="3" applyNumberFormat="1" applyFont="1" applyFill="1" applyBorder="1" applyAlignment="1">
      <alignment horizontal="center" vertical="center"/>
    </xf>
    <xf numFmtId="10" fontId="33" fillId="5" borderId="22" xfId="1" applyNumberFormat="1" applyFont="1" applyFill="1" applyBorder="1" applyAlignment="1">
      <alignment horizontal="center" vertical="center"/>
    </xf>
    <xf numFmtId="10" fontId="33" fillId="9" borderId="22" xfId="0" applyNumberFormat="1" applyFont="1" applyFill="1" applyBorder="1" applyAlignment="1">
      <alignment horizontal="center" vertical="center"/>
    </xf>
    <xf numFmtId="0" fontId="13" fillId="0" borderId="1" xfId="24" applyFont="1" applyAlignment="1">
      <alignment vertical="center"/>
    </xf>
    <xf numFmtId="0" fontId="36" fillId="0" borderId="1" xfId="24" applyFont="1" applyAlignment="1">
      <alignment horizontal="left" vertical="center" wrapText="1"/>
    </xf>
    <xf numFmtId="0" fontId="15" fillId="0" borderId="1" xfId="25" applyFont="1" applyAlignment="1">
      <alignment vertical="center"/>
    </xf>
    <xf numFmtId="0" fontId="40" fillId="0" borderId="26" xfId="24" applyFont="1" applyBorder="1" applyAlignment="1">
      <alignment horizontal="center" vertical="center"/>
    </xf>
    <xf numFmtId="0" fontId="13" fillId="0" borderId="26" xfId="24" applyFont="1" applyBorder="1" applyAlignment="1">
      <alignment horizontal="left" vertical="center" wrapText="1"/>
    </xf>
    <xf numFmtId="0" fontId="41" fillId="5" borderId="26" xfId="24" applyFont="1" applyFill="1" applyBorder="1" applyAlignment="1">
      <alignment vertical="center"/>
    </xf>
    <xf numFmtId="0" fontId="17" fillId="0" borderId="1" xfId="25" applyFont="1" applyAlignment="1">
      <alignment horizontal="center" vertical="center"/>
    </xf>
    <xf numFmtId="0" fontId="9" fillId="0" borderId="1" xfId="25" applyFont="1" applyAlignment="1">
      <alignment horizontal="center" vertical="center" wrapText="1"/>
    </xf>
    <xf numFmtId="0" fontId="15" fillId="0" borderId="1" xfId="25" applyFont="1" applyAlignment="1">
      <alignment horizontal="center" vertical="center"/>
    </xf>
    <xf numFmtId="0" fontId="15" fillId="4" borderId="8" xfId="25" applyFont="1" applyFill="1" applyBorder="1" applyAlignment="1">
      <alignment vertical="center"/>
    </xf>
    <xf numFmtId="0" fontId="15" fillId="4" borderId="1" xfId="25" applyFont="1" applyFill="1" applyAlignment="1">
      <alignment vertical="center"/>
    </xf>
    <xf numFmtId="9" fontId="15" fillId="0" borderId="10" xfId="28" applyFont="1" applyBorder="1" applyAlignment="1">
      <alignment horizontal="center" vertical="center"/>
    </xf>
    <xf numFmtId="9" fontId="15" fillId="0" borderId="24" xfId="28" applyFont="1" applyBorder="1" applyAlignment="1">
      <alignment horizontal="center" vertical="center"/>
    </xf>
    <xf numFmtId="9" fontId="15" fillId="0" borderId="14" xfId="28" applyFont="1" applyBorder="1" applyAlignment="1">
      <alignment horizontal="center" vertical="center"/>
    </xf>
    <xf numFmtId="0" fontId="15" fillId="0" borderId="1" xfId="25" applyFont="1"/>
    <xf numFmtId="0" fontId="23" fillId="0" borderId="1" xfId="25" applyFont="1" applyAlignment="1">
      <alignment vertical="center"/>
    </xf>
    <xf numFmtId="0" fontId="33" fillId="5" borderId="28" xfId="25" applyFont="1" applyFill="1" applyBorder="1" applyAlignment="1">
      <alignment horizontal="center" vertical="center" wrapText="1"/>
    </xf>
    <xf numFmtId="0" fontId="9" fillId="0" borderId="1" xfId="25" applyFont="1" applyAlignment="1">
      <alignment vertical="center"/>
    </xf>
    <xf numFmtId="174" fontId="15" fillId="0" borderId="1" xfId="26" applyNumberFormat="1" applyFont="1" applyBorder="1" applyAlignment="1">
      <alignment vertical="center"/>
    </xf>
    <xf numFmtId="0" fontId="22" fillId="0" borderId="26" xfId="25" applyFont="1" applyBorder="1" applyAlignment="1">
      <alignment horizontal="center" vertical="center"/>
    </xf>
    <xf numFmtId="174" fontId="15" fillId="0" borderId="1" xfId="25" applyNumberFormat="1" applyFont="1" applyAlignment="1">
      <alignment vertical="center"/>
    </xf>
    <xf numFmtId="0" fontId="33" fillId="5" borderId="11"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33" fillId="5" borderId="26" xfId="25" applyFont="1" applyFill="1" applyBorder="1" applyAlignment="1">
      <alignment horizontal="center" vertical="center" wrapText="1"/>
    </xf>
    <xf numFmtId="0" fontId="15" fillId="0" borderId="1" xfId="25" applyFont="1" applyAlignment="1">
      <alignment horizontal="center" vertical="center" wrapText="1"/>
    </xf>
    <xf numFmtId="174" fontId="15" fillId="0" borderId="1" xfId="26" applyNumberFormat="1" applyFont="1" applyBorder="1" applyAlignment="1">
      <alignment horizontal="center" vertical="center" wrapText="1"/>
    </xf>
    <xf numFmtId="0" fontId="21" fillId="0" borderId="27" xfId="25" applyFont="1" applyBorder="1" applyAlignment="1">
      <alignment horizontal="center" vertical="center"/>
    </xf>
    <xf numFmtId="0" fontId="21" fillId="0" borderId="19" xfId="25" applyFont="1" applyBorder="1" applyAlignment="1">
      <alignment horizontal="center" vertical="center" wrapText="1"/>
    </xf>
    <xf numFmtId="2" fontId="21" fillId="4" borderId="11" xfId="25" applyNumberFormat="1" applyFont="1" applyFill="1" applyBorder="1" applyAlignment="1">
      <alignment horizontal="center" vertical="center"/>
    </xf>
    <xf numFmtId="172" fontId="21" fillId="4" borderId="11" xfId="25" applyNumberFormat="1" applyFont="1" applyFill="1" applyBorder="1" applyAlignment="1">
      <alignment horizontal="center" vertical="center"/>
    </xf>
    <xf numFmtId="0" fontId="21" fillId="0" borderId="7" xfId="25" applyFont="1" applyBorder="1" applyAlignment="1">
      <alignment horizontal="center" vertical="center"/>
    </xf>
    <xf numFmtId="0" fontId="21" fillId="0" borderId="26" xfId="25" applyFont="1" applyBorder="1" applyAlignment="1">
      <alignment horizontal="center" vertical="center"/>
    </xf>
    <xf numFmtId="0" fontId="21" fillId="0" borderId="28" xfId="25" applyFont="1" applyBorder="1" applyAlignment="1">
      <alignment horizontal="center" vertical="center"/>
    </xf>
    <xf numFmtId="0" fontId="21" fillId="0" borderId="6" xfId="25" applyFont="1" applyBorder="1" applyAlignment="1">
      <alignment horizontal="center" vertical="center"/>
    </xf>
    <xf numFmtId="172" fontId="15" fillId="0" borderId="1" xfId="25" applyNumberFormat="1" applyFont="1" applyAlignment="1">
      <alignment vertical="center"/>
    </xf>
    <xf numFmtId="0" fontId="33" fillId="3" borderId="22" xfId="25" applyFont="1" applyFill="1" applyBorder="1" applyAlignment="1">
      <alignment horizontal="center" vertical="center"/>
    </xf>
    <xf numFmtId="9" fontId="33" fillId="5" borderId="22" xfId="25" applyNumberFormat="1" applyFont="1" applyFill="1" applyBorder="1" applyAlignment="1">
      <alignment horizontal="center" vertical="center"/>
    </xf>
    <xf numFmtId="10" fontId="33" fillId="5" borderId="22" xfId="24" applyNumberFormat="1" applyFont="1" applyFill="1" applyBorder="1" applyAlignment="1">
      <alignment horizontal="center" vertical="center"/>
    </xf>
    <xf numFmtId="9" fontId="33" fillId="9" borderId="22" xfId="24" applyNumberFormat="1" applyFont="1" applyFill="1" applyBorder="1" applyAlignment="1">
      <alignment horizontal="center" vertical="center"/>
    </xf>
    <xf numFmtId="9" fontId="33" fillId="5" borderId="22" xfId="24" applyNumberFormat="1" applyFont="1" applyFill="1" applyBorder="1" applyAlignment="1">
      <alignment horizontal="center"/>
    </xf>
    <xf numFmtId="43" fontId="33" fillId="5" borderId="22" xfId="29" applyFont="1" applyFill="1" applyBorder="1" applyAlignment="1">
      <alignment horizontal="center"/>
    </xf>
    <xf numFmtId="43" fontId="33" fillId="9" borderId="22" xfId="29" applyFont="1" applyFill="1" applyBorder="1" applyAlignment="1">
      <alignment horizontal="center" vertical="center"/>
    </xf>
    <xf numFmtId="0" fontId="33" fillId="5" borderId="22" xfId="24" applyFont="1" applyFill="1" applyBorder="1" applyAlignment="1">
      <alignment horizontal="center" vertical="center"/>
    </xf>
    <xf numFmtId="9" fontId="22" fillId="4" borderId="22" xfId="24" applyNumberFormat="1" applyFont="1" applyFill="1" applyBorder="1" applyAlignment="1">
      <alignment horizontal="center"/>
    </xf>
    <xf numFmtId="172" fontId="21" fillId="0" borderId="8" xfId="25" applyNumberFormat="1" applyFont="1" applyBorder="1" applyAlignment="1">
      <alignment horizontal="center" vertical="center"/>
    </xf>
    <xf numFmtId="0" fontId="21" fillId="0" borderId="8" xfId="25" applyFont="1" applyBorder="1" applyAlignment="1">
      <alignment horizontal="center" vertical="center"/>
    </xf>
    <xf numFmtId="0" fontId="15" fillId="0" borderId="19" xfId="25" applyFont="1" applyBorder="1" applyAlignment="1">
      <alignment horizontal="justify" vertical="top" wrapText="1"/>
    </xf>
    <xf numFmtId="10" fontId="33" fillId="5" borderId="22" xfId="25" applyNumberFormat="1" applyFont="1" applyFill="1" applyBorder="1" applyAlignment="1">
      <alignment horizontal="center" vertical="center"/>
    </xf>
    <xf numFmtId="172" fontId="21" fillId="0" borderId="26" xfId="25" applyNumberFormat="1" applyFont="1" applyBorder="1" applyAlignment="1">
      <alignment horizontal="center" vertical="center"/>
    </xf>
    <xf numFmtId="168" fontId="15" fillId="0" borderId="13" xfId="5" applyNumberFormat="1" applyFont="1" applyFill="1" applyBorder="1" applyAlignment="1">
      <alignment vertical="center"/>
    </xf>
    <xf numFmtId="9" fontId="22" fillId="0" borderId="26" xfId="25" applyNumberFormat="1" applyFont="1" applyBorder="1" applyAlignment="1">
      <alignment horizontal="center" vertical="center"/>
    </xf>
    <xf numFmtId="0" fontId="53" fillId="0" borderId="19" xfId="25" applyFont="1" applyBorder="1" applyAlignment="1">
      <alignment horizontal="centerContinuous" vertical="top" wrapText="1"/>
    </xf>
    <xf numFmtId="0" fontId="54" fillId="0" borderId="19" xfId="25" applyFont="1" applyBorder="1" applyAlignment="1">
      <alignment horizontal="centerContinuous" vertical="top" wrapText="1"/>
    </xf>
    <xf numFmtId="0" fontId="15" fillId="0" borderId="19" xfId="25" applyFont="1" applyBorder="1" applyAlignment="1">
      <alignment horizontal="center" vertical="center" wrapText="1"/>
    </xf>
    <xf numFmtId="170" fontId="33" fillId="5" borderId="22" xfId="25" applyNumberFormat="1" applyFont="1" applyFill="1" applyBorder="1" applyAlignment="1">
      <alignment horizontal="center" vertical="center"/>
    </xf>
    <xf numFmtId="9" fontId="9" fillId="0" borderId="74" xfId="25" applyNumberFormat="1" applyFont="1" applyBorder="1" applyAlignment="1">
      <alignment horizontal="center" vertical="center" wrapText="1"/>
    </xf>
    <xf numFmtId="0" fontId="15" fillId="0" borderId="8" xfId="25" applyFont="1" applyBorder="1" applyAlignment="1">
      <alignment horizontal="center" vertical="center"/>
    </xf>
    <xf numFmtId="0" fontId="15" fillId="0" borderId="27" xfId="25" applyFont="1" applyBorder="1" applyAlignment="1">
      <alignment horizontal="center" vertical="center"/>
    </xf>
    <xf numFmtId="0" fontId="15" fillId="0" borderId="26" xfId="25" applyFont="1" applyBorder="1" applyAlignment="1">
      <alignment horizontal="center" vertical="center"/>
    </xf>
    <xf numFmtId="0" fontId="20" fillId="0" borderId="19" xfId="23" applyBorder="1" applyAlignment="1">
      <alignment horizontal="center" vertical="center" wrapText="1"/>
    </xf>
    <xf numFmtId="0" fontId="14" fillId="5" borderId="5" xfId="25" applyFont="1" applyFill="1" applyBorder="1" applyAlignment="1">
      <alignment horizontal="center" vertical="center" wrapText="1"/>
    </xf>
    <xf numFmtId="0" fontId="14" fillId="5" borderId="26"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54" fillId="0" borderId="19" xfId="25" applyFont="1" applyBorder="1" applyAlignment="1">
      <alignment horizontal="center" vertical="center" wrapText="1"/>
    </xf>
    <xf numFmtId="0" fontId="15" fillId="0" borderId="48" xfId="25" applyFont="1" applyBorder="1" applyAlignment="1">
      <alignment vertical="center" wrapText="1"/>
    </xf>
    <xf numFmtId="0" fontId="15" fillId="0" borderId="9" xfId="25" applyFont="1" applyBorder="1" applyAlignment="1">
      <alignment vertical="center" wrapText="1"/>
    </xf>
    <xf numFmtId="0" fontId="15" fillId="0" borderId="60" xfId="25" applyFont="1" applyBorder="1" applyAlignment="1">
      <alignment vertical="center" wrapText="1"/>
    </xf>
    <xf numFmtId="43" fontId="42" fillId="5" borderId="34" xfId="18" applyFont="1" applyFill="1" applyBorder="1" applyAlignment="1">
      <alignment horizontal="center" vertical="center" wrapText="1"/>
    </xf>
    <xf numFmtId="43" fontId="42" fillId="5" borderId="35" xfId="18" applyFont="1" applyFill="1" applyBorder="1" applyAlignment="1">
      <alignment horizontal="center" vertical="center" wrapText="1"/>
    </xf>
    <xf numFmtId="43" fontId="42" fillId="5" borderId="36" xfId="18" applyFont="1" applyFill="1" applyBorder="1" applyAlignment="1">
      <alignment horizontal="center" vertical="center" wrapText="1"/>
    </xf>
    <xf numFmtId="3" fontId="5" fillId="0" borderId="25" xfId="19" applyNumberFormat="1" applyBorder="1" applyAlignment="1">
      <alignment vertical="center"/>
    </xf>
    <xf numFmtId="3" fontId="5" fillId="0" borderId="22" xfId="19" applyNumberFormat="1" applyBorder="1" applyAlignment="1">
      <alignment vertical="center"/>
    </xf>
    <xf numFmtId="3" fontId="5" fillId="0" borderId="48" xfId="19" applyNumberFormat="1" applyBorder="1" applyAlignment="1">
      <alignment horizontal="right" vertical="center"/>
    </xf>
    <xf numFmtId="0" fontId="15" fillId="0" borderId="48" xfId="0" applyFont="1" applyBorder="1" applyAlignment="1">
      <alignment vertical="center" wrapText="1"/>
    </xf>
    <xf numFmtId="9" fontId="22" fillId="0" borderId="26" xfId="1" applyFont="1" applyBorder="1" applyAlignment="1">
      <alignment horizontal="center" vertical="center"/>
    </xf>
    <xf numFmtId="168" fontId="9" fillId="0" borderId="33" xfId="5" applyNumberFormat="1" applyFont="1" applyFill="1" applyBorder="1" applyAlignment="1">
      <alignment vertical="center"/>
    </xf>
    <xf numFmtId="168" fontId="9" fillId="0" borderId="22" xfId="5" applyNumberFormat="1" applyFont="1" applyFill="1" applyBorder="1" applyAlignment="1">
      <alignment vertical="center"/>
    </xf>
    <xf numFmtId="168" fontId="9" fillId="0" borderId="13" xfId="5" applyNumberFormat="1" applyFont="1" applyFill="1" applyBorder="1" applyAlignment="1">
      <alignment vertical="center"/>
    </xf>
    <xf numFmtId="0" fontId="9" fillId="0" borderId="7" xfId="3" applyFont="1" applyBorder="1" applyAlignment="1">
      <alignment vertical="center" wrapText="1"/>
    </xf>
    <xf numFmtId="9" fontId="9" fillId="0" borderId="52" xfId="25" applyNumberFormat="1" applyFont="1" applyBorder="1" applyAlignment="1">
      <alignment horizontal="center" vertical="center" wrapText="1"/>
    </xf>
    <xf numFmtId="9" fontId="9" fillId="0" borderId="51" xfId="25" applyNumberFormat="1" applyFont="1" applyBorder="1" applyAlignment="1">
      <alignment horizontal="center" vertical="center" wrapText="1"/>
    </xf>
    <xf numFmtId="9" fontId="9" fillId="0" borderId="29" xfId="3" applyNumberFormat="1" applyFont="1" applyBorder="1" applyAlignment="1">
      <alignment horizontal="center" vertical="center" wrapText="1"/>
    </xf>
    <xf numFmtId="168" fontId="9" fillId="0" borderId="9" xfId="5" applyNumberFormat="1" applyFont="1" applyBorder="1" applyAlignment="1">
      <alignment vertical="center"/>
    </xf>
    <xf numFmtId="168" fontId="9" fillId="0" borderId="35" xfId="5" applyNumberFormat="1" applyFont="1" applyFill="1" applyBorder="1" applyAlignment="1">
      <alignment vertical="center"/>
    </xf>
    <xf numFmtId="168" fontId="9" fillId="0" borderId="22" xfId="5" applyNumberFormat="1" applyFont="1" applyBorder="1" applyAlignment="1">
      <alignment vertical="center"/>
    </xf>
    <xf numFmtId="168" fontId="9" fillId="0" borderId="13" xfId="5" applyNumberFormat="1" applyFont="1" applyBorder="1" applyAlignment="1">
      <alignment vertical="center"/>
    </xf>
    <xf numFmtId="0" fontId="14" fillId="5" borderId="5" xfId="2" applyFont="1" applyFill="1" applyBorder="1" applyAlignment="1">
      <alignment vertical="center" wrapText="1"/>
    </xf>
    <xf numFmtId="0" fontId="14" fillId="5" borderId="7" xfId="2" applyFont="1" applyFill="1" applyBorder="1" applyAlignment="1">
      <alignment vertical="center" wrapText="1"/>
    </xf>
    <xf numFmtId="176" fontId="15" fillId="0" borderId="22" xfId="5" applyNumberFormat="1" applyFont="1" applyBorder="1" applyAlignment="1">
      <alignment vertical="center" wrapText="1"/>
    </xf>
    <xf numFmtId="0" fontId="51" fillId="0" borderId="22" xfId="0" applyFont="1" applyBorder="1" applyAlignment="1">
      <alignment horizontal="left" vertical="center"/>
    </xf>
    <xf numFmtId="0" fontId="50" fillId="0" borderId="22" xfId="0" applyFont="1" applyBorder="1" applyAlignment="1">
      <alignment vertical="center" wrapText="1"/>
    </xf>
    <xf numFmtId="0" fontId="50" fillId="0" borderId="48" xfId="0" applyFont="1" applyBorder="1" applyAlignment="1">
      <alignment vertical="center" wrapText="1"/>
    </xf>
    <xf numFmtId="0" fontId="51" fillId="13" borderId="22" xfId="0" applyFont="1" applyFill="1" applyBorder="1" applyAlignment="1">
      <alignment horizontal="left" vertical="center"/>
    </xf>
    <xf numFmtId="0" fontId="50" fillId="13" borderId="48" xfId="0" applyFont="1" applyFill="1" applyBorder="1" applyAlignment="1">
      <alignment vertical="center" wrapText="1"/>
    </xf>
    <xf numFmtId="0" fontId="50" fillId="13" borderId="48" xfId="0" applyFont="1" applyFill="1" applyBorder="1" applyAlignment="1">
      <alignment horizontal="left" vertical="center" wrapText="1"/>
    </xf>
    <xf numFmtId="0" fontId="51" fillId="0" borderId="22" xfId="0" applyFont="1" applyBorder="1" applyAlignment="1">
      <alignment horizontal="left" vertical="center" wrapText="1"/>
    </xf>
    <xf numFmtId="0" fontId="51" fillId="13" borderId="22" xfId="0" applyFont="1" applyFill="1" applyBorder="1" applyAlignment="1">
      <alignment horizontal="center" vertical="center"/>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1" fillId="0" borderId="22" xfId="0" quotePrefix="1" applyFont="1" applyBorder="1" applyAlignment="1">
      <alignment horizontal="left" vertical="center" wrapText="1"/>
    </xf>
    <xf numFmtId="0" fontId="51" fillId="0" borderId="53" xfId="0" applyFont="1" applyBorder="1" applyAlignment="1">
      <alignment horizontal="left" vertical="center"/>
    </xf>
    <xf numFmtId="0" fontId="50" fillId="0" borderId="68" xfId="0" applyFont="1" applyBorder="1" applyAlignment="1">
      <alignment horizontal="left" vertical="center" wrapText="1"/>
    </xf>
    <xf numFmtId="0" fontId="15" fillId="0" borderId="7" xfId="3" applyFont="1" applyBorder="1" applyAlignment="1">
      <alignment horizontal="center" vertical="center" wrapText="1"/>
    </xf>
    <xf numFmtId="0" fontId="15" fillId="0" borderId="7" xfId="25" applyFont="1" applyBorder="1" applyAlignment="1">
      <alignment horizontal="center" vertical="center" wrapText="1"/>
    </xf>
    <xf numFmtId="3" fontId="5" fillId="4" borderId="22" xfId="19" applyNumberFormat="1" applyFill="1" applyBorder="1" applyAlignment="1">
      <alignment vertical="center"/>
    </xf>
    <xf numFmtId="43" fontId="42" fillId="5" borderId="13" xfId="18" applyFont="1" applyFill="1" applyBorder="1" applyAlignment="1">
      <alignment horizontal="center" vertical="center" wrapText="1"/>
    </xf>
    <xf numFmtId="0" fontId="20" fillId="0" borderId="7" xfId="23" applyBorder="1" applyAlignment="1">
      <alignment horizontal="center" vertical="center" wrapText="1"/>
    </xf>
    <xf numFmtId="173" fontId="39" fillId="4" borderId="22" xfId="21" applyNumberFormat="1" applyFont="1" applyFill="1" applyBorder="1" applyAlignment="1">
      <alignment horizontal="center" vertical="center"/>
    </xf>
    <xf numFmtId="168" fontId="15" fillId="4" borderId="22" xfId="5" applyNumberFormat="1" applyFont="1" applyFill="1" applyBorder="1" applyAlignment="1">
      <alignment vertical="center"/>
    </xf>
    <xf numFmtId="0" fontId="15" fillId="4" borderId="19" xfId="3" applyFont="1" applyFill="1" applyBorder="1" applyAlignment="1">
      <alignment horizontal="center" vertical="center" wrapText="1"/>
    </xf>
    <xf numFmtId="0" fontId="60" fillId="4" borderId="7" xfId="25" applyFont="1" applyFill="1" applyBorder="1" applyAlignment="1">
      <alignment horizontal="center" vertical="center" wrapText="1"/>
    </xf>
    <xf numFmtId="43" fontId="15" fillId="0" borderId="1" xfId="25" applyNumberFormat="1" applyFont="1" applyAlignment="1">
      <alignment vertical="center"/>
    </xf>
    <xf numFmtId="168" fontId="9" fillId="4" borderId="22" xfId="5" applyNumberFormat="1" applyFont="1" applyFill="1" applyBorder="1" applyAlignment="1">
      <alignment vertical="center"/>
    </xf>
    <xf numFmtId="0" fontId="21" fillId="0" borderId="7" xfId="3" applyFont="1" applyBorder="1" applyAlignment="1">
      <alignment horizontal="center" vertical="center" wrapText="1"/>
    </xf>
    <xf numFmtId="0" fontId="15" fillId="4" borderId="26" xfId="3" applyFont="1" applyFill="1" applyBorder="1" applyAlignment="1">
      <alignment vertical="center"/>
    </xf>
    <xf numFmtId="0" fontId="21" fillId="0" borderId="7" xfId="25" applyFont="1" applyBorder="1" applyAlignment="1">
      <alignment horizontal="center" vertical="center" wrapText="1"/>
    </xf>
    <xf numFmtId="0" fontId="33" fillId="5" borderId="29" xfId="3" applyFont="1" applyFill="1" applyBorder="1" applyAlignment="1">
      <alignment horizontal="center" vertical="center" wrapText="1"/>
    </xf>
    <xf numFmtId="0" fontId="20" fillId="0" borderId="7" xfId="16" applyBorder="1" applyAlignment="1">
      <alignment horizontal="center" vertical="center" wrapText="1"/>
    </xf>
    <xf numFmtId="0" fontId="54" fillId="0" borderId="7" xfId="25" applyFont="1" applyBorder="1" applyAlignment="1">
      <alignment horizontal="center" vertical="center" wrapText="1"/>
    </xf>
    <xf numFmtId="0" fontId="21" fillId="0" borderId="77" xfId="3" applyFont="1" applyBorder="1" applyAlignment="1">
      <alignment horizontal="center" vertical="center"/>
    </xf>
    <xf numFmtId="0" fontId="2" fillId="0" borderId="22" xfId="19" applyFont="1" applyBorder="1" applyAlignment="1">
      <alignment vertical="center" wrapText="1"/>
    </xf>
    <xf numFmtId="0" fontId="62" fillId="0" borderId="22" xfId="19" applyFont="1" applyBorder="1" applyAlignment="1">
      <alignment vertical="center" wrapText="1"/>
    </xf>
    <xf numFmtId="0" fontId="61" fillId="4" borderId="7" xfId="3" applyFont="1" applyFill="1" applyBorder="1" applyAlignment="1">
      <alignment horizontal="center" vertical="center" wrapText="1"/>
    </xf>
    <xf numFmtId="0" fontId="2" fillId="0" borderId="22" xfId="19" applyFont="1" applyBorder="1" applyAlignment="1">
      <alignment horizontal="justify" vertical="top" wrapText="1"/>
    </xf>
    <xf numFmtId="0" fontId="56" fillId="0" borderId="7" xfId="3" applyFont="1" applyBorder="1" applyAlignment="1">
      <alignment horizontal="center" vertical="center" wrapText="1"/>
    </xf>
    <xf numFmtId="0" fontId="54" fillId="0" borderId="7" xfId="3" applyFont="1" applyBorder="1" applyAlignment="1">
      <alignment horizontal="center" vertical="center" wrapText="1"/>
    </xf>
    <xf numFmtId="0" fontId="15" fillId="0" borderId="80" xfId="3" applyFont="1" applyBorder="1" applyAlignment="1">
      <alignment horizontal="center" vertical="center"/>
    </xf>
    <xf numFmtId="177" fontId="5" fillId="0" borderId="22" xfId="19" applyNumberFormat="1" applyBorder="1" applyAlignment="1">
      <alignment vertical="center"/>
    </xf>
    <xf numFmtId="0" fontId="5" fillId="0" borderId="22" xfId="19" applyBorder="1" applyAlignment="1">
      <alignment vertical="center" wrapText="1"/>
    </xf>
    <xf numFmtId="0" fontId="9" fillId="0" borderId="53" xfId="0" applyFont="1" applyBorder="1" applyAlignment="1">
      <alignment horizontal="center" vertical="center"/>
    </xf>
    <xf numFmtId="0" fontId="9" fillId="0" borderId="68" xfId="0" applyFont="1" applyBorder="1" applyAlignment="1">
      <alignment horizontal="center" vertical="center"/>
    </xf>
    <xf numFmtId="0" fontId="51" fillId="13" borderId="23" xfId="0" applyFont="1" applyFill="1" applyBorder="1" applyAlignment="1">
      <alignment horizontal="left" vertical="center"/>
    </xf>
    <xf numFmtId="0" fontId="51" fillId="13" borderId="25" xfId="0" applyFont="1" applyFill="1" applyBorder="1" applyAlignment="1">
      <alignment horizontal="left" vertical="center"/>
    </xf>
    <xf numFmtId="0" fontId="51" fillId="5" borderId="23"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0" fontId="49" fillId="12" borderId="23" xfId="0" applyFont="1" applyFill="1" applyBorder="1" applyAlignment="1">
      <alignment horizontal="center" vertical="center"/>
    </xf>
    <xf numFmtId="0" fontId="49" fillId="12" borderId="25" xfId="0"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51" fillId="13" borderId="23" xfId="0" applyFont="1" applyFill="1" applyBorder="1" applyAlignment="1">
      <alignment horizontal="center" vertical="center"/>
    </xf>
    <xf numFmtId="0" fontId="51" fillId="13" borderId="25" xfId="0" applyFont="1" applyFill="1" applyBorder="1" applyAlignment="1">
      <alignment horizontal="center" vertical="center"/>
    </xf>
    <xf numFmtId="0" fontId="51" fillId="13" borderId="23" xfId="0" applyFont="1" applyFill="1" applyBorder="1" applyAlignment="1">
      <alignment horizontal="left" vertical="center" wrapText="1"/>
    </xf>
    <xf numFmtId="0" fontId="51" fillId="13" borderId="25" xfId="0" applyFont="1" applyFill="1" applyBorder="1" applyAlignment="1">
      <alignment horizontal="left" vertical="center" wrapText="1"/>
    </xf>
    <xf numFmtId="0" fontId="51" fillId="5" borderId="23" xfId="0" applyFont="1" applyFill="1" applyBorder="1" applyAlignment="1">
      <alignment horizontal="center" vertical="center"/>
    </xf>
    <xf numFmtId="0" fontId="51" fillId="5" borderId="25" xfId="0" applyFont="1" applyFill="1" applyBorder="1" applyAlignment="1">
      <alignment horizontal="center" vertical="center"/>
    </xf>
    <xf numFmtId="0" fontId="21" fillId="0" borderId="22" xfId="0" applyFont="1" applyBorder="1" applyAlignment="1">
      <alignment horizontal="center"/>
    </xf>
    <xf numFmtId="0" fontId="21" fillId="0" borderId="23" xfId="3" applyFont="1" applyBorder="1" applyAlignment="1">
      <alignment horizontal="center" vertical="center"/>
    </xf>
    <xf numFmtId="0" fontId="21" fillId="0" borderId="25" xfId="3" applyFont="1" applyBorder="1" applyAlignment="1">
      <alignment horizontal="center" vertical="center"/>
    </xf>
    <xf numFmtId="43" fontId="21" fillId="0" borderId="22" xfId="18" applyFont="1" applyBorder="1" applyAlignment="1">
      <alignment horizontal="center"/>
    </xf>
    <xf numFmtId="0" fontId="21" fillId="0" borderId="22" xfId="0" applyFont="1" applyBorder="1" applyAlignment="1">
      <alignment horizontal="center" wrapText="1"/>
    </xf>
    <xf numFmtId="0" fontId="21" fillId="0" borderId="22" xfId="3" applyFont="1" applyBorder="1" applyAlignment="1">
      <alignment horizontal="center" vertical="center" wrapText="1"/>
    </xf>
    <xf numFmtId="0" fontId="58" fillId="4" borderId="23" xfId="3" applyFont="1" applyFill="1" applyBorder="1" applyAlignment="1">
      <alignment horizontal="center" vertical="center" wrapText="1"/>
    </xf>
    <xf numFmtId="0" fontId="47" fillId="4" borderId="25" xfId="3" applyFont="1" applyFill="1" applyBorder="1" applyAlignment="1">
      <alignment horizontal="center" vertical="center" wrapText="1"/>
    </xf>
    <xf numFmtId="0" fontId="34" fillId="0" borderId="23" xfId="3" applyFont="1" applyBorder="1" applyAlignment="1">
      <alignment horizontal="center" vertical="center" wrapText="1"/>
    </xf>
    <xf numFmtId="0" fontId="34" fillId="0" borderId="25" xfId="3" applyFont="1" applyBorder="1" applyAlignment="1">
      <alignment horizontal="center" vertical="center" wrapText="1"/>
    </xf>
    <xf numFmtId="0" fontId="21" fillId="2" borderId="23"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0" fillId="0" borderId="23" xfId="23" applyBorder="1" applyAlignment="1">
      <alignment horizontal="center" vertical="center" wrapText="1"/>
    </xf>
    <xf numFmtId="0" fontId="20" fillId="0" borderId="25" xfId="16"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58" fillId="4" borderId="5" xfId="3" applyFont="1" applyFill="1" applyBorder="1" applyAlignment="1">
      <alignment horizontal="center" vertical="center" wrapText="1"/>
    </xf>
    <xf numFmtId="0" fontId="47" fillId="4" borderId="7" xfId="3" applyFont="1" applyFill="1" applyBorder="1" applyAlignment="1">
      <alignment horizontal="center" vertical="center" wrapText="1"/>
    </xf>
    <xf numFmtId="0" fontId="21" fillId="0" borderId="5" xfId="3" applyFont="1" applyBorder="1" applyAlignment="1">
      <alignment horizontal="center" vertical="center"/>
    </xf>
    <xf numFmtId="0" fontId="21" fillId="0" borderId="7" xfId="3" applyFont="1" applyBorder="1" applyAlignment="1">
      <alignment horizontal="center" vertical="center"/>
    </xf>
    <xf numFmtId="0" fontId="21" fillId="0" borderId="6" xfId="3" applyFont="1" applyBorder="1" applyAlignment="1">
      <alignment horizontal="center" vertical="center"/>
    </xf>
    <xf numFmtId="0" fontId="21" fillId="0" borderId="25" xfId="3" applyFont="1" applyBorder="1" applyAlignment="1">
      <alignment horizontal="center" vertical="center" wrapText="1"/>
    </xf>
    <xf numFmtId="0" fontId="21" fillId="0" borderId="23" xfId="3" applyFont="1" applyBorder="1" applyAlignment="1">
      <alignment horizontal="left" vertical="center" wrapText="1"/>
    </xf>
    <xf numFmtId="0" fontId="21" fillId="0" borderId="25" xfId="3" applyFont="1" applyBorder="1" applyAlignment="1">
      <alignment horizontal="left" vertical="center" wrapText="1"/>
    </xf>
    <xf numFmtId="0" fontId="21" fillId="0" borderId="23" xfId="3" applyFont="1" applyBorder="1" applyAlignment="1">
      <alignment horizontal="center" vertical="center" wrapText="1"/>
    </xf>
    <xf numFmtId="170" fontId="33" fillId="5" borderId="23" xfId="3" applyNumberFormat="1" applyFont="1" applyFill="1" applyBorder="1" applyAlignment="1">
      <alignment horizontal="center" vertical="center" wrapText="1"/>
    </xf>
    <xf numFmtId="170" fontId="33" fillId="5" borderId="25" xfId="3" applyNumberFormat="1" applyFont="1" applyFill="1" applyBorder="1" applyAlignment="1">
      <alignment horizontal="center" vertical="center" wrapText="1"/>
    </xf>
    <xf numFmtId="0" fontId="33" fillId="5" borderId="29" xfId="3" applyFont="1" applyFill="1" applyBorder="1" applyAlignment="1">
      <alignment horizontal="center" vertical="center" wrapText="1"/>
    </xf>
    <xf numFmtId="0" fontId="33" fillId="5" borderId="28" xfId="3" applyFont="1" applyFill="1" applyBorder="1" applyAlignment="1">
      <alignment horizontal="center" vertical="center" wrapText="1"/>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22" fillId="5" borderId="5" xfId="3" applyFont="1" applyFill="1" applyBorder="1" applyAlignment="1">
      <alignment horizontal="center" vertical="center"/>
    </xf>
    <xf numFmtId="0" fontId="22" fillId="5" borderId="6" xfId="3" applyFont="1" applyFill="1" applyBorder="1" applyAlignment="1">
      <alignment horizontal="center" vertical="center"/>
    </xf>
    <xf numFmtId="0" fontId="22" fillId="5" borderId="7" xfId="3" applyFont="1" applyFill="1" applyBorder="1" applyAlignment="1">
      <alignment horizontal="center"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9" fontId="22" fillId="4" borderId="11" xfId="3" applyNumberFormat="1" applyFont="1" applyFill="1" applyBorder="1" applyAlignment="1">
      <alignment horizontal="center" vertical="center"/>
    </xf>
    <xf numFmtId="9" fontId="22" fillId="4" borderId="19" xfId="3" applyNumberFormat="1" applyFont="1" applyFill="1" applyBorder="1" applyAlignment="1">
      <alignment horizontal="center" vertical="center"/>
    </xf>
    <xf numFmtId="0" fontId="22" fillId="0" borderId="5" xfId="3" applyFont="1" applyBorder="1" applyAlignment="1">
      <alignment horizontal="left" vertical="center"/>
    </xf>
    <xf numFmtId="0" fontId="22" fillId="0" borderId="6" xfId="3" applyFont="1" applyBorder="1" applyAlignment="1">
      <alignment horizontal="left" vertical="center"/>
    </xf>
    <xf numFmtId="0" fontId="22" fillId="0" borderId="7" xfId="3" applyFont="1" applyBorder="1" applyAlignment="1">
      <alignment horizontal="left" vertical="center"/>
    </xf>
    <xf numFmtId="0" fontId="21" fillId="0" borderId="5" xfId="3" applyFont="1" applyBorder="1" applyAlignment="1">
      <alignment horizontal="justify" vertical="top" wrapText="1"/>
    </xf>
    <xf numFmtId="0" fontId="21" fillId="0" borderId="7" xfId="3" applyFont="1" applyBorder="1" applyAlignment="1">
      <alignment horizontal="justify" vertical="top" wrapText="1"/>
    </xf>
    <xf numFmtId="0" fontId="22" fillId="0" borderId="26" xfId="3" applyFont="1" applyBorder="1" applyAlignment="1">
      <alignment horizontal="center" vertical="center"/>
    </xf>
    <xf numFmtId="0" fontId="57" fillId="0" borderId="2" xfId="0" applyFont="1" applyBorder="1" applyAlignment="1">
      <alignment horizontal="center" vertical="center"/>
    </xf>
    <xf numFmtId="0" fontId="57" fillId="0" borderId="17" xfId="0" applyFont="1" applyBorder="1" applyAlignment="1">
      <alignment horizontal="center" vertical="center"/>
    </xf>
    <xf numFmtId="0" fontId="57" fillId="0" borderId="11" xfId="0" applyFont="1" applyBorder="1" applyAlignment="1">
      <alignment horizontal="center" vertical="center"/>
    </xf>
    <xf numFmtId="0" fontId="57" fillId="0" borderId="19" xfId="0" applyFont="1" applyBorder="1" applyAlignment="1">
      <alignment horizontal="center" vertical="center"/>
    </xf>
    <xf numFmtId="0" fontId="21" fillId="0" borderId="22" xfId="3" applyFont="1" applyBorder="1" applyAlignment="1">
      <alignment horizontal="center" vertical="center"/>
    </xf>
    <xf numFmtId="0" fontId="20" fillId="0" borderId="23" xfId="23"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4" fillId="0" borderId="17" xfId="2" applyFont="1" applyBorder="1" applyAlignment="1">
      <alignment horizontal="center" vertical="center"/>
    </xf>
    <xf numFmtId="0" fontId="14" fillId="0" borderId="8" xfId="2" applyFont="1" applyBorder="1" applyAlignment="1">
      <alignment horizontal="center" vertical="center"/>
    </xf>
    <xf numFmtId="0" fontId="14" fillId="0" borderId="1" xfId="2" applyFont="1" applyAlignment="1">
      <alignment horizontal="center" vertical="center"/>
    </xf>
    <xf numFmtId="0" fontId="14" fillId="0" borderId="16" xfId="2" applyFont="1" applyBorder="1" applyAlignment="1">
      <alignment horizontal="center" vertical="center"/>
    </xf>
    <xf numFmtId="0" fontId="14" fillId="0" borderId="11" xfId="2" applyFont="1" applyBorder="1" applyAlignment="1">
      <alignment horizontal="center" vertical="center"/>
    </xf>
    <xf numFmtId="0" fontId="14" fillId="0" borderId="20" xfId="2" applyFont="1" applyBorder="1" applyAlignment="1">
      <alignment horizontal="center" vertical="center"/>
    </xf>
    <xf numFmtId="0" fontId="14" fillId="0" borderId="19" xfId="2" applyFont="1" applyBorder="1" applyAlignment="1">
      <alignment horizontal="center" vertical="center"/>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14" fillId="0" borderId="2"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Alignment="1">
      <alignment horizontal="center" vertical="center" wrapText="1"/>
    </xf>
    <xf numFmtId="0" fontId="14" fillId="0" borderId="16"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26" xfId="2" applyFont="1" applyBorder="1" applyAlignment="1">
      <alignment horizontal="left" vertical="center" wrapText="1"/>
    </xf>
    <xf numFmtId="0" fontId="13" fillId="0" borderId="2"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1" xfId="2" applyFont="1" applyBorder="1" applyAlignment="1">
      <alignment horizontal="center" vertical="center" wrapText="1"/>
    </xf>
    <xf numFmtId="0" fontId="14" fillId="5" borderId="26" xfId="2" applyFont="1" applyFill="1" applyBorder="1" applyAlignment="1">
      <alignment horizontal="center" vertical="center" wrapText="1"/>
    </xf>
    <xf numFmtId="0" fontId="14" fillId="5" borderId="26" xfId="2" applyFont="1" applyFill="1" applyBorder="1" applyAlignment="1">
      <alignment horizontal="left" vertical="center" wrapText="1"/>
    </xf>
    <xf numFmtId="0" fontId="9" fillId="0" borderId="26" xfId="3" applyFont="1" applyBorder="1" applyAlignment="1">
      <alignment horizontal="center" vertical="center" wrapText="1"/>
    </xf>
    <xf numFmtId="0" fontId="14" fillId="0" borderId="79" xfId="2" applyFont="1" applyBorder="1" applyAlignment="1">
      <alignment horizontal="center" vertical="center" wrapText="1"/>
    </xf>
    <xf numFmtId="0" fontId="14" fillId="4" borderId="1" xfId="2" applyFont="1" applyFill="1" applyAlignment="1">
      <alignment horizontal="left" vertical="center" wrapText="1"/>
    </xf>
    <xf numFmtId="0" fontId="14" fillId="5" borderId="2" xfId="2" applyFont="1" applyFill="1" applyBorder="1" applyAlignment="1">
      <alignment horizontal="left" vertical="center" wrapText="1"/>
    </xf>
    <xf numFmtId="0" fontId="14" fillId="5" borderId="8"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14" fillId="4" borderId="5" xfId="2" applyFont="1" applyFill="1" applyBorder="1" applyAlignment="1">
      <alignment horizontal="center" vertical="center" wrapText="1"/>
    </xf>
    <xf numFmtId="0" fontId="14"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8" fillId="4" borderId="5" xfId="3" applyNumberFormat="1" applyFont="1" applyFill="1" applyBorder="1" applyAlignment="1">
      <alignment horizontal="center" vertical="center"/>
    </xf>
    <xf numFmtId="1" fontId="8" fillId="4" borderId="6" xfId="3" applyNumberFormat="1" applyFont="1" applyFill="1" applyBorder="1" applyAlignment="1">
      <alignment horizontal="center" vertical="center"/>
    </xf>
    <xf numFmtId="1" fontId="8" fillId="4" borderId="7" xfId="3" applyNumberFormat="1" applyFont="1" applyFill="1" applyBorder="1" applyAlignment="1">
      <alignment horizontal="center" vertical="center"/>
    </xf>
    <xf numFmtId="0" fontId="31" fillId="3" borderId="51" xfId="2" applyFont="1" applyFill="1" applyBorder="1" applyAlignment="1">
      <alignment horizontal="center" vertical="center" wrapText="1"/>
    </xf>
    <xf numFmtId="0" fontId="31" fillId="3" borderId="48" xfId="2" applyFont="1" applyFill="1" applyBorder="1" applyAlignment="1">
      <alignment horizontal="center" vertical="center" wrapText="1"/>
    </xf>
    <xf numFmtId="0" fontId="14" fillId="0" borderId="26" xfId="0" applyFont="1" applyBorder="1" applyAlignment="1">
      <alignment horizontal="center" vertical="center" wrapText="1"/>
    </xf>
    <xf numFmtId="0" fontId="33" fillId="5" borderId="22" xfId="2" applyFont="1" applyFill="1" applyBorder="1" applyAlignment="1">
      <alignment horizontal="center" vertical="center" wrapText="1"/>
    </xf>
    <xf numFmtId="170" fontId="33" fillId="5" borderId="23" xfId="3" applyNumberFormat="1" applyFont="1" applyFill="1" applyBorder="1" applyAlignment="1">
      <alignment horizontal="center" vertical="center"/>
    </xf>
    <xf numFmtId="170" fontId="33" fillId="5" borderId="25" xfId="3" applyNumberFormat="1" applyFont="1" applyFill="1" applyBorder="1" applyAlignment="1">
      <alignment horizontal="center" vertical="center"/>
    </xf>
    <xf numFmtId="0" fontId="34" fillId="0" borderId="23" xfId="3" applyFont="1" applyBorder="1" applyAlignment="1">
      <alignment horizontal="left" vertical="center" wrapText="1"/>
    </xf>
    <xf numFmtId="0" fontId="34" fillId="0" borderId="25" xfId="3" applyFont="1" applyBorder="1" applyAlignment="1">
      <alignment horizontal="left" vertical="center" wrapText="1"/>
    </xf>
    <xf numFmtId="9" fontId="33"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0" fillId="0" borderId="23" xfId="16" applyBorder="1" applyAlignment="1">
      <alignment horizontal="center" vertical="center" wrapText="1"/>
    </xf>
    <xf numFmtId="0" fontId="20" fillId="0" borderId="23" xfId="16" applyBorder="1" applyAlignment="1">
      <alignment horizontal="center" vertical="center"/>
    </xf>
    <xf numFmtId="0" fontId="20" fillId="4" borderId="23" xfId="23" applyFill="1" applyBorder="1" applyAlignment="1">
      <alignment horizontal="center" vertical="center" wrapText="1"/>
    </xf>
    <xf numFmtId="0" fontId="20" fillId="4" borderId="25" xfId="16" applyFill="1" applyBorder="1" applyAlignment="1">
      <alignment horizontal="center" vertical="center" wrapText="1"/>
    </xf>
    <xf numFmtId="43" fontId="21" fillId="0" borderId="22" xfId="29" applyFont="1" applyBorder="1" applyAlignment="1">
      <alignment horizontal="center"/>
    </xf>
    <xf numFmtId="0" fontId="21" fillId="0" borderId="23" xfId="25" applyFont="1" applyBorder="1" applyAlignment="1">
      <alignment horizontal="center" vertical="center"/>
    </xf>
    <xf numFmtId="0" fontId="21" fillId="0" borderId="25" xfId="25" applyFont="1" applyBorder="1" applyAlignment="1">
      <alignment horizontal="center" vertical="center"/>
    </xf>
    <xf numFmtId="0" fontId="21" fillId="0" borderId="22" xfId="24" applyFont="1" applyBorder="1" applyAlignment="1">
      <alignment horizontal="center"/>
    </xf>
    <xf numFmtId="0" fontId="21" fillId="2" borderId="23" xfId="24" applyFont="1" applyFill="1" applyBorder="1" applyAlignment="1">
      <alignment horizontal="center" vertical="center" wrapText="1"/>
    </xf>
    <xf numFmtId="0" fontId="21" fillId="2" borderId="25" xfId="24" applyFont="1" applyFill="1" applyBorder="1" applyAlignment="1">
      <alignment horizontal="center" vertical="center" wrapText="1"/>
    </xf>
    <xf numFmtId="0" fontId="27" fillId="0" borderId="22" xfId="25" applyFont="1" applyBorder="1" applyAlignment="1">
      <alignment horizontal="center" vertical="center" wrapText="1"/>
    </xf>
    <xf numFmtId="0" fontId="21" fillId="4" borderId="23" xfId="25" applyFont="1" applyFill="1" applyBorder="1" applyAlignment="1">
      <alignment horizontal="center" vertical="center" wrapText="1"/>
    </xf>
    <xf numFmtId="0" fontId="21" fillId="4" borderId="25" xfId="25" applyFont="1" applyFill="1" applyBorder="1" applyAlignment="1">
      <alignment horizontal="center" vertical="center" wrapText="1"/>
    </xf>
    <xf numFmtId="0" fontId="21" fillId="4" borderId="22" xfId="25" applyFont="1" applyFill="1" applyBorder="1" applyAlignment="1">
      <alignment horizontal="center" vertical="center" wrapText="1"/>
    </xf>
    <xf numFmtId="0" fontId="21" fillId="0" borderId="22" xfId="25" applyFont="1" applyBorder="1" applyAlignment="1">
      <alignment horizontal="center" vertical="center"/>
    </xf>
    <xf numFmtId="0" fontId="21" fillId="0" borderId="25" xfId="25" applyFont="1" applyBorder="1" applyAlignment="1">
      <alignment horizontal="center" vertical="center" wrapText="1"/>
    </xf>
    <xf numFmtId="0" fontId="21" fillId="0" borderId="23" xfId="25" applyFont="1" applyBorder="1" applyAlignment="1">
      <alignment horizontal="left" vertical="center" wrapText="1"/>
    </xf>
    <xf numFmtId="0" fontId="21" fillId="0" borderId="25" xfId="25" applyFont="1" applyBorder="1" applyAlignment="1">
      <alignment horizontal="left" vertical="center" wrapText="1"/>
    </xf>
    <xf numFmtId="0" fontId="34" fillId="0" borderId="23" xfId="25" applyFont="1" applyBorder="1" applyAlignment="1">
      <alignment horizontal="center" vertical="center" wrapText="1"/>
    </xf>
    <xf numFmtId="0" fontId="34" fillId="0" borderId="25" xfId="25" applyFont="1" applyBorder="1" applyAlignment="1">
      <alignment horizontal="center" vertical="center" wrapText="1"/>
    </xf>
    <xf numFmtId="0" fontId="34" fillId="2" borderId="23" xfId="24" applyFont="1" applyFill="1" applyBorder="1" applyAlignment="1">
      <alignment horizontal="center" vertical="center" wrapText="1"/>
    </xf>
    <xf numFmtId="0" fontId="34" fillId="2" borderId="25" xfId="24" applyFont="1" applyFill="1" applyBorder="1" applyAlignment="1">
      <alignment horizontal="center" vertical="center" wrapText="1"/>
    </xf>
    <xf numFmtId="0" fontId="34" fillId="0" borderId="23" xfId="25" applyFont="1" applyBorder="1" applyAlignment="1">
      <alignment horizontal="left" vertical="center" wrapText="1"/>
    </xf>
    <xf numFmtId="0" fontId="34" fillId="0" borderId="25" xfId="25" applyFont="1" applyBorder="1" applyAlignment="1">
      <alignment horizontal="left" vertical="center" wrapText="1"/>
    </xf>
    <xf numFmtId="0" fontId="33" fillId="5" borderId="23" xfId="0" applyFont="1" applyFill="1" applyBorder="1" applyAlignment="1">
      <alignment horizontal="center" vertical="center" wrapText="1"/>
    </xf>
    <xf numFmtId="0" fontId="33" fillId="5" borderId="25" xfId="0" applyFont="1" applyFill="1" applyBorder="1" applyAlignment="1">
      <alignment horizontal="center" vertical="center" wrapText="1"/>
    </xf>
    <xf numFmtId="170" fontId="33" fillId="5" borderId="23" xfId="25" applyNumberFormat="1" applyFont="1" applyFill="1" applyBorder="1" applyAlignment="1">
      <alignment horizontal="center" vertical="center"/>
    </xf>
    <xf numFmtId="170" fontId="33" fillId="5" borderId="25" xfId="25" applyNumberFormat="1" applyFont="1" applyFill="1" applyBorder="1" applyAlignment="1">
      <alignment horizontal="center" vertical="center"/>
    </xf>
    <xf numFmtId="10" fontId="33" fillId="14" borderId="23" xfId="28" applyNumberFormat="1" applyFont="1" applyFill="1" applyBorder="1" applyAlignment="1">
      <alignment horizontal="center" vertical="center" wrapText="1"/>
    </xf>
    <xf numFmtId="10" fontId="33" fillId="14" borderId="25" xfId="28" applyNumberFormat="1" applyFont="1" applyFill="1" applyBorder="1" applyAlignment="1">
      <alignment horizontal="center" vertical="center" wrapText="1"/>
    </xf>
    <xf numFmtId="170" fontId="33" fillId="14" borderId="23" xfId="0" applyNumberFormat="1" applyFont="1" applyFill="1" applyBorder="1" applyAlignment="1">
      <alignment horizontal="center" vertical="center" wrapText="1"/>
    </xf>
    <xf numFmtId="170" fontId="33" fillId="14" borderId="25" xfId="0" applyNumberFormat="1" applyFont="1" applyFill="1" applyBorder="1" applyAlignment="1">
      <alignment horizontal="center" vertical="center" wrapText="1"/>
    </xf>
    <xf numFmtId="9" fontId="33" fillId="5" borderId="23" xfId="25" applyNumberFormat="1" applyFont="1" applyFill="1" applyBorder="1" applyAlignment="1">
      <alignment horizontal="center" vertical="center"/>
    </xf>
    <xf numFmtId="0" fontId="3" fillId="0" borderId="25" xfId="24" applyBorder="1" applyAlignment="1">
      <alignment horizontal="center" vertical="center"/>
    </xf>
    <xf numFmtId="0" fontId="33" fillId="5" borderId="29" xfId="25" applyFont="1" applyFill="1" applyBorder="1" applyAlignment="1">
      <alignment horizontal="center" vertical="center" wrapText="1"/>
    </xf>
    <xf numFmtId="0" fontId="33" fillId="5" borderId="28"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21" fillId="0" borderId="5" xfId="25" applyFont="1" applyBorder="1" applyAlignment="1">
      <alignment horizontal="center" vertical="center"/>
    </xf>
    <xf numFmtId="0" fontId="21" fillId="0" borderId="7" xfId="25" applyFont="1" applyBorder="1" applyAlignment="1">
      <alignment horizontal="center" vertical="center"/>
    </xf>
    <xf numFmtId="0" fontId="21" fillId="0" borderId="6" xfId="25" applyFont="1" applyBorder="1" applyAlignment="1">
      <alignment horizontal="center" vertical="center"/>
    </xf>
    <xf numFmtId="0" fontId="27" fillId="0" borderId="5" xfId="25" applyFont="1" applyBorder="1" applyAlignment="1">
      <alignment horizontal="center" vertical="center" wrapText="1"/>
    </xf>
    <xf numFmtId="0" fontId="27" fillId="0" borderId="7" xfId="25" applyFont="1" applyBorder="1" applyAlignment="1">
      <alignment horizontal="center" vertical="center" wrapText="1"/>
    </xf>
    <xf numFmtId="0" fontId="58" fillId="0" borderId="5" xfId="25" applyFont="1" applyBorder="1" applyAlignment="1">
      <alignment horizontal="center" vertical="center" wrapText="1"/>
    </xf>
    <xf numFmtId="0" fontId="47" fillId="0" borderId="7" xfId="25" applyFont="1" applyBorder="1" applyAlignment="1">
      <alignment horizontal="center" vertical="center" wrapText="1"/>
    </xf>
    <xf numFmtId="0" fontId="21" fillId="0" borderId="5" xfId="25" applyFont="1" applyBorder="1" applyAlignment="1">
      <alignment horizontal="center" vertical="center" wrapText="1"/>
    </xf>
    <xf numFmtId="0" fontId="21" fillId="0" borderId="7" xfId="25" applyFont="1" applyBorder="1" applyAlignment="1">
      <alignment horizontal="center" vertical="center" wrapText="1"/>
    </xf>
    <xf numFmtId="0" fontId="52" fillId="0" borderId="5" xfId="25" applyFont="1" applyBorder="1" applyAlignment="1">
      <alignment horizontal="center" vertical="center" wrapText="1"/>
    </xf>
    <xf numFmtId="0" fontId="52" fillId="0" borderId="7" xfId="25" applyFont="1" applyBorder="1" applyAlignment="1">
      <alignment horizontal="center" vertical="center" wrapText="1"/>
    </xf>
    <xf numFmtId="9" fontId="22" fillId="4" borderId="11" xfId="25" applyNumberFormat="1" applyFont="1" applyFill="1" applyBorder="1" applyAlignment="1">
      <alignment horizontal="center" vertical="center"/>
    </xf>
    <xf numFmtId="9" fontId="22" fillId="4" borderId="19" xfId="25" applyNumberFormat="1" applyFont="1" applyFill="1" applyBorder="1" applyAlignment="1">
      <alignment horizontal="center" vertical="center"/>
    </xf>
    <xf numFmtId="0" fontId="22" fillId="0" borderId="5" xfId="25" applyFont="1" applyBorder="1" applyAlignment="1">
      <alignment horizontal="left" vertical="center"/>
    </xf>
    <xf numFmtId="0" fontId="22" fillId="0" borderId="6" xfId="25" applyFont="1" applyBorder="1" applyAlignment="1">
      <alignment horizontal="left" vertical="center"/>
    </xf>
    <xf numFmtId="0" fontId="22" fillId="0" borderId="7" xfId="25" applyFont="1" applyBorder="1" applyAlignment="1">
      <alignment horizontal="left" vertical="center"/>
    </xf>
    <xf numFmtId="0" fontId="22" fillId="5" borderId="5" xfId="25" applyFont="1" applyFill="1" applyBorder="1" applyAlignment="1">
      <alignment horizontal="center" vertical="center"/>
    </xf>
    <xf numFmtId="0" fontId="22" fillId="5" borderId="6" xfId="25" applyFont="1" applyFill="1" applyBorder="1" applyAlignment="1">
      <alignment horizontal="center" vertical="center"/>
    </xf>
    <xf numFmtId="0" fontId="22" fillId="5" borderId="7" xfId="25" applyFont="1" applyFill="1" applyBorder="1" applyAlignment="1">
      <alignment horizontal="center" vertical="center"/>
    </xf>
    <xf numFmtId="0" fontId="22" fillId="0" borderId="5" xfId="25" applyFont="1" applyBorder="1" applyAlignment="1">
      <alignment horizontal="center" vertical="center" wrapText="1"/>
    </xf>
    <xf numFmtId="0" fontId="22" fillId="0" borderId="6" xfId="25" applyFont="1" applyBorder="1" applyAlignment="1">
      <alignment horizontal="center" vertical="center" wrapText="1"/>
    </xf>
    <xf numFmtId="0" fontId="22" fillId="0" borderId="7" xfId="25" applyFont="1" applyBorder="1" applyAlignment="1">
      <alignment horizontal="center" vertical="center" wrapText="1"/>
    </xf>
    <xf numFmtId="0" fontId="22" fillId="0" borderId="26" xfId="25" applyFont="1" applyBorder="1" applyAlignment="1">
      <alignment horizontal="center" vertical="center"/>
    </xf>
    <xf numFmtId="0" fontId="14" fillId="0" borderId="70" xfId="2" applyFont="1" applyBorder="1" applyAlignment="1">
      <alignment horizontal="center" vertical="center" wrapText="1"/>
    </xf>
    <xf numFmtId="0" fontId="9" fillId="0" borderId="26" xfId="25" applyFont="1" applyBorder="1" applyAlignment="1">
      <alignment horizontal="center" vertical="center" wrapText="1"/>
    </xf>
    <xf numFmtId="1" fontId="8" fillId="4" borderId="5" xfId="25" applyNumberFormat="1" applyFont="1" applyFill="1" applyBorder="1" applyAlignment="1">
      <alignment horizontal="center" vertical="center"/>
    </xf>
    <xf numFmtId="1" fontId="8" fillId="4" borderId="6" xfId="25" applyNumberFormat="1" applyFont="1" applyFill="1" applyBorder="1" applyAlignment="1">
      <alignment horizontal="center" vertical="center"/>
    </xf>
    <xf numFmtId="1" fontId="8" fillId="4" borderId="7" xfId="25" applyNumberFormat="1" applyFont="1" applyFill="1" applyBorder="1" applyAlignment="1">
      <alignment horizontal="center" vertical="center"/>
    </xf>
    <xf numFmtId="0" fontId="14" fillId="0" borderId="26" xfId="24" applyFont="1" applyBorder="1" applyAlignment="1">
      <alignment horizontal="center" vertical="center" wrapText="1"/>
    </xf>
    <xf numFmtId="0" fontId="36" fillId="0" borderId="5" xfId="24" applyFont="1" applyBorder="1" applyAlignment="1">
      <alignment horizontal="left" vertical="center" wrapText="1"/>
    </xf>
    <xf numFmtId="0" fontId="36" fillId="0" borderId="6" xfId="24" applyFont="1" applyBorder="1" applyAlignment="1">
      <alignment horizontal="left" vertical="center" wrapText="1"/>
    </xf>
    <xf numFmtId="0" fontId="36" fillId="0" borderId="7" xfId="24" applyFont="1" applyBorder="1" applyAlignment="1">
      <alignment horizontal="left" vertical="center" wrapText="1"/>
    </xf>
    <xf numFmtId="0" fontId="21" fillId="0" borderId="22" xfId="25" applyFont="1" applyBorder="1" applyAlignment="1">
      <alignment horizontal="center" vertical="center" wrapText="1"/>
    </xf>
    <xf numFmtId="0" fontId="15" fillId="0" borderId="22" xfId="24" applyFont="1" applyBorder="1" applyAlignment="1">
      <alignment horizontal="center" wrapText="1"/>
    </xf>
    <xf numFmtId="0" fontId="15" fillId="0" borderId="22" xfId="24" applyFont="1" applyBorder="1" applyAlignment="1">
      <alignment horizontal="center"/>
    </xf>
    <xf numFmtId="0" fontId="21" fillId="0" borderId="23" xfId="24" applyFont="1" applyBorder="1" applyAlignment="1">
      <alignment horizontal="center"/>
    </xf>
    <xf numFmtId="0" fontId="21" fillId="0" borderId="25" xfId="24" applyFont="1" applyBorder="1" applyAlignment="1">
      <alignment horizontal="center"/>
    </xf>
    <xf numFmtId="0" fontId="54" fillId="0" borderId="22" xfId="24" applyFont="1" applyBorder="1" applyAlignment="1">
      <alignment horizontal="center" wrapText="1"/>
    </xf>
    <xf numFmtId="0" fontId="54" fillId="0" borderId="22" xfId="24" applyFont="1" applyBorder="1" applyAlignment="1">
      <alignment horizontal="center"/>
    </xf>
    <xf numFmtId="0" fontId="54" fillId="4" borderId="22" xfId="25" applyFont="1" applyFill="1" applyBorder="1" applyAlignment="1">
      <alignment horizontal="center" vertical="center" wrapText="1"/>
    </xf>
    <xf numFmtId="0" fontId="20" fillId="4" borderId="23" xfId="16" applyFill="1" applyBorder="1" applyAlignment="1">
      <alignment horizontal="center" vertical="center" wrapText="1"/>
    </xf>
    <xf numFmtId="0" fontId="32" fillId="0" borderId="25" xfId="25" applyFont="1" applyBorder="1" applyAlignment="1">
      <alignment horizontal="left" vertical="center" wrapText="1"/>
    </xf>
    <xf numFmtId="0" fontId="15" fillId="0" borderId="23" xfId="25" applyFont="1" applyBorder="1" applyAlignment="1">
      <alignment horizontal="left" vertical="center" wrapText="1"/>
    </xf>
    <xf numFmtId="0" fontId="15" fillId="0" borderId="25" xfId="25" applyFont="1" applyBorder="1" applyAlignment="1">
      <alignment horizontal="left" vertical="center" wrapText="1"/>
    </xf>
    <xf numFmtId="0" fontId="53" fillId="0" borderId="23" xfId="25" applyFont="1" applyBorder="1" applyAlignment="1">
      <alignment horizontal="left" vertical="center" wrapText="1"/>
    </xf>
    <xf numFmtId="0" fontId="53" fillId="0" borderId="25" xfId="25" applyFont="1" applyBorder="1" applyAlignment="1">
      <alignment horizontal="left" vertical="center" wrapText="1"/>
    </xf>
    <xf numFmtId="0" fontId="21" fillId="0" borderId="23" xfId="24" applyFont="1" applyBorder="1" applyAlignment="1">
      <alignment horizontal="center" vertical="center" wrapText="1"/>
    </xf>
    <xf numFmtId="0" fontId="21" fillId="0" borderId="25" xfId="24" applyFont="1" applyBorder="1" applyAlignment="1">
      <alignment horizontal="center" vertical="center" wrapText="1"/>
    </xf>
    <xf numFmtId="0" fontId="47" fillId="0" borderId="23" xfId="25" applyFont="1" applyBorder="1" applyAlignment="1">
      <alignment horizontal="center" vertical="top" wrapText="1"/>
    </xf>
    <xf numFmtId="0" fontId="21" fillId="0" borderId="25" xfId="25" applyFont="1" applyBorder="1" applyAlignment="1">
      <alignment horizontal="center" vertical="top" wrapText="1"/>
    </xf>
    <xf numFmtId="0" fontId="21" fillId="0" borderId="23" xfId="25" applyFont="1" applyBorder="1" applyAlignment="1">
      <alignment horizontal="center" vertical="center" wrapText="1"/>
    </xf>
    <xf numFmtId="170" fontId="33" fillId="5" borderId="23" xfId="25" applyNumberFormat="1" applyFont="1" applyFill="1" applyBorder="1" applyAlignment="1">
      <alignment horizontal="center" vertical="center" wrapText="1"/>
    </xf>
    <xf numFmtId="170" fontId="33" fillId="5" borderId="25" xfId="25" applyNumberFormat="1" applyFont="1" applyFill="1" applyBorder="1" applyAlignment="1">
      <alignment horizontal="center" vertical="center" wrapText="1"/>
    </xf>
    <xf numFmtId="0" fontId="33" fillId="14" borderId="23" xfId="25" applyFont="1" applyFill="1" applyBorder="1" applyAlignment="1">
      <alignment horizontal="center" vertical="center" wrapText="1"/>
    </xf>
    <xf numFmtId="0" fontId="33" fillId="14" borderId="25" xfId="25"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5" xfId="0" applyFont="1" applyFill="1" applyBorder="1" applyAlignment="1">
      <alignment horizontal="center" vertical="center" wrapText="1"/>
    </xf>
    <xf numFmtId="0" fontId="54" fillId="0" borderId="5" xfId="25" applyFont="1" applyBorder="1" applyAlignment="1">
      <alignment horizontal="center" vertical="top" wrapText="1"/>
    </xf>
    <xf numFmtId="0" fontId="54" fillId="0" borderId="7" xfId="25" applyFont="1" applyBorder="1" applyAlignment="1">
      <alignment horizontal="center" vertical="top" wrapText="1"/>
    </xf>
    <xf numFmtId="0" fontId="15" fillId="4" borderId="5" xfId="25" applyFont="1" applyFill="1" applyBorder="1" applyAlignment="1">
      <alignment horizontal="center" vertical="center" wrapText="1"/>
    </xf>
    <xf numFmtId="0" fontId="15" fillId="4" borderId="7" xfId="25" applyFont="1" applyFill="1" applyBorder="1" applyAlignment="1">
      <alignment horizontal="center" vertical="center" wrapText="1"/>
    </xf>
    <xf numFmtId="0" fontId="21" fillId="0" borderId="6" xfId="25" applyFont="1" applyBorder="1" applyAlignment="1">
      <alignment horizontal="center" vertical="center" wrapText="1"/>
    </xf>
    <xf numFmtId="0" fontId="56" fillId="4" borderId="5" xfId="25" applyFont="1" applyFill="1" applyBorder="1" applyAlignment="1">
      <alignment horizontal="center" vertical="center" wrapText="1"/>
    </xf>
    <xf numFmtId="0" fontId="56" fillId="4" borderId="7" xfId="25" applyFont="1" applyFill="1" applyBorder="1" applyAlignment="1">
      <alignment horizontal="center" vertical="center" wrapText="1"/>
    </xf>
    <xf numFmtId="0" fontId="54" fillId="0" borderId="5" xfId="25" applyFont="1" applyBorder="1" applyAlignment="1">
      <alignment horizontal="center" vertical="center" wrapText="1"/>
    </xf>
    <xf numFmtId="0" fontId="54" fillId="0" borderId="7" xfId="25" applyFont="1" applyBorder="1" applyAlignment="1">
      <alignment horizontal="center" vertical="center" wrapText="1"/>
    </xf>
    <xf numFmtId="0" fontId="15" fillId="0" borderId="5" xfId="25" applyFont="1" applyBorder="1" applyAlignment="1">
      <alignment horizontal="center" vertical="center" wrapText="1"/>
    </xf>
    <xf numFmtId="0" fontId="15" fillId="0" borderId="7" xfId="25" applyFont="1" applyBorder="1" applyAlignment="1">
      <alignment horizontal="center" vertical="center" wrapText="1"/>
    </xf>
    <xf numFmtId="0" fontId="54" fillId="4" borderId="5" xfId="25" applyFont="1" applyFill="1" applyBorder="1" applyAlignment="1">
      <alignment horizontal="center" vertical="top" wrapText="1"/>
    </xf>
    <xf numFmtId="0" fontId="54" fillId="4" borderId="7" xfId="25" applyFont="1" applyFill="1" applyBorder="1" applyAlignment="1">
      <alignment horizontal="center" vertical="top" wrapText="1"/>
    </xf>
    <xf numFmtId="0" fontId="55" fillId="0" borderId="5" xfId="25" applyFont="1" applyBorder="1" applyAlignment="1">
      <alignment horizontal="center" vertical="center" wrapText="1"/>
    </xf>
    <xf numFmtId="0" fontId="55" fillId="0" borderId="7" xfId="25" applyFont="1" applyBorder="1" applyAlignment="1">
      <alignment horizontal="center" vertical="center" wrapText="1"/>
    </xf>
    <xf numFmtId="0" fontId="14"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17" xfId="2" applyFont="1" applyBorder="1" applyAlignment="1">
      <alignment horizontal="left" vertical="center" wrapText="1"/>
    </xf>
    <xf numFmtId="0" fontId="14" fillId="0" borderId="8" xfId="2" applyFont="1" applyBorder="1" applyAlignment="1">
      <alignment horizontal="left" vertical="center" wrapText="1"/>
    </xf>
    <xf numFmtId="0" fontId="14" fillId="0" borderId="1" xfId="2" applyFont="1" applyAlignment="1">
      <alignment horizontal="left" vertical="center" wrapText="1"/>
    </xf>
    <xf numFmtId="0" fontId="14" fillId="0" borderId="16" xfId="2" applyFont="1" applyBorder="1" applyAlignment="1">
      <alignment horizontal="left" vertical="center" wrapText="1"/>
    </xf>
    <xf numFmtId="0" fontId="14" fillId="0" borderId="11" xfId="2" applyFont="1" applyBorder="1" applyAlignment="1">
      <alignment horizontal="left" vertical="center" wrapText="1"/>
    </xf>
    <xf numFmtId="0" fontId="14" fillId="0" borderId="20" xfId="2" applyFont="1" applyBorder="1" applyAlignment="1">
      <alignment horizontal="left" vertical="center" wrapText="1"/>
    </xf>
    <xf numFmtId="0" fontId="14" fillId="0" borderId="19" xfId="2" applyFont="1" applyBorder="1" applyAlignment="1">
      <alignment horizontal="left" vertical="center" wrapText="1"/>
    </xf>
    <xf numFmtId="0" fontId="30" fillId="0" borderId="32" xfId="3" applyFont="1" applyBorder="1" applyAlignment="1">
      <alignment horizontal="center" vertical="center"/>
    </xf>
    <xf numFmtId="0" fontId="14" fillId="5" borderId="29"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5" fillId="0" borderId="5" xfId="3" applyFont="1" applyBorder="1" applyAlignment="1">
      <alignment horizontal="center" vertical="center"/>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5" fillId="0" borderId="5" xfId="3" applyFont="1" applyBorder="1" applyAlignment="1">
      <alignment horizontal="center" vertical="center" wrapText="1"/>
    </xf>
    <xf numFmtId="0" fontId="63" fillId="4" borderId="5" xfId="3" applyFont="1" applyFill="1" applyBorder="1" applyAlignment="1">
      <alignment horizontal="center" vertical="center" wrapText="1"/>
    </xf>
    <xf numFmtId="0" fontId="54" fillId="4" borderId="7" xfId="3" applyFont="1" applyFill="1" applyBorder="1" applyAlignment="1">
      <alignment horizontal="center" vertical="center"/>
    </xf>
    <xf numFmtId="0" fontId="54" fillId="0" borderId="5" xfId="3" applyFont="1" applyBorder="1" applyAlignment="1">
      <alignment horizontal="center" vertical="center" wrapText="1"/>
    </xf>
    <xf numFmtId="0" fontId="54" fillId="0" borderId="7" xfId="3" applyFont="1" applyBorder="1" applyAlignment="1">
      <alignment horizontal="center" vertical="center"/>
    </xf>
    <xf numFmtId="0" fontId="56" fillId="0" borderId="5" xfId="3" applyFont="1" applyBorder="1" applyAlignment="1">
      <alignment horizontal="center" vertical="center" wrapText="1"/>
    </xf>
    <xf numFmtId="0" fontId="56" fillId="0" borderId="7" xfId="3" applyFont="1" applyBorder="1" applyAlignment="1">
      <alignment horizontal="center" vertical="center"/>
    </xf>
    <xf numFmtId="0" fontId="15" fillId="0" borderId="29"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15" fillId="0" borderId="7" xfId="3" applyFont="1" applyBorder="1" applyAlignment="1">
      <alignment horizontal="center" vertical="center" wrapText="1"/>
    </xf>
    <xf numFmtId="0" fontId="14" fillId="5" borderId="5"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15" fillId="0" borderId="5" xfId="25" applyFont="1" applyBorder="1" applyAlignment="1">
      <alignment horizontal="justify" vertical="top" wrapText="1"/>
    </xf>
    <xf numFmtId="0" fontId="15" fillId="0" borderId="7" xfId="25" applyFont="1" applyBorder="1" applyAlignment="1">
      <alignment horizontal="justify" vertical="top" wrapText="1"/>
    </xf>
    <xf numFmtId="0" fontId="55" fillId="0" borderId="5" xfId="25" applyFont="1" applyBorder="1" applyAlignment="1">
      <alignment horizontal="justify" vertical="top" wrapText="1"/>
    </xf>
    <xf numFmtId="0" fontId="55" fillId="0" borderId="7" xfId="25" applyFont="1" applyBorder="1" applyAlignment="1">
      <alignment horizontal="justify" vertical="top" wrapText="1"/>
    </xf>
    <xf numFmtId="0" fontId="14" fillId="5" borderId="2"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11" xfId="2" applyFont="1" applyFill="1" applyBorder="1" applyAlignment="1">
      <alignment horizontal="center" vertical="center" wrapText="1"/>
    </xf>
    <xf numFmtId="1" fontId="14" fillId="0" borderId="29" xfId="2" applyNumberFormat="1" applyFont="1" applyBorder="1" applyAlignment="1">
      <alignment horizontal="center" vertical="center" wrapText="1"/>
    </xf>
    <xf numFmtId="1" fontId="14" fillId="0" borderId="27" xfId="2" applyNumberFormat="1" applyFont="1" applyBorder="1" applyAlignment="1">
      <alignment horizontal="center" vertical="center" wrapText="1"/>
    </xf>
    <xf numFmtId="1" fontId="14" fillId="0" borderId="28" xfId="2" applyNumberFormat="1" applyFont="1" applyBorder="1" applyAlignment="1">
      <alignment horizontal="center" vertical="center" wrapText="1"/>
    </xf>
    <xf numFmtId="0" fontId="9" fillId="5" borderId="26" xfId="3" applyFont="1" applyFill="1" applyBorder="1" applyAlignment="1">
      <alignment horizontal="center" vertical="center"/>
    </xf>
    <xf numFmtId="0" fontId="9" fillId="5" borderId="5" xfId="3" applyFont="1" applyFill="1" applyBorder="1" applyAlignment="1">
      <alignment horizontal="center" vertical="center" wrapText="1"/>
    </xf>
    <xf numFmtId="0" fontId="9" fillId="5" borderId="6" xfId="3" applyFont="1" applyFill="1" applyBorder="1" applyAlignment="1">
      <alignment horizontal="center" vertical="center" wrapText="1"/>
    </xf>
    <xf numFmtId="0" fontId="9" fillId="5" borderId="7" xfId="3" applyFont="1" applyFill="1" applyBorder="1" applyAlignment="1">
      <alignment horizontal="center"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14" fillId="0" borderId="67" xfId="2" applyFont="1" applyBorder="1" applyAlignment="1">
      <alignment horizontal="center" vertical="center" wrapText="1"/>
    </xf>
    <xf numFmtId="0" fontId="14" fillId="0" borderId="34" xfId="2" applyFont="1" applyBorder="1" applyAlignment="1">
      <alignment horizontal="center" vertical="center" wrapText="1"/>
    </xf>
    <xf numFmtId="0" fontId="14" fillId="0" borderId="63"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78" xfId="2" applyFont="1" applyBorder="1" applyAlignment="1">
      <alignment horizontal="center" vertical="center" wrapText="1"/>
    </xf>
    <xf numFmtId="168" fontId="15" fillId="0" borderId="67" xfId="5" applyNumberFormat="1" applyFont="1" applyBorder="1" applyAlignment="1">
      <alignment horizontal="center" vertical="center"/>
    </xf>
    <xf numFmtId="168" fontId="15" fillId="0" borderId="34" xfId="5" applyNumberFormat="1" applyFont="1" applyBorder="1" applyAlignment="1">
      <alignment horizontal="center" vertical="center"/>
    </xf>
    <xf numFmtId="168" fontId="15" fillId="0" borderId="40" xfId="5" applyNumberFormat="1" applyFont="1" applyBorder="1" applyAlignment="1">
      <alignment horizontal="center" vertical="center"/>
    </xf>
    <xf numFmtId="172" fontId="15" fillId="0" borderId="67" xfId="5" applyNumberFormat="1" applyFont="1" applyBorder="1" applyAlignment="1">
      <alignment horizontal="center" vertical="center"/>
    </xf>
    <xf numFmtId="172" fontId="15" fillId="0" borderId="34" xfId="5" applyNumberFormat="1" applyFont="1" applyBorder="1" applyAlignment="1">
      <alignment horizontal="center" vertical="center"/>
    </xf>
    <xf numFmtId="172" fontId="15" fillId="0" borderId="40" xfId="5" applyNumberFormat="1" applyFont="1" applyBorder="1" applyAlignment="1">
      <alignment horizontal="center" vertical="center"/>
    </xf>
    <xf numFmtId="0" fontId="14" fillId="0" borderId="40" xfId="2" applyFont="1" applyBorder="1" applyAlignment="1">
      <alignment horizontal="center" vertical="center" wrapText="1"/>
    </xf>
    <xf numFmtId="0" fontId="14" fillId="0" borderId="54" xfId="2" applyFont="1" applyBorder="1" applyAlignment="1">
      <alignment horizontal="center" vertical="center" wrapText="1"/>
    </xf>
    <xf numFmtId="168" fontId="56" fillId="0" borderId="51" xfId="5" applyNumberFormat="1" applyFont="1" applyBorder="1" applyAlignment="1">
      <alignment horizontal="center" vertical="center" wrapText="1"/>
    </xf>
    <xf numFmtId="168" fontId="56" fillId="0" borderId="35" xfId="5" applyNumberFormat="1" applyFont="1" applyBorder="1" applyAlignment="1">
      <alignment horizontal="center" vertical="center" wrapText="1"/>
    </xf>
    <xf numFmtId="168" fontId="56" fillId="0" borderId="48" xfId="5" applyNumberFormat="1" applyFont="1" applyBorder="1" applyAlignment="1">
      <alignment horizontal="center" vertical="center" wrapText="1"/>
    </xf>
    <xf numFmtId="168" fontId="56" fillId="0" borderId="51" xfId="5" applyNumberFormat="1" applyFont="1" applyBorder="1" applyAlignment="1">
      <alignment horizontal="center" vertical="center"/>
    </xf>
    <xf numFmtId="168" fontId="56" fillId="0" borderId="35" xfId="5" applyNumberFormat="1" applyFont="1" applyBorder="1" applyAlignment="1">
      <alignment horizontal="center" vertical="center"/>
    </xf>
    <xf numFmtId="168" fontId="56" fillId="0" borderId="48" xfId="5" applyNumberFormat="1" applyFont="1" applyBorder="1" applyAlignment="1">
      <alignment horizontal="center" vertical="center"/>
    </xf>
    <xf numFmtId="0" fontId="14" fillId="3" borderId="26" xfId="2" applyFont="1" applyFill="1" applyBorder="1" applyAlignment="1">
      <alignment horizontal="left" vertical="center" wrapText="1"/>
    </xf>
    <xf numFmtId="0" fontId="14" fillId="3" borderId="5"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5" borderId="37" xfId="2" applyFont="1" applyFill="1" applyBorder="1" applyAlignment="1">
      <alignment horizontal="center" vertical="center" wrapText="1"/>
    </xf>
    <xf numFmtId="0" fontId="14" fillId="5" borderId="76" xfId="2" applyFont="1" applyFill="1" applyBorder="1" applyAlignment="1">
      <alignment horizontal="center" vertical="center" wrapText="1"/>
    </xf>
    <xf numFmtId="168" fontId="15" fillId="0" borderId="33" xfId="5" applyNumberFormat="1" applyFont="1" applyBorder="1" applyAlignment="1">
      <alignment horizontal="center" vertical="center"/>
    </xf>
    <xf numFmtId="168" fontId="15" fillId="0" borderId="35" xfId="5" applyNumberFormat="1" applyFont="1" applyBorder="1" applyAlignment="1">
      <alignment horizontal="center" vertical="center"/>
    </xf>
    <xf numFmtId="168" fontId="15" fillId="0" borderId="48" xfId="5" applyNumberFormat="1" applyFont="1" applyBorder="1" applyAlignment="1">
      <alignment horizontal="center" vertical="center"/>
    </xf>
    <xf numFmtId="0" fontId="14" fillId="3" borderId="5" xfId="2" applyFont="1" applyFill="1" applyBorder="1" applyAlignment="1">
      <alignment horizontal="center" vertic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5" borderId="61" xfId="2" applyFont="1" applyFill="1" applyBorder="1" applyAlignment="1">
      <alignment horizontal="center" vertical="center" wrapText="1"/>
    </xf>
    <xf numFmtId="0" fontId="14" fillId="5" borderId="62" xfId="2" applyFont="1" applyFill="1" applyBorder="1" applyAlignment="1">
      <alignment horizontal="center" vertical="center" wrapText="1"/>
    </xf>
    <xf numFmtId="0" fontId="14" fillId="5" borderId="38" xfId="2" applyFont="1" applyFill="1" applyBorder="1" applyAlignment="1">
      <alignment horizontal="center" vertical="center" wrapText="1"/>
    </xf>
    <xf numFmtId="0" fontId="14" fillId="5" borderId="39" xfId="2" applyFont="1" applyFill="1" applyBorder="1" applyAlignment="1">
      <alignment horizontal="center" vertical="center" wrapText="1"/>
    </xf>
    <xf numFmtId="0" fontId="14" fillId="5" borderId="55"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4" fillId="5" borderId="9" xfId="2" applyFont="1" applyFill="1" applyBorder="1" applyAlignment="1">
      <alignment horizontal="center" vertical="center" wrapText="1"/>
    </xf>
    <xf numFmtId="0" fontId="14" fillId="5" borderId="1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5" borderId="50" xfId="2" applyFont="1" applyFill="1" applyBorder="1" applyAlignment="1">
      <alignment horizontal="center" vertical="center" wrapText="1"/>
    </xf>
    <xf numFmtId="0" fontId="14" fillId="5" borderId="77" xfId="2" applyFont="1" applyFill="1" applyBorder="1" applyAlignment="1">
      <alignment horizontal="center" vertical="center" wrapText="1"/>
    </xf>
    <xf numFmtId="168" fontId="56" fillId="0" borderId="33" xfId="5" applyNumberFormat="1" applyFont="1" applyBorder="1" applyAlignment="1">
      <alignment vertical="center"/>
    </xf>
    <xf numFmtId="168" fontId="56" fillId="0" borderId="35" xfId="5" applyNumberFormat="1" applyFont="1" applyBorder="1" applyAlignment="1">
      <alignment vertical="center"/>
    </xf>
    <xf numFmtId="168" fontId="56" fillId="0" borderId="48" xfId="5" applyNumberFormat="1" applyFont="1" applyBorder="1" applyAlignment="1">
      <alignment vertical="center"/>
    </xf>
    <xf numFmtId="175" fontId="56" fillId="0" borderId="61" xfId="5" applyNumberFormat="1" applyFont="1" applyBorder="1" applyAlignment="1">
      <alignment vertical="center"/>
    </xf>
    <xf numFmtId="175" fontId="56" fillId="0" borderId="36" xfId="5" applyNumberFormat="1" applyFont="1" applyBorder="1" applyAlignment="1">
      <alignment vertical="center"/>
    </xf>
    <xf numFmtId="175" fontId="56" fillId="0" borderId="49" xfId="5" applyNumberFormat="1" applyFont="1" applyBorder="1" applyAlignment="1">
      <alignment vertical="center"/>
    </xf>
    <xf numFmtId="168" fontId="15" fillId="0" borderId="60" xfId="5" applyNumberFormat="1" applyFont="1" applyBorder="1" applyAlignment="1">
      <alignment horizontal="center" vertical="center"/>
    </xf>
    <xf numFmtId="0" fontId="14" fillId="5" borderId="17" xfId="2" applyFont="1" applyFill="1" applyBorder="1" applyAlignment="1">
      <alignment horizontal="center" vertical="center" wrapText="1"/>
    </xf>
    <xf numFmtId="0" fontId="14" fillId="5" borderId="19" xfId="2"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1" fontId="8" fillId="0" borderId="5" xfId="3" applyNumberFormat="1" applyFont="1" applyBorder="1" applyAlignment="1">
      <alignment horizontal="center" vertical="center"/>
    </xf>
    <xf numFmtId="1" fontId="8" fillId="0" borderId="7" xfId="3" applyNumberFormat="1" applyFont="1" applyBorder="1" applyAlignment="1">
      <alignment horizontal="center" vertical="center"/>
    </xf>
    <xf numFmtId="0" fontId="14" fillId="0" borderId="1" xfId="0" applyFont="1" applyBorder="1" applyAlignment="1">
      <alignment horizontal="center" vertical="center" wrapText="1"/>
    </xf>
    <xf numFmtId="0" fontId="14" fillId="5" borderId="52" xfId="2" applyFont="1" applyFill="1" applyBorder="1" applyAlignment="1">
      <alignment horizontal="center" vertical="center" wrapText="1"/>
    </xf>
    <xf numFmtId="0" fontId="14" fillId="5" borderId="51" xfId="2" applyFont="1" applyFill="1" applyBorder="1" applyAlignment="1">
      <alignment horizontal="center" vertical="center" wrapText="1"/>
    </xf>
    <xf numFmtId="0" fontId="14" fillId="5" borderId="36" xfId="2" applyFont="1" applyFill="1" applyBorder="1" applyAlignment="1">
      <alignment horizontal="center" vertical="center" wrapText="1"/>
    </xf>
    <xf numFmtId="168" fontId="15" fillId="0" borderId="67" xfId="5" applyNumberFormat="1" applyFont="1" applyFill="1" applyBorder="1" applyAlignment="1">
      <alignment horizontal="center" vertical="center"/>
    </xf>
    <xf numFmtId="168" fontId="15" fillId="0" borderId="34" xfId="5" applyNumberFormat="1" applyFont="1" applyFill="1" applyBorder="1" applyAlignment="1">
      <alignment horizontal="center" vertical="center"/>
    </xf>
    <xf numFmtId="168" fontId="15" fillId="0" borderId="63" xfId="5" applyNumberFormat="1" applyFont="1" applyFill="1" applyBorder="1" applyAlignment="1">
      <alignment horizontal="center" vertical="center"/>
    </xf>
    <xf numFmtId="175" fontId="15" fillId="0" borderId="33" xfId="5" applyNumberFormat="1" applyFont="1" applyBorder="1" applyAlignment="1">
      <alignment horizontal="center" vertical="center"/>
    </xf>
    <xf numFmtId="175" fontId="15" fillId="0" borderId="35" xfId="5" applyNumberFormat="1" applyFont="1" applyBorder="1" applyAlignment="1">
      <alignment horizontal="center" vertical="center"/>
    </xf>
    <xf numFmtId="175" fontId="15" fillId="0" borderId="60" xfId="5" applyNumberFormat="1" applyFont="1" applyBorder="1" applyAlignment="1">
      <alignment horizontal="center" vertical="center"/>
    </xf>
    <xf numFmtId="0" fontId="14" fillId="3" borderId="11"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3" borderId="19" xfId="3" applyFont="1" applyFill="1" applyBorder="1" applyAlignment="1">
      <alignment horizontal="center" vertical="center" wrapText="1"/>
    </xf>
    <xf numFmtId="0" fontId="14" fillId="3" borderId="5"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33" fillId="5" borderId="27" xfId="3" applyFont="1" applyFill="1" applyBorder="1" applyAlignment="1">
      <alignment horizontal="center" vertical="center" wrapText="1"/>
    </xf>
    <xf numFmtId="0" fontId="33" fillId="5" borderId="17" xfId="3" applyFont="1" applyFill="1" applyBorder="1" applyAlignment="1">
      <alignment horizontal="center" vertical="center" wrapText="1"/>
    </xf>
    <xf numFmtId="0" fontId="33" fillId="5" borderId="1" xfId="3" applyFont="1" applyFill="1" applyAlignment="1">
      <alignment horizontal="center" vertical="center" wrapText="1"/>
    </xf>
    <xf numFmtId="0" fontId="33" fillId="5" borderId="20"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4" fillId="5" borderId="5" xfId="2" applyFont="1" applyFill="1" applyBorder="1" applyAlignment="1">
      <alignment horizontal="left" vertical="center" wrapText="1"/>
    </xf>
    <xf numFmtId="0" fontId="14" fillId="5" borderId="7" xfId="2" applyFont="1" applyFill="1" applyBorder="1" applyAlignment="1">
      <alignment horizontal="left" vertical="center" wrapText="1"/>
    </xf>
    <xf numFmtId="0" fontId="13" fillId="0" borderId="26" xfId="0" applyFont="1" applyBorder="1" applyAlignment="1">
      <alignment horizontal="left" vertical="center" wrapText="1"/>
    </xf>
    <xf numFmtId="0" fontId="14" fillId="5" borderId="11" xfId="3" applyFont="1" applyFill="1" applyBorder="1" applyAlignment="1">
      <alignment horizontal="center" vertical="center" wrapText="1"/>
    </xf>
    <xf numFmtId="0" fontId="14" fillId="5" borderId="19" xfId="3" applyFont="1" applyFill="1" applyBorder="1" applyAlignment="1">
      <alignment horizontal="center" vertical="center" wrapText="1"/>
    </xf>
    <xf numFmtId="1" fontId="40" fillId="0" borderId="29" xfId="2" applyNumberFormat="1" applyFont="1" applyBorder="1" applyAlignment="1">
      <alignment horizontal="center" vertical="center" wrapText="1"/>
    </xf>
    <xf numFmtId="1" fontId="40" fillId="0" borderId="27" xfId="2" applyNumberFormat="1" applyFont="1" applyBorder="1" applyAlignment="1">
      <alignment horizontal="center" vertical="center" wrapText="1"/>
    </xf>
    <xf numFmtId="1" fontId="40" fillId="0" borderId="28" xfId="2" applyNumberFormat="1" applyFont="1" applyBorder="1" applyAlignment="1">
      <alignment horizontal="center" vertical="center" wrapText="1"/>
    </xf>
    <xf numFmtId="0" fontId="14" fillId="5" borderId="6" xfId="3" applyFont="1" applyFill="1" applyBorder="1" applyAlignment="1">
      <alignment horizontal="center" vertical="center" wrapText="1"/>
    </xf>
    <xf numFmtId="0" fontId="21" fillId="5" borderId="6" xfId="3" applyFont="1" applyFill="1" applyBorder="1" applyAlignment="1">
      <alignment horizontal="center" vertical="center" wrapText="1"/>
    </xf>
    <xf numFmtId="0" fontId="21" fillId="5" borderId="7"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0" borderId="1" xfId="2" applyFont="1" applyAlignment="1">
      <alignment horizontal="center" vertical="center" wrapText="1"/>
    </xf>
    <xf numFmtId="0" fontId="13" fillId="0" borderId="20" xfId="2" applyFont="1" applyBorder="1" applyAlignment="1">
      <alignment horizontal="center" vertical="center" wrapText="1"/>
    </xf>
    <xf numFmtId="0" fontId="14" fillId="10" borderId="11" xfId="2" applyFont="1" applyFill="1" applyBorder="1" applyAlignment="1">
      <alignment horizontal="center" vertical="center"/>
    </xf>
    <xf numFmtId="0" fontId="14" fillId="10" borderId="20" xfId="2" applyFont="1" applyFill="1" applyBorder="1" applyAlignment="1">
      <alignment horizontal="center" vertical="center"/>
    </xf>
    <xf numFmtId="0" fontId="14" fillId="10" borderId="19" xfId="2" applyFont="1" applyFill="1" applyBorder="1" applyAlignment="1">
      <alignment horizontal="center" vertical="center"/>
    </xf>
    <xf numFmtId="0" fontId="14" fillId="10" borderId="29" xfId="2" applyFont="1" applyFill="1" applyBorder="1" applyAlignment="1">
      <alignment horizontal="center" vertical="center"/>
    </xf>
    <xf numFmtId="0" fontId="14" fillId="10" borderId="27" xfId="2"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3" borderId="2"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9" xfId="0" applyFont="1" applyFill="1" applyBorder="1" applyAlignment="1">
      <alignment horizontal="center" vertical="center"/>
    </xf>
    <xf numFmtId="0" fontId="43" fillId="5" borderId="59"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26" fillId="11" borderId="9" xfId="14" quotePrefix="1" applyNumberFormat="1" applyFill="1" applyBorder="1" applyAlignment="1">
      <alignment horizontal="center" vertical="center" wrapText="1"/>
    </xf>
    <xf numFmtId="0" fontId="26"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5" fillId="10" borderId="1" xfId="19" applyFill="1" applyAlignment="1">
      <alignment horizontal="center"/>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1" fontId="8"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6" fillId="11" borderId="55" xfId="14" quotePrefix="1" applyNumberFormat="1" applyFill="1" applyBorder="1" applyAlignment="1">
      <alignment horizontal="center" vertical="center" wrapText="1"/>
    </xf>
    <xf numFmtId="0" fontId="26" fillId="11" borderId="12" xfId="14" quotePrefix="1" applyNumberFormat="1" applyFill="1" applyBorder="1" applyAlignment="1">
      <alignment horizontal="center" vertical="center" wrapText="1"/>
    </xf>
    <xf numFmtId="0" fontId="26" fillId="11" borderId="9" xfId="14" applyNumberFormat="1" applyFill="1" applyBorder="1" applyAlignment="1">
      <alignment horizontal="center" vertical="center" wrapText="1"/>
    </xf>
    <xf numFmtId="0" fontId="26" fillId="11" borderId="13" xfId="14" applyNumberFormat="1" applyFill="1" applyBorder="1" applyAlignment="1">
      <alignment horizontal="center" vertical="center" wrapText="1"/>
    </xf>
    <xf numFmtId="0" fontId="26" fillId="3" borderId="9" xfId="12" quotePrefix="1" applyNumberFormat="1" applyFont="1" applyFill="1" applyBorder="1" applyAlignment="1">
      <alignment horizontal="center" vertical="center" wrapText="1"/>
    </xf>
    <xf numFmtId="0" fontId="26"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4" fillId="5" borderId="45" xfId="2" applyFont="1" applyFill="1" applyBorder="1" applyAlignment="1">
      <alignment horizontal="center" vertical="center" wrapText="1"/>
    </xf>
    <xf numFmtId="0" fontId="14" fillId="5" borderId="46" xfId="2" applyFont="1" applyFill="1" applyBorder="1" applyAlignment="1">
      <alignment horizontal="center" vertical="center" wrapText="1"/>
    </xf>
    <xf numFmtId="0" fontId="13" fillId="0" borderId="26" xfId="2" applyFont="1" applyBorder="1" applyAlignment="1">
      <alignment horizontal="center" vertical="center" wrapText="1"/>
    </xf>
    <xf numFmtId="0" fontId="14" fillId="0" borderId="29" xfId="2" applyFont="1" applyBorder="1" applyAlignment="1">
      <alignment horizontal="center" vertical="center"/>
    </xf>
    <xf numFmtId="0" fontId="14" fillId="0" borderId="27" xfId="2" applyFont="1" applyBorder="1" applyAlignment="1">
      <alignment horizontal="center" vertical="center"/>
    </xf>
    <xf numFmtId="0" fontId="14" fillId="5" borderId="41" xfId="2" applyFont="1" applyFill="1" applyBorder="1" applyAlignment="1">
      <alignment horizontal="center" vertical="center" wrapText="1"/>
    </xf>
    <xf numFmtId="0" fontId="14" fillId="5" borderId="42" xfId="2" applyFont="1" applyFill="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3" xfId="2" applyFont="1" applyBorder="1" applyAlignment="1">
      <alignment horizontal="center" vertical="center" wrapText="1"/>
    </xf>
    <xf numFmtId="0" fontId="15" fillId="0" borderId="6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27" fillId="0" borderId="5" xfId="25" applyFont="1" applyFill="1" applyBorder="1" applyAlignment="1">
      <alignment horizontal="center" vertical="center" wrapText="1"/>
    </xf>
    <xf numFmtId="0" fontId="27" fillId="0" borderId="7" xfId="25" applyFont="1" applyFill="1" applyBorder="1" applyAlignment="1">
      <alignment horizontal="center" vertical="center" wrapText="1"/>
    </xf>
  </cellXfs>
  <cellStyles count="30">
    <cellStyle name="Hipervínculo" xfId="23" builtinId="8"/>
    <cellStyle name="Hyperlink" xfId="16" xr:uid="{00000000-0005-0000-0000-000001000000}"/>
    <cellStyle name="Millares" xfId="18" builtinId="3"/>
    <cellStyle name="Millares [0] 2" xfId="7" xr:uid="{00000000-0005-0000-0000-000003000000}"/>
    <cellStyle name="Millares 2" xfId="5" xr:uid="{00000000-0005-0000-0000-000004000000}"/>
    <cellStyle name="Millares 3" xfId="29" xr:uid="{00000000-0005-0000-0000-000005000000}"/>
    <cellStyle name="Moneda" xfId="22" builtinId="4"/>
    <cellStyle name="Moneda [0] 2" xfId="8" xr:uid="{00000000-0005-0000-0000-000007000000}"/>
    <cellStyle name="Moneda 130" xfId="21" xr:uid="{00000000-0005-0000-0000-000008000000}"/>
    <cellStyle name="Moneda 130 2" xfId="27" xr:uid="{00000000-0005-0000-0000-000009000000}"/>
    <cellStyle name="Moneda 2" xfId="4" xr:uid="{00000000-0005-0000-0000-00000A000000}"/>
    <cellStyle name="Moneda 3" xfId="26" xr:uid="{00000000-0005-0000-0000-00000B000000}"/>
    <cellStyle name="Normal" xfId="0" builtinId="0"/>
    <cellStyle name="Normal 2" xfId="2" xr:uid="{00000000-0005-0000-0000-00000D000000}"/>
    <cellStyle name="Normal 3" xfId="3" xr:uid="{00000000-0005-0000-0000-00000E000000}"/>
    <cellStyle name="Normal 3 2" xfId="25" xr:uid="{00000000-0005-0000-0000-00000F000000}"/>
    <cellStyle name="Normal 4" xfId="17" xr:uid="{00000000-0005-0000-0000-000010000000}"/>
    <cellStyle name="Normal 5" xfId="19" xr:uid="{00000000-0005-0000-0000-000011000000}"/>
    <cellStyle name="Normal 6" xfId="20" xr:uid="{00000000-0005-0000-0000-000012000000}"/>
    <cellStyle name="Normal 7" xfId="24" xr:uid="{00000000-0005-0000-0000-000013000000}"/>
    <cellStyle name="Porcentaje" xfId="1" builtinId="5"/>
    <cellStyle name="Porcentaje 2" xfId="6" xr:uid="{00000000-0005-0000-0000-000015000000}"/>
    <cellStyle name="Porcentaje 2 2" xfId="10" xr:uid="{00000000-0005-0000-0000-000016000000}"/>
    <cellStyle name="Porcentaje 3" xfId="28" xr:uid="{00000000-0005-0000-0000-000017000000}"/>
    <cellStyle name="Porcentual 2" xfId="9" xr:uid="{00000000-0005-0000-0000-000018000000}"/>
    <cellStyle name="SAPDataCell" xfId="11" xr:uid="{00000000-0005-0000-0000-000019000000}"/>
    <cellStyle name="SAPDimensionCell" xfId="14" xr:uid="{00000000-0005-0000-0000-00001A000000}"/>
    <cellStyle name="SAPFormula" xfId="15" xr:uid="{00000000-0005-0000-0000-00001B000000}"/>
    <cellStyle name="SAPMemberCell" xfId="12" xr:uid="{00000000-0005-0000-0000-00001C000000}"/>
    <cellStyle name="SAPMemberCell 3"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333375</xdr:colOff>
      <xdr:row>58</xdr:row>
      <xdr:rowOff>35719</xdr:rowOff>
    </xdr:from>
    <xdr:to>
      <xdr:col>5</xdr:col>
      <xdr:colOff>1166812</xdr:colOff>
      <xdr:row>58</xdr:row>
      <xdr:rowOff>542654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92063" y="29694188"/>
          <a:ext cx="833437" cy="506935"/>
        </a:xfrm>
        <a:prstGeom prst="rect">
          <a:avLst/>
        </a:prstGeom>
      </xdr:spPr>
    </xdr:pic>
    <xdr:clientData/>
  </xdr:twoCellAnchor>
  <xdr:twoCellAnchor editAs="oneCell">
    <xdr:from>
      <xdr:col>2</xdr:col>
      <xdr:colOff>657225</xdr:colOff>
      <xdr:row>58</xdr:row>
      <xdr:rowOff>38100</xdr:rowOff>
    </xdr:from>
    <xdr:to>
      <xdr:col>2</xdr:col>
      <xdr:colOff>1285875</xdr:colOff>
      <xdr:row>58</xdr:row>
      <xdr:rowOff>457200</xdr:rowOff>
    </xdr:to>
    <xdr:pic>
      <xdr:nvPicPr>
        <xdr:cNvPr id="5" name="Imagen 4">
          <a:extLst>
            <a:ext uri="{FF2B5EF4-FFF2-40B4-BE49-F238E27FC236}">
              <a16:creationId xmlns:a16="http://schemas.microsoft.com/office/drawing/2014/main" id="{5C90561A-C62E-76B2-42F8-BAAF47B127E2}"/>
            </a:ext>
            <a:ext uri="{147F2762-F138-4A5C-976F-8EAC2B608ADB}">
              <a16:predDERef xmlns:a16="http://schemas.microsoft.com/office/drawing/2014/main" pred="{00000000-0008-0000-0400-000004000000}"/>
            </a:ext>
          </a:extLst>
        </xdr:cNvPr>
        <xdr:cNvPicPr>
          <a:picLocks noChangeAspect="1"/>
        </xdr:cNvPicPr>
      </xdr:nvPicPr>
      <xdr:blipFill>
        <a:blip xmlns:r="http://schemas.openxmlformats.org/officeDocument/2006/relationships" r:embed="rId3"/>
        <a:stretch>
          <a:fillRect/>
        </a:stretch>
      </xdr:blipFill>
      <xdr:spPr>
        <a:xfrm>
          <a:off x="5867400" y="45624750"/>
          <a:ext cx="6286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von/Downloads/8207%20Seguimiento%20PA%20a%20Marzo%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_1"/>
      <sheetName val="Hoja de vida "/>
      <sheetName val="ACTIVIDAD_2"/>
      <sheetName val="Hoja de vida 2"/>
      <sheetName val="ACTIVIDAD_3"/>
      <sheetName val="Hoja de vida 3"/>
      <sheetName val="META_PDD"/>
      <sheetName val="HV_MetaPDD"/>
      <sheetName val="PRODUCTO_MGA"/>
      <sheetName val="TERRITORIALIZACIÓN"/>
      <sheetName val="PMR"/>
      <sheetName val="CONTROL DE CAMBIOS"/>
    </sheetNames>
    <sheetDataSet>
      <sheetData sheetId="0"/>
      <sheetData sheetId="1">
        <row r="25">
          <cell r="B25">
            <v>543845000</v>
          </cell>
          <cell r="C25">
            <v>88147843</v>
          </cell>
        </row>
        <row r="26">
          <cell r="C26">
            <v>4199000</v>
          </cell>
        </row>
      </sheetData>
      <sheetData sheetId="2"/>
      <sheetData sheetId="3">
        <row r="24">
          <cell r="B24">
            <v>157256000</v>
          </cell>
          <cell r="C24">
            <v>95706000</v>
          </cell>
        </row>
        <row r="25">
          <cell r="C25">
            <v>0</v>
          </cell>
        </row>
      </sheetData>
      <sheetData sheetId="4"/>
      <sheetData sheetId="5">
        <row r="25">
          <cell r="B25">
            <v>350253333</v>
          </cell>
          <cell r="C25">
            <v>478896000</v>
          </cell>
        </row>
        <row r="26">
          <cell r="C26">
            <v>4913333</v>
          </cell>
        </row>
      </sheetData>
      <sheetData sheetId="6"/>
      <sheetData sheetId="7">
        <row r="27">
          <cell r="C27">
            <v>2.5</v>
          </cell>
        </row>
        <row r="29">
          <cell r="C29">
            <v>2.5</v>
          </cell>
        </row>
      </sheetData>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hyperlink" Target="https://secretariadistritald-my.sharepoint.com/:x:/g/personal/ecastaneda_sdmujer_gov_co/EZQ-bDNPvb5PmbOpoI_8YWABpa670OiFO0RuiDnZRqa39w?e=egi6wL" TargetMode="External"/><Relationship Id="rId18" Type="http://schemas.openxmlformats.org/officeDocument/2006/relationships/hyperlink" Target="https://secretariadistritald-my.sharepoint.com/:x:/g/personal/jdaza_sdmujer_gov_co/EVveWJk96f1FqOj2CxYCQO4BPmTyNWfuOIF0M0PjfMwshA?e=wzPOVz" TargetMode="External"/><Relationship Id="rId26" Type="http://schemas.openxmlformats.org/officeDocument/2006/relationships/hyperlink" Target="https://secretariadistritald-my.sharepoint.com/:x:/g/personal/jarocha_sdmujer_gov_co/Ealawl8pNR9LvsSJpleqaqgBqKY2STD1Edv8fGPmRFEqxA?e=V1EM8F" TargetMode="External"/><Relationship Id="rId3" Type="http://schemas.openxmlformats.org/officeDocument/2006/relationships/hyperlink" Target="https://secretariadistritald-my.sharepoint.com/:f:/g/personal/ecastaneda_sdmujer_gov_co/EpYYHfQSb-pGkFUz2lb3HIEB5mwl38MThKeS5iyWoNJEvA?e=oqq3wK" TargetMode="External"/><Relationship Id="rId21" Type="http://schemas.openxmlformats.org/officeDocument/2006/relationships/hyperlink" Target="https://secretariadistritald-my.sharepoint.com/:x:/g/personal/jdaza_sdmujer_gov_co/EVveWJk96f1FqOj2CxYCQO4BPmTyNWfuOIF0M0PjfMwshA?e=czQyZq" TargetMode="Externa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hyperlink" Target="https://secretariadistritald-my.sharepoint.com/:f:/g/personal/ecastaneda_sdmujer_gov_co/EjH6DZiewwRAhNII1Mt-5tgB8mJTzQypV66L1N_ZjUoYbg?e=xXdUza" TargetMode="External"/><Relationship Id="rId17" Type="http://schemas.openxmlformats.org/officeDocument/2006/relationships/hyperlink" Target="https://secretariadistritald-my.sharepoint.com/:x:/g/personal/ecastaneda_sdmujer_gov_co/Efwe0ju6xQVEvMa5YF3fV-QBYEiurnzcBVdO7dg2lu1eYQ?e=1SP0gW" TargetMode="External"/><Relationship Id="rId25" Type="http://schemas.openxmlformats.org/officeDocument/2006/relationships/hyperlink" Target="https://secretariadistritald-my.sharepoint.com/:x:/g/personal/jdaza_sdmujer_gov_co/EVveWJk96f1FqOj2CxYCQO4BPmTyNWfuOIF0M0PjfMwshA?e=B90p8Z" TargetMode="External"/><Relationship Id="rId2" Type="http://schemas.openxmlformats.org/officeDocument/2006/relationships/hyperlink" Target="https://secretariadistritald-my.sharepoint.com/:f:/g/personal/ecastaneda_sdmujer_gov_co/EpeFmxvbn5BJsp9_onbazacBYdTeX-NmXHBWN6AFNLvs-w?e=9BegAu" TargetMode="External"/><Relationship Id="rId16" Type="http://schemas.openxmlformats.org/officeDocument/2006/relationships/hyperlink" Target="https://secretariadistritald-my.sharepoint.com/:x:/g/personal/ecastaneda_sdmujer_gov_co/EZQ-bDNPvb5PmbOpoI_8YWABpa670OiFO0RuiDnZRqa39w?e=egi6wL" TargetMode="External"/><Relationship Id="rId20" Type="http://schemas.openxmlformats.org/officeDocument/2006/relationships/hyperlink" Target="https://secretariadistritald-my.sharepoint.com/:f:/g/personal/jarocha_sdmujer_gov_co/Et_Ydz8ecMpBnebLST6pZDcB-CdtwpIRt6NyIcLQLzqxtQ?e=czzKPw" TargetMode="External"/><Relationship Id="rId29" Type="http://schemas.openxmlformats.org/officeDocument/2006/relationships/printerSettings" Target="../printerSettings/printerSettings1.bin"/><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hyperlink" Target="https://secretariadistritald-my.sharepoint.com/:f:/g/personal/ecastaneda_sdmujer_gov_co/Eik00_UEBR1BibMfdt1SmFsBnyf8EwFOAKppMOMHfBhqLQ?e=6iSXBo" TargetMode="External"/><Relationship Id="rId24" Type="http://schemas.openxmlformats.org/officeDocument/2006/relationships/hyperlink" Target="https://secretariadistritald-my.sharepoint.com/:f:/g/personal/jarocha_sdmujer_gov_co/El9ifT7pNzFPsgcYx04OaiMBzJSWYgGnPoOyBQLmzfimvw?e=SdYsg4" TargetMode="External"/><Relationship Id="rId32" Type="http://schemas.openxmlformats.org/officeDocument/2006/relationships/comments" Target="../comments1.xml"/><Relationship Id="rId5" Type="http://schemas.openxmlformats.org/officeDocument/2006/relationships/hyperlink" Target="https://secretariadistritald-my.sharepoint.com/:f:/g/personal/ecastaneda_sdmujer_gov_co/Em8HMEtsax1KpXsc6JR9gksB6pun1Y75QAfk8Z0hXdRH-Q?e=bQLp9C" TargetMode="External"/><Relationship Id="rId15" Type="http://schemas.openxmlformats.org/officeDocument/2006/relationships/hyperlink" Target="https://secretariadistritald-my.sharepoint.com/:x:/g/personal/jdaza_sdmujer_gov_co/EVveWJk96f1FqOj2CxYCQO4BPmTyNWfuOIF0M0PjfMwshA?e=wzPOVz" TargetMode="External"/><Relationship Id="rId23" Type="http://schemas.openxmlformats.org/officeDocument/2006/relationships/hyperlink" Target="https://secretariadistritald-my.sharepoint.com/:x:/g/personal/jarocha_sdmujer_gov_co/Ealawl8pNR9LvsSJpleqaqgBqKY2STD1Edv8fGPmRFEqxA?e=V1EM8F" TargetMode="External"/><Relationship Id="rId28" Type="http://schemas.openxmlformats.org/officeDocument/2006/relationships/hyperlink" Target="https://secretariadistritald-my.sharepoint.com/:x:/g/personal/jdaza_sdmujer_gov_co/EVveWJk96f1FqOj2CxYCQO4BPmTyNWfuOIF0M0PjfMwshA?e=B90p8Z" TargetMode="External"/><Relationship Id="rId10" Type="http://schemas.openxmlformats.org/officeDocument/2006/relationships/hyperlink" Target="https://secretariadistritald-my.sharepoint.com/:f:/g/personal/ecastaneda_sdmujer_gov_co/Ep6B-3K0nJJMtLahfoDrvtEB2qRwK9H-k4dr6XHE5KCaQQ?e=pIuqRt" TargetMode="External"/><Relationship Id="rId19" Type="http://schemas.openxmlformats.org/officeDocument/2006/relationships/hyperlink" Target="https://secretariadistritald-my.sharepoint.com/:x:/g/personal/jarocha_sdmujer_gov_co/Edx5k1mrVR9Do-8v49NuLpkBS5T6IdrfpW6FHf3WULovzQ?e=HfuQg5" TargetMode="External"/><Relationship Id="rId31" Type="http://schemas.openxmlformats.org/officeDocument/2006/relationships/vmlDrawing" Target="../drawings/vmlDrawing1.vml"/><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 Id="rId14" Type="http://schemas.openxmlformats.org/officeDocument/2006/relationships/hyperlink" Target="https://secretariadistritald-my.sharepoint.com/:x:/g/personal/ecastaneda_sdmujer_gov_co/Efwe0ju6xQVEvMa5YF3fV-QBYEiurnzcBVdO7dg2lu1eYQ?e=1SP0gW" TargetMode="External"/><Relationship Id="rId22" Type="http://schemas.openxmlformats.org/officeDocument/2006/relationships/hyperlink" Target="https://secretariadistritald-my.sharepoint.com/:x:/g/personal/jdaza_sdmujer_gov_co/EVveWJk96f1FqOj2CxYCQO4BPmTyNWfuOIF0M0PjfMwshA?e=czQyZq" TargetMode="External"/><Relationship Id="rId27" Type="http://schemas.openxmlformats.org/officeDocument/2006/relationships/hyperlink" Target="https://secretariadistritald-my.sharepoint.com/:f:/g/personal/jarocha_sdmujer_gov_co/El9ifT7pNzFPsgcYx04OaiMBzJSWYgGnPoOyBQLmzfimvw?e=SdYsg4" TargetMode="External"/><Relationship Id="rId30"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8" Type="http://schemas.openxmlformats.org/officeDocument/2006/relationships/hyperlink" Target="https://secretariadistritald-my.sharepoint.com/:x:/g/personal/comunicaciones_sdmujer_gov_co/EUPUBxAuszlGi4zgGc_VIrAB3npbPvJDMXixCdVnwU2fYw?e=OWvkcW" TargetMode="External"/><Relationship Id="rId26" Type="http://schemas.openxmlformats.org/officeDocument/2006/relationships/hyperlink" Target="https://secretariadistritald-my.sharepoint.com/:x:/g/personal/comunicaciones_sdmujer_gov_co/EdNeceCQLg9Nk_beBP9RsgQBBYPaHoD6pHwJuBHShhDNXQ?e=OvJng7" TargetMode="External"/><Relationship Id="rId3" Type="http://schemas.openxmlformats.org/officeDocument/2006/relationships/hyperlink" Target="https://secretariadistritald-my.sharepoint.com/:f:/g/personal/ecastaneda_sdmujer_gov_co/EuRxmWVMx2RErob94Y_7j4IBGswg8UteTpKbe7aiRJjXhA?e=ajr146" TargetMode="External"/><Relationship Id="rId21" Type="http://schemas.openxmlformats.org/officeDocument/2006/relationships/hyperlink" Target="https://secretariadistritald-my.sharepoint.com/:x:/g/personal/comunicaciones_sdmujer_gov_co/EUPUBxAuszlGi4zgGc_VIrAB3npbPvJDMXixCdVnwU2fYw?e=pJgb46" TargetMode="External"/><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hyperlink" Target="https://secretariadistritald-my.sharepoint.com/:f:/g/personal/ecastaneda_sdmujer_gov_co/EgUSxWsQXMFMtIQkUSLnAsUBN68s2TyVLn8nXrLjAKjY9g?e=Cjp7kX" TargetMode="External"/><Relationship Id="rId17" Type="http://schemas.openxmlformats.org/officeDocument/2006/relationships/hyperlink" Target="https://secretariadistritald-my.sharepoint.com/:x:/g/personal/comunicaciones_sdmujer_gov_co/EdNeceCQLg9Nk_beBP9RsgQBBYPaHoD6pHwJuBHShhDNXQ?e=A06icN" TargetMode="External"/><Relationship Id="rId25" Type="http://schemas.openxmlformats.org/officeDocument/2006/relationships/hyperlink" Target="https://secretariadistritald-my.sharepoint.com/:x:/g/personal/jarocha_sdmujer_gov_co/EcqZj0KkwWRMktkAQZssKL0Bt0z6EAL7Z-mKWRMzIDGxLA?e=6Br2VB" TargetMode="External"/><Relationship Id="rId2" Type="http://schemas.openxmlformats.org/officeDocument/2006/relationships/hyperlink" Target="https://secretariadistritald-my.sharepoint.com/:f:/g/personal/ecastaneda_sdmujer_gov_co/EhJ5FV7zoz5EsWOhCSa-1BwBavvpGyd3SD63Ur5ez46iZg?e=ihnTXB" TargetMode="External"/><Relationship Id="rId16" Type="http://schemas.openxmlformats.org/officeDocument/2006/relationships/hyperlink" Target="https://secretariadistritald-my.sharepoint.com/:f:/g/personal/ecastaneda_sdmujer_gov_co/Eirpnn6klPRHsEZESw_TmbgBYpaqAOWgcLZ0SLja-fOXaw?e=ZkdbWI" TargetMode="External"/><Relationship Id="rId20" Type="http://schemas.openxmlformats.org/officeDocument/2006/relationships/hyperlink" Target="https://secretariadistritald-my.sharepoint.com/:x:/g/personal/comunicaciones_sdmujer_gov_co/EdNeceCQLg9Nk_beBP9RsgQBBYPaHoD6pHwJuBHShhDNXQ?e=P2lfZT" TargetMode="External"/><Relationship Id="rId29" Type="http://schemas.openxmlformats.org/officeDocument/2006/relationships/vmlDrawing" Target="../drawings/vmlDrawing2.vm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hyperlink" Target="https://secretariadistritald-my.sharepoint.com/:f:/g/personal/ecastaneda_sdmujer_gov_co/EjRHBfW1EqZIpGUqQBw0mHoBkvuqYBRg41tOmfIB7xclaw?e=Ubek7z" TargetMode="External"/><Relationship Id="rId24" Type="http://schemas.openxmlformats.org/officeDocument/2006/relationships/hyperlink" Target="https://secretariadistritald-my.sharepoint.com/:x:/g/personal/comunicaciones_sdmujer_gov_co/EUPUBxAuszlGi4zgGc_VIrAB3npbPvJDMXixCdVnwU2fYw?e=pJgb46" TargetMode="External"/><Relationship Id="rId5" Type="http://schemas.openxmlformats.org/officeDocument/2006/relationships/hyperlink" Target="https://secretariadistritald-my.sharepoint.com/:f:/g/personal/ecastaneda_sdmujer_gov_co/EqjdoHMXhFxBveyvtsxCBaQBbNWLP1pAz4w_EzHPQ_4fYA?e=OjJHRi" TargetMode="External"/><Relationship Id="rId15" Type="http://schemas.openxmlformats.org/officeDocument/2006/relationships/hyperlink" Target="https://secretariadistritald-my.sharepoint.com/:x:/g/personal/comunicaciones_sdmujer_gov_co/EdNeceCQLg9Nk_beBP9RsgQBBYPaHoD6pHwJuBHShhDNXQ?e=A06icN" TargetMode="External"/><Relationship Id="rId23" Type="http://schemas.openxmlformats.org/officeDocument/2006/relationships/hyperlink" Target="https://secretariadistritald-my.sharepoint.com/:x:/g/personal/comunicaciones_sdmujer_gov_co/EdNeceCQLg9Nk_beBP9RsgQBBYPaHoD6pHwJuBHShhDNXQ?e=OvJng7" TargetMode="External"/><Relationship Id="rId28" Type="http://schemas.openxmlformats.org/officeDocument/2006/relationships/drawing" Target="../drawings/drawing2.xml"/><Relationship Id="rId10"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9" Type="http://schemas.openxmlformats.org/officeDocument/2006/relationships/hyperlink" Target="https://secretariadistritald-my.sharepoint.com/:x:/g/personal/jarocha_sdmujer_gov_co/EVoxVGBE-WlCk6REWE7801cB2FDnKNoM3kMaSkeOe116ug?e=iOoDQn" TargetMode="External"/><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 Id="rId14" Type="http://schemas.openxmlformats.org/officeDocument/2006/relationships/hyperlink" Target="https://secretariadistritald-my.sharepoint.com/:f:/g/personal/ecastaneda_sdmujer_gov_co/Eirpnn6klPRHsEZESw_TmbgBYpaqAOWgcLZ0SLja-fOXaw?e=ZkdbWI" TargetMode="External"/><Relationship Id="rId22" Type="http://schemas.openxmlformats.org/officeDocument/2006/relationships/hyperlink" Target="https://secretariadistritald-my.sharepoint.com/:x:/g/personal/jarocha_sdmujer_gov_co/EcqZj0KkwWRMktkAQZssKL0Bt0z6EAL7Z-mKWRMzIDGxLA?e=6Br2VB" TargetMode="External"/><Relationship Id="rId27" Type="http://schemas.openxmlformats.org/officeDocument/2006/relationships/printerSettings" Target="../printerSettings/printerSettings2.bin"/><Relationship Id="rId30"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RdeH7IK3xHkbn9lVNKR2UBVTtjqe-ySJEBnOWJDiRClA?e=Kuc8ja" TargetMode="External"/><Relationship Id="rId13" Type="http://schemas.openxmlformats.org/officeDocument/2006/relationships/hyperlink" Target="https://secretariadistritald-my.sharepoint.com/:x:/g/personal/comunicaciones_sdmujer_gov_co/EZ7RrIXoLbVCovxPuhzluK4B6Zrv40zXPEHNgooL8MYXkA?e=n0cvBM" TargetMode="External"/><Relationship Id="rId18" Type="http://schemas.openxmlformats.org/officeDocument/2006/relationships/hyperlink" Target="https://secretariadistritald-my.sharepoint.com/:w:/g/personal/jarocha_sdmujer_gov_co/ERlj2PSKbY9FnZTm14EE684BrjgFJgT6JeFN7ZZbmtn-bA?e=ZRNblQ" TargetMode="External"/><Relationship Id="rId3" Type="http://schemas.openxmlformats.org/officeDocument/2006/relationships/hyperlink" Target="https://secretariadistritald-my.sharepoint.com/:f:/g/personal/ecastaneda_sdmujer_gov_co/EqyW7G_-EQFHp235s2lMyrwB-SbsvyrX-wYJxfuKDiU_MQ?e=PBQaiu" TargetMode="External"/><Relationship Id="rId21" Type="http://schemas.openxmlformats.org/officeDocument/2006/relationships/vmlDrawing" Target="../drawings/vmlDrawing3.vml"/><Relationship Id="rId7" Type="http://schemas.openxmlformats.org/officeDocument/2006/relationships/hyperlink" Target="https://secretariadistritald-my.sharepoint.com/:f:/g/personal/ecastaneda_sdmujer_gov_co/EsdT-bIQQLhBsuiN2TuYV-4BJd7Tyx6-2iEnX0Byu02oKw?e=Y3VHRR" TargetMode="External"/><Relationship Id="rId12" Type="http://schemas.openxmlformats.org/officeDocument/2006/relationships/hyperlink" Target="https://secretariadistritald-my.sharepoint.com/:f:/g/personal/ecastaneda_sdmujer_gov_co/EtkQoLyJKRpJpug9UEo-184BINx-qc0fcRWyENXK3mQjEA?e=AQTkjZ" TargetMode="External"/><Relationship Id="rId17" Type="http://schemas.openxmlformats.org/officeDocument/2006/relationships/hyperlink" Target="https://secretariadistritald-my.sharepoint.com/:x:/g/personal/comunicaciones_sdmujer_gov_co/EZ7RrIXoLbVCovxPuhzluK4B6Zrv40zXPEHNgooL8MYXkA?e=TceWSI" TargetMode="External"/><Relationship Id="rId2" Type="http://schemas.openxmlformats.org/officeDocument/2006/relationships/hyperlink" Target="https://secretariadistritald-my.sharepoint.com/:f:/g/personal/ecastaneda_sdmujer_gov_co/ElvwqxzHPQlBlmp-7jVkg-cBDr_d3wk9id_iCml5ZzgP6g?e=mcFCdx" TargetMode="External"/><Relationship Id="rId16" Type="http://schemas.openxmlformats.org/officeDocument/2006/relationships/hyperlink" Target="https://secretariadistritald-my.sharepoint.com/:w:/g/personal/jarocha_sdmujer_gov_co/ERlj2PSKbY9FnZTm14EE684BrjgFJgT6JeFN7ZZbmtn-bA?e=ZRNblQ" TargetMode="External"/><Relationship Id="rId20" Type="http://schemas.openxmlformats.org/officeDocument/2006/relationships/drawing" Target="../drawings/drawing3.xm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11" Type="http://schemas.openxmlformats.org/officeDocument/2006/relationships/hyperlink" Target="https://secretariadistritald-my.sharepoint.com/:x:/r/personal/comunicaciones_sdmujer_gov_co/_layouts/15/Doc.aspx?sourcedoc=%7B85ACD19E-2DE8-42B5-A2FC-4FBA1CE5B8AE%7D&amp;file=2025%20SEGUIMIENTO%20IMPACTOS%20EN%20MEDIOS%20DE%20COMUNICACI%25u00d3N.xlsx&amp;action=default&amp;mobileredirect=true" TargetMode="External"/><Relationship Id="rId5" Type="http://schemas.openxmlformats.org/officeDocument/2006/relationships/hyperlink" Target="https://secretariadistritald-my.sharepoint.com/:f:/g/personal/ecastaneda_sdmujer_gov_co/ElMaOUcB681MgOjZ2bpNGfwBRNg8nMSm-TlNnXVHX3Zxuw?e=A5l6pb" TargetMode="External"/><Relationship Id="rId15" Type="http://schemas.openxmlformats.org/officeDocument/2006/relationships/hyperlink" Target="https://secretariadistritald-my.sharepoint.com/:x:/g/personal/comunicaciones_sdmujer_gov_co/EZ7RrIXoLbVCovxPuhzluK4B6Zrv40zXPEHNgooL8MYXkA?e=TceWSI" TargetMode="External"/><Relationship Id="rId10" Type="http://schemas.openxmlformats.org/officeDocument/2006/relationships/hyperlink" Target="https://secretariadistritald-my.sharepoint.com/:f:/g/personal/ecastaneda_sdmujer_gov_co/EtkQoLyJKRpJpug9UEo-184BINx-qc0fcRWyENXK3mQjEA?e=AQTkjZ" TargetMode="External"/><Relationship Id="rId19" Type="http://schemas.openxmlformats.org/officeDocument/2006/relationships/printerSettings" Target="../printerSettings/printerSettings3.bin"/><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hyperlink" Target="https://secretariadistritald-my.sharepoint.com/:x:/g/personal/comunicaciones_sdmujer_gov_co/EZ7RrIXoLbVCovxPuhzluK4B6Zrv40zXPEHNgooL8MYXkA?e=OfM8D4" TargetMode="External"/><Relationship Id="rId14" Type="http://schemas.openxmlformats.org/officeDocument/2006/relationships/hyperlink" Target="https://secretariadistritald-my.sharepoint.com/:w:/g/personal/jarocha_sdmujer_gov_co/EdeoLCs8Bj5Dm-W6wQHS2soBh-n0q6HOIQI7AnMzpnfwYQ?e=6wjIyx" TargetMode="External"/><Relationship Id="rId2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hyperlink" Target="https://secretariadistritald-my.sharepoint.com/:f:/g/personal/jarocha_sdmujer_gov_co/Esn_yqMUDupDqrbVi5TEwDoBmD21PRUsWrS9nCo4b86ajA?e=2oledr" TargetMode="External"/><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hyperlink" Target="https://secretariadistritald-my.sharepoint.com/:f:/g/personal/jarocha_sdmujer_gov_co/ElmyxZhdosxIoZ4hK2t49DEBsTiA04qqZKZ4bK8IJxdAPg?e=c2i3XR" TargetMode="External"/><Relationship Id="rId11" Type="http://schemas.openxmlformats.org/officeDocument/2006/relationships/comments" Target="../comments4.xml"/><Relationship Id="rId5" Type="http://schemas.openxmlformats.org/officeDocument/2006/relationships/hyperlink" Target="https://secretariadistritald-my.sharepoint.com/:f:/g/personal/ecastaneda_sdmujer_gov_co/Eo7pnJCHrb5DmTwCeuohhdsB7oe0g0EJtmznE7818eEhXg?e=4myaYM" TargetMode="External"/><Relationship Id="rId10" Type="http://schemas.openxmlformats.org/officeDocument/2006/relationships/vmlDrawing" Target="../drawings/vmlDrawing4.vml"/><Relationship Id="rId4" Type="http://schemas.openxmlformats.org/officeDocument/2006/relationships/hyperlink" Target="https://secretariadistritald-my.sharepoint.com/:f:/g/personal/ecastaneda_sdmujer_gov_co/Esr6QlR500NLpEzACxOjDBMBgJzrfMfhgip0VZDWa4o2EQ?e=xCRlgh" TargetMode="External"/><Relationship Id="rId9"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topLeftCell="A7" workbookViewId="0">
      <selection activeCell="B10" sqref="B10"/>
    </sheetView>
  </sheetViews>
  <sheetFormatPr baseColWidth="10" defaultColWidth="10.88671875" defaultRowHeight="13.8" x14ac:dyDescent="0.3"/>
  <cols>
    <col min="1" max="1" width="53" style="227" customWidth="1"/>
    <col min="2" max="2" width="78.5546875" style="227" customWidth="1"/>
    <col min="3" max="3" width="36.44140625" style="227" customWidth="1"/>
    <col min="4" max="4" width="31.109375" style="227" customWidth="1"/>
    <col min="5" max="5" width="70.109375" style="227" customWidth="1"/>
    <col min="6" max="6" width="17.44140625" style="227" customWidth="1"/>
    <col min="7" max="8" width="21.88671875" style="227" customWidth="1"/>
    <col min="9" max="9" width="19.44140625" style="227" customWidth="1"/>
    <col min="10" max="10" width="42" style="227" customWidth="1"/>
    <col min="11" max="256" width="10.88671875" style="227"/>
    <col min="257" max="257" width="72" style="227" bestFit="1" customWidth="1"/>
    <col min="258" max="258" width="78.5546875" style="227" customWidth="1"/>
    <col min="259" max="259" width="10.88671875" style="227"/>
    <col min="260" max="260" width="31.109375" style="227" customWidth="1"/>
    <col min="261" max="261" width="70.109375" style="227" customWidth="1"/>
    <col min="262" max="262" width="17.44140625" style="227" customWidth="1"/>
    <col min="263" max="264" width="21.88671875" style="227" customWidth="1"/>
    <col min="265" max="265" width="19.44140625" style="227" customWidth="1"/>
    <col min="266" max="266" width="42" style="227" customWidth="1"/>
    <col min="267" max="512" width="10.88671875" style="227"/>
    <col min="513" max="513" width="72" style="227" bestFit="1" customWidth="1"/>
    <col min="514" max="514" width="78.5546875" style="227" customWidth="1"/>
    <col min="515" max="515" width="10.88671875" style="227"/>
    <col min="516" max="516" width="31.109375" style="227" customWidth="1"/>
    <col min="517" max="517" width="70.109375" style="227" customWidth="1"/>
    <col min="518" max="518" width="17.44140625" style="227" customWidth="1"/>
    <col min="519" max="520" width="21.88671875" style="227" customWidth="1"/>
    <col min="521" max="521" width="19.44140625" style="227" customWidth="1"/>
    <col min="522" max="522" width="42" style="227" customWidth="1"/>
    <col min="523" max="768" width="10.88671875" style="227"/>
    <col min="769" max="769" width="72" style="227" bestFit="1" customWidth="1"/>
    <col min="770" max="770" width="78.5546875" style="227" customWidth="1"/>
    <col min="771" max="771" width="10.88671875" style="227"/>
    <col min="772" max="772" width="31.109375" style="227" customWidth="1"/>
    <col min="773" max="773" width="70.109375" style="227" customWidth="1"/>
    <col min="774" max="774" width="17.44140625" style="227" customWidth="1"/>
    <col min="775" max="776" width="21.88671875" style="227" customWidth="1"/>
    <col min="777" max="777" width="19.44140625" style="227" customWidth="1"/>
    <col min="778" max="778" width="42" style="227" customWidth="1"/>
    <col min="779" max="1024" width="10.88671875" style="227"/>
    <col min="1025" max="1025" width="72" style="227" bestFit="1" customWidth="1"/>
    <col min="1026" max="1026" width="78.5546875" style="227" customWidth="1"/>
    <col min="1027" max="1027" width="10.88671875" style="227"/>
    <col min="1028" max="1028" width="31.109375" style="227" customWidth="1"/>
    <col min="1029" max="1029" width="70.109375" style="227" customWidth="1"/>
    <col min="1030" max="1030" width="17.44140625" style="227" customWidth="1"/>
    <col min="1031" max="1032" width="21.88671875" style="227" customWidth="1"/>
    <col min="1033" max="1033" width="19.44140625" style="227" customWidth="1"/>
    <col min="1034" max="1034" width="42" style="227" customWidth="1"/>
    <col min="1035" max="1280" width="10.88671875" style="227"/>
    <col min="1281" max="1281" width="72" style="227" bestFit="1" customWidth="1"/>
    <col min="1282" max="1282" width="78.5546875" style="227" customWidth="1"/>
    <col min="1283" max="1283" width="10.88671875" style="227"/>
    <col min="1284" max="1284" width="31.109375" style="227" customWidth="1"/>
    <col min="1285" max="1285" width="70.109375" style="227" customWidth="1"/>
    <col min="1286" max="1286" width="17.44140625" style="227" customWidth="1"/>
    <col min="1287" max="1288" width="21.88671875" style="227" customWidth="1"/>
    <col min="1289" max="1289" width="19.44140625" style="227" customWidth="1"/>
    <col min="1290" max="1290" width="42" style="227" customWidth="1"/>
    <col min="1291" max="1536" width="10.88671875" style="227"/>
    <col min="1537" max="1537" width="72" style="227" bestFit="1" customWidth="1"/>
    <col min="1538" max="1538" width="78.5546875" style="227" customWidth="1"/>
    <col min="1539" max="1539" width="10.88671875" style="227"/>
    <col min="1540" max="1540" width="31.109375" style="227" customWidth="1"/>
    <col min="1541" max="1541" width="70.109375" style="227" customWidth="1"/>
    <col min="1542" max="1542" width="17.44140625" style="227" customWidth="1"/>
    <col min="1543" max="1544" width="21.88671875" style="227" customWidth="1"/>
    <col min="1545" max="1545" width="19.44140625" style="227" customWidth="1"/>
    <col min="1546" max="1546" width="42" style="227" customWidth="1"/>
    <col min="1547" max="1792" width="10.88671875" style="227"/>
    <col min="1793" max="1793" width="72" style="227" bestFit="1" customWidth="1"/>
    <col min="1794" max="1794" width="78.5546875" style="227" customWidth="1"/>
    <col min="1795" max="1795" width="10.88671875" style="227"/>
    <col min="1796" max="1796" width="31.109375" style="227" customWidth="1"/>
    <col min="1797" max="1797" width="70.109375" style="227" customWidth="1"/>
    <col min="1798" max="1798" width="17.44140625" style="227" customWidth="1"/>
    <col min="1799" max="1800" width="21.88671875" style="227" customWidth="1"/>
    <col min="1801" max="1801" width="19.44140625" style="227" customWidth="1"/>
    <col min="1802" max="1802" width="42" style="227" customWidth="1"/>
    <col min="1803" max="2048" width="10.88671875" style="227"/>
    <col min="2049" max="2049" width="72" style="227" bestFit="1" customWidth="1"/>
    <col min="2050" max="2050" width="78.5546875" style="227" customWidth="1"/>
    <col min="2051" max="2051" width="10.88671875" style="227"/>
    <col min="2052" max="2052" width="31.109375" style="227" customWidth="1"/>
    <col min="2053" max="2053" width="70.109375" style="227" customWidth="1"/>
    <col min="2054" max="2054" width="17.44140625" style="227" customWidth="1"/>
    <col min="2055" max="2056" width="21.88671875" style="227" customWidth="1"/>
    <col min="2057" max="2057" width="19.44140625" style="227" customWidth="1"/>
    <col min="2058" max="2058" width="42" style="227" customWidth="1"/>
    <col min="2059" max="2304" width="10.88671875" style="227"/>
    <col min="2305" max="2305" width="72" style="227" bestFit="1" customWidth="1"/>
    <col min="2306" max="2306" width="78.5546875" style="227" customWidth="1"/>
    <col min="2307" max="2307" width="10.88671875" style="227"/>
    <col min="2308" max="2308" width="31.109375" style="227" customWidth="1"/>
    <col min="2309" max="2309" width="70.109375" style="227" customWidth="1"/>
    <col min="2310" max="2310" width="17.44140625" style="227" customWidth="1"/>
    <col min="2311" max="2312" width="21.88671875" style="227" customWidth="1"/>
    <col min="2313" max="2313" width="19.44140625" style="227" customWidth="1"/>
    <col min="2314" max="2314" width="42" style="227" customWidth="1"/>
    <col min="2315" max="2560" width="10.88671875" style="227"/>
    <col min="2561" max="2561" width="72" style="227" bestFit="1" customWidth="1"/>
    <col min="2562" max="2562" width="78.5546875" style="227" customWidth="1"/>
    <col min="2563" max="2563" width="10.88671875" style="227"/>
    <col min="2564" max="2564" width="31.109375" style="227" customWidth="1"/>
    <col min="2565" max="2565" width="70.109375" style="227" customWidth="1"/>
    <col min="2566" max="2566" width="17.44140625" style="227" customWidth="1"/>
    <col min="2567" max="2568" width="21.88671875" style="227" customWidth="1"/>
    <col min="2569" max="2569" width="19.44140625" style="227" customWidth="1"/>
    <col min="2570" max="2570" width="42" style="227" customWidth="1"/>
    <col min="2571" max="2816" width="10.88671875" style="227"/>
    <col min="2817" max="2817" width="72" style="227" bestFit="1" customWidth="1"/>
    <col min="2818" max="2818" width="78.5546875" style="227" customWidth="1"/>
    <col min="2819" max="2819" width="10.88671875" style="227"/>
    <col min="2820" max="2820" width="31.109375" style="227" customWidth="1"/>
    <col min="2821" max="2821" width="70.109375" style="227" customWidth="1"/>
    <col min="2822" max="2822" width="17.44140625" style="227" customWidth="1"/>
    <col min="2823" max="2824" width="21.88671875" style="227" customWidth="1"/>
    <col min="2825" max="2825" width="19.44140625" style="227" customWidth="1"/>
    <col min="2826" max="2826" width="42" style="227" customWidth="1"/>
    <col min="2827" max="3072" width="10.88671875" style="227"/>
    <col min="3073" max="3073" width="72" style="227" bestFit="1" customWidth="1"/>
    <col min="3074" max="3074" width="78.5546875" style="227" customWidth="1"/>
    <col min="3075" max="3075" width="10.88671875" style="227"/>
    <col min="3076" max="3076" width="31.109375" style="227" customWidth="1"/>
    <col min="3077" max="3077" width="70.109375" style="227" customWidth="1"/>
    <col min="3078" max="3078" width="17.44140625" style="227" customWidth="1"/>
    <col min="3079" max="3080" width="21.88671875" style="227" customWidth="1"/>
    <col min="3081" max="3081" width="19.44140625" style="227" customWidth="1"/>
    <col min="3082" max="3082" width="42" style="227" customWidth="1"/>
    <col min="3083" max="3328" width="10.88671875" style="227"/>
    <col min="3329" max="3329" width="72" style="227" bestFit="1" customWidth="1"/>
    <col min="3330" max="3330" width="78.5546875" style="227" customWidth="1"/>
    <col min="3331" max="3331" width="10.88671875" style="227"/>
    <col min="3332" max="3332" width="31.109375" style="227" customWidth="1"/>
    <col min="3333" max="3333" width="70.109375" style="227" customWidth="1"/>
    <col min="3334" max="3334" width="17.44140625" style="227" customWidth="1"/>
    <col min="3335" max="3336" width="21.88671875" style="227" customWidth="1"/>
    <col min="3337" max="3337" width="19.44140625" style="227" customWidth="1"/>
    <col min="3338" max="3338" width="42" style="227" customWidth="1"/>
    <col min="3339" max="3584" width="10.88671875" style="227"/>
    <col min="3585" max="3585" width="72" style="227" bestFit="1" customWidth="1"/>
    <col min="3586" max="3586" width="78.5546875" style="227" customWidth="1"/>
    <col min="3587" max="3587" width="10.88671875" style="227"/>
    <col min="3588" max="3588" width="31.109375" style="227" customWidth="1"/>
    <col min="3589" max="3589" width="70.109375" style="227" customWidth="1"/>
    <col min="3590" max="3590" width="17.44140625" style="227" customWidth="1"/>
    <col min="3591" max="3592" width="21.88671875" style="227" customWidth="1"/>
    <col min="3593" max="3593" width="19.44140625" style="227" customWidth="1"/>
    <col min="3594" max="3594" width="42" style="227" customWidth="1"/>
    <col min="3595" max="3840" width="10.88671875" style="227"/>
    <col min="3841" max="3841" width="72" style="227" bestFit="1" customWidth="1"/>
    <col min="3842" max="3842" width="78.5546875" style="227" customWidth="1"/>
    <col min="3843" max="3843" width="10.88671875" style="227"/>
    <col min="3844" max="3844" width="31.109375" style="227" customWidth="1"/>
    <col min="3845" max="3845" width="70.109375" style="227" customWidth="1"/>
    <col min="3846" max="3846" width="17.44140625" style="227" customWidth="1"/>
    <col min="3847" max="3848" width="21.88671875" style="227" customWidth="1"/>
    <col min="3849" max="3849" width="19.44140625" style="227" customWidth="1"/>
    <col min="3850" max="3850" width="42" style="227" customWidth="1"/>
    <col min="3851" max="4096" width="10.88671875" style="227"/>
    <col min="4097" max="4097" width="72" style="227" bestFit="1" customWidth="1"/>
    <col min="4098" max="4098" width="78.5546875" style="227" customWidth="1"/>
    <col min="4099" max="4099" width="10.88671875" style="227"/>
    <col min="4100" max="4100" width="31.109375" style="227" customWidth="1"/>
    <col min="4101" max="4101" width="70.109375" style="227" customWidth="1"/>
    <col min="4102" max="4102" width="17.44140625" style="227" customWidth="1"/>
    <col min="4103" max="4104" width="21.88671875" style="227" customWidth="1"/>
    <col min="4105" max="4105" width="19.44140625" style="227" customWidth="1"/>
    <col min="4106" max="4106" width="42" style="227" customWidth="1"/>
    <col min="4107" max="4352" width="10.88671875" style="227"/>
    <col min="4353" max="4353" width="72" style="227" bestFit="1" customWidth="1"/>
    <col min="4354" max="4354" width="78.5546875" style="227" customWidth="1"/>
    <col min="4355" max="4355" width="10.88671875" style="227"/>
    <col min="4356" max="4356" width="31.109375" style="227" customWidth="1"/>
    <col min="4357" max="4357" width="70.109375" style="227" customWidth="1"/>
    <col min="4358" max="4358" width="17.44140625" style="227" customWidth="1"/>
    <col min="4359" max="4360" width="21.88671875" style="227" customWidth="1"/>
    <col min="4361" max="4361" width="19.44140625" style="227" customWidth="1"/>
    <col min="4362" max="4362" width="42" style="227" customWidth="1"/>
    <col min="4363" max="4608" width="10.88671875" style="227"/>
    <col min="4609" max="4609" width="72" style="227" bestFit="1" customWidth="1"/>
    <col min="4610" max="4610" width="78.5546875" style="227" customWidth="1"/>
    <col min="4611" max="4611" width="10.88671875" style="227"/>
    <col min="4612" max="4612" width="31.109375" style="227" customWidth="1"/>
    <col min="4613" max="4613" width="70.109375" style="227" customWidth="1"/>
    <col min="4614" max="4614" width="17.44140625" style="227" customWidth="1"/>
    <col min="4615" max="4616" width="21.88671875" style="227" customWidth="1"/>
    <col min="4617" max="4617" width="19.44140625" style="227" customWidth="1"/>
    <col min="4618" max="4618" width="42" style="227" customWidth="1"/>
    <col min="4619" max="4864" width="10.88671875" style="227"/>
    <col min="4865" max="4865" width="72" style="227" bestFit="1" customWidth="1"/>
    <col min="4866" max="4866" width="78.5546875" style="227" customWidth="1"/>
    <col min="4867" max="4867" width="10.88671875" style="227"/>
    <col min="4868" max="4868" width="31.109375" style="227" customWidth="1"/>
    <col min="4869" max="4869" width="70.109375" style="227" customWidth="1"/>
    <col min="4870" max="4870" width="17.44140625" style="227" customWidth="1"/>
    <col min="4871" max="4872" width="21.88671875" style="227" customWidth="1"/>
    <col min="4873" max="4873" width="19.44140625" style="227" customWidth="1"/>
    <col min="4874" max="4874" width="42" style="227" customWidth="1"/>
    <col min="4875" max="5120" width="10.88671875" style="227"/>
    <col min="5121" max="5121" width="72" style="227" bestFit="1" customWidth="1"/>
    <col min="5122" max="5122" width="78.5546875" style="227" customWidth="1"/>
    <col min="5123" max="5123" width="10.88671875" style="227"/>
    <col min="5124" max="5124" width="31.109375" style="227" customWidth="1"/>
    <col min="5125" max="5125" width="70.109375" style="227" customWidth="1"/>
    <col min="5126" max="5126" width="17.44140625" style="227" customWidth="1"/>
    <col min="5127" max="5128" width="21.88671875" style="227" customWidth="1"/>
    <col min="5129" max="5129" width="19.44140625" style="227" customWidth="1"/>
    <col min="5130" max="5130" width="42" style="227" customWidth="1"/>
    <col min="5131" max="5376" width="10.88671875" style="227"/>
    <col min="5377" max="5377" width="72" style="227" bestFit="1" customWidth="1"/>
    <col min="5378" max="5378" width="78.5546875" style="227" customWidth="1"/>
    <col min="5379" max="5379" width="10.88671875" style="227"/>
    <col min="5380" max="5380" width="31.109375" style="227" customWidth="1"/>
    <col min="5381" max="5381" width="70.109375" style="227" customWidth="1"/>
    <col min="5382" max="5382" width="17.44140625" style="227" customWidth="1"/>
    <col min="5383" max="5384" width="21.88671875" style="227" customWidth="1"/>
    <col min="5385" max="5385" width="19.44140625" style="227" customWidth="1"/>
    <col min="5386" max="5386" width="42" style="227" customWidth="1"/>
    <col min="5387" max="5632" width="10.88671875" style="227"/>
    <col min="5633" max="5633" width="72" style="227" bestFit="1" customWidth="1"/>
    <col min="5634" max="5634" width="78.5546875" style="227" customWidth="1"/>
    <col min="5635" max="5635" width="10.88671875" style="227"/>
    <col min="5636" max="5636" width="31.109375" style="227" customWidth="1"/>
    <col min="5637" max="5637" width="70.109375" style="227" customWidth="1"/>
    <col min="5638" max="5638" width="17.44140625" style="227" customWidth="1"/>
    <col min="5639" max="5640" width="21.88671875" style="227" customWidth="1"/>
    <col min="5641" max="5641" width="19.44140625" style="227" customWidth="1"/>
    <col min="5642" max="5642" width="42" style="227" customWidth="1"/>
    <col min="5643" max="5888" width="10.88671875" style="227"/>
    <col min="5889" max="5889" width="72" style="227" bestFit="1" customWidth="1"/>
    <col min="5890" max="5890" width="78.5546875" style="227" customWidth="1"/>
    <col min="5891" max="5891" width="10.88671875" style="227"/>
    <col min="5892" max="5892" width="31.109375" style="227" customWidth="1"/>
    <col min="5893" max="5893" width="70.109375" style="227" customWidth="1"/>
    <col min="5894" max="5894" width="17.44140625" style="227" customWidth="1"/>
    <col min="5895" max="5896" width="21.88671875" style="227" customWidth="1"/>
    <col min="5897" max="5897" width="19.44140625" style="227" customWidth="1"/>
    <col min="5898" max="5898" width="42" style="227" customWidth="1"/>
    <col min="5899" max="6144" width="10.88671875" style="227"/>
    <col min="6145" max="6145" width="72" style="227" bestFit="1" customWidth="1"/>
    <col min="6146" max="6146" width="78.5546875" style="227" customWidth="1"/>
    <col min="6147" max="6147" width="10.88671875" style="227"/>
    <col min="6148" max="6148" width="31.109375" style="227" customWidth="1"/>
    <col min="6149" max="6149" width="70.109375" style="227" customWidth="1"/>
    <col min="6150" max="6150" width="17.44140625" style="227" customWidth="1"/>
    <col min="6151" max="6152" width="21.88671875" style="227" customWidth="1"/>
    <col min="6153" max="6153" width="19.44140625" style="227" customWidth="1"/>
    <col min="6154" max="6154" width="42" style="227" customWidth="1"/>
    <col min="6155" max="6400" width="10.88671875" style="227"/>
    <col min="6401" max="6401" width="72" style="227" bestFit="1" customWidth="1"/>
    <col min="6402" max="6402" width="78.5546875" style="227" customWidth="1"/>
    <col min="6403" max="6403" width="10.88671875" style="227"/>
    <col min="6404" max="6404" width="31.109375" style="227" customWidth="1"/>
    <col min="6405" max="6405" width="70.109375" style="227" customWidth="1"/>
    <col min="6406" max="6406" width="17.44140625" style="227" customWidth="1"/>
    <col min="6407" max="6408" width="21.88671875" style="227" customWidth="1"/>
    <col min="6409" max="6409" width="19.44140625" style="227" customWidth="1"/>
    <col min="6410" max="6410" width="42" style="227" customWidth="1"/>
    <col min="6411" max="6656" width="10.88671875" style="227"/>
    <col min="6657" max="6657" width="72" style="227" bestFit="1" customWidth="1"/>
    <col min="6658" max="6658" width="78.5546875" style="227" customWidth="1"/>
    <col min="6659" max="6659" width="10.88671875" style="227"/>
    <col min="6660" max="6660" width="31.109375" style="227" customWidth="1"/>
    <col min="6661" max="6661" width="70.109375" style="227" customWidth="1"/>
    <col min="6662" max="6662" width="17.44140625" style="227" customWidth="1"/>
    <col min="6663" max="6664" width="21.88671875" style="227" customWidth="1"/>
    <col min="6665" max="6665" width="19.44140625" style="227" customWidth="1"/>
    <col min="6666" max="6666" width="42" style="227" customWidth="1"/>
    <col min="6667" max="6912" width="10.88671875" style="227"/>
    <col min="6913" max="6913" width="72" style="227" bestFit="1" customWidth="1"/>
    <col min="6914" max="6914" width="78.5546875" style="227" customWidth="1"/>
    <col min="6915" max="6915" width="10.88671875" style="227"/>
    <col min="6916" max="6916" width="31.109375" style="227" customWidth="1"/>
    <col min="6917" max="6917" width="70.109375" style="227" customWidth="1"/>
    <col min="6918" max="6918" width="17.44140625" style="227" customWidth="1"/>
    <col min="6919" max="6920" width="21.88671875" style="227" customWidth="1"/>
    <col min="6921" max="6921" width="19.44140625" style="227" customWidth="1"/>
    <col min="6922" max="6922" width="42" style="227" customWidth="1"/>
    <col min="6923" max="7168" width="10.88671875" style="227"/>
    <col min="7169" max="7169" width="72" style="227" bestFit="1" customWidth="1"/>
    <col min="7170" max="7170" width="78.5546875" style="227" customWidth="1"/>
    <col min="7171" max="7171" width="10.88671875" style="227"/>
    <col min="7172" max="7172" width="31.109375" style="227" customWidth="1"/>
    <col min="7173" max="7173" width="70.109375" style="227" customWidth="1"/>
    <col min="7174" max="7174" width="17.44140625" style="227" customWidth="1"/>
    <col min="7175" max="7176" width="21.88671875" style="227" customWidth="1"/>
    <col min="7177" max="7177" width="19.44140625" style="227" customWidth="1"/>
    <col min="7178" max="7178" width="42" style="227" customWidth="1"/>
    <col min="7179" max="7424" width="10.88671875" style="227"/>
    <col min="7425" max="7425" width="72" style="227" bestFit="1" customWidth="1"/>
    <col min="7426" max="7426" width="78.5546875" style="227" customWidth="1"/>
    <col min="7427" max="7427" width="10.88671875" style="227"/>
    <col min="7428" max="7428" width="31.109375" style="227" customWidth="1"/>
    <col min="7429" max="7429" width="70.109375" style="227" customWidth="1"/>
    <col min="7430" max="7430" width="17.44140625" style="227" customWidth="1"/>
    <col min="7431" max="7432" width="21.88671875" style="227" customWidth="1"/>
    <col min="7433" max="7433" width="19.44140625" style="227" customWidth="1"/>
    <col min="7434" max="7434" width="42" style="227" customWidth="1"/>
    <col min="7435" max="7680" width="10.88671875" style="227"/>
    <col min="7681" max="7681" width="72" style="227" bestFit="1" customWidth="1"/>
    <col min="7682" max="7682" width="78.5546875" style="227" customWidth="1"/>
    <col min="7683" max="7683" width="10.88671875" style="227"/>
    <col min="7684" max="7684" width="31.109375" style="227" customWidth="1"/>
    <col min="7685" max="7685" width="70.109375" style="227" customWidth="1"/>
    <col min="7686" max="7686" width="17.44140625" style="227" customWidth="1"/>
    <col min="7687" max="7688" width="21.88671875" style="227" customWidth="1"/>
    <col min="7689" max="7689" width="19.44140625" style="227" customWidth="1"/>
    <col min="7690" max="7690" width="42" style="227" customWidth="1"/>
    <col min="7691" max="7936" width="10.88671875" style="227"/>
    <col min="7937" max="7937" width="72" style="227" bestFit="1" customWidth="1"/>
    <col min="7938" max="7938" width="78.5546875" style="227" customWidth="1"/>
    <col min="7939" max="7939" width="10.88671875" style="227"/>
    <col min="7940" max="7940" width="31.109375" style="227" customWidth="1"/>
    <col min="7941" max="7941" width="70.109375" style="227" customWidth="1"/>
    <col min="7942" max="7942" width="17.44140625" style="227" customWidth="1"/>
    <col min="7943" max="7944" width="21.88671875" style="227" customWidth="1"/>
    <col min="7945" max="7945" width="19.44140625" style="227" customWidth="1"/>
    <col min="7946" max="7946" width="42" style="227" customWidth="1"/>
    <col min="7947" max="8192" width="10.88671875" style="227"/>
    <col min="8193" max="8193" width="72" style="227" bestFit="1" customWidth="1"/>
    <col min="8194" max="8194" width="78.5546875" style="227" customWidth="1"/>
    <col min="8195" max="8195" width="10.88671875" style="227"/>
    <col min="8196" max="8196" width="31.109375" style="227" customWidth="1"/>
    <col min="8197" max="8197" width="70.109375" style="227" customWidth="1"/>
    <col min="8198" max="8198" width="17.44140625" style="227" customWidth="1"/>
    <col min="8199" max="8200" width="21.88671875" style="227" customWidth="1"/>
    <col min="8201" max="8201" width="19.44140625" style="227" customWidth="1"/>
    <col min="8202" max="8202" width="42" style="227" customWidth="1"/>
    <col min="8203" max="8448" width="10.88671875" style="227"/>
    <col min="8449" max="8449" width="72" style="227" bestFit="1" customWidth="1"/>
    <col min="8450" max="8450" width="78.5546875" style="227" customWidth="1"/>
    <col min="8451" max="8451" width="10.88671875" style="227"/>
    <col min="8452" max="8452" width="31.109375" style="227" customWidth="1"/>
    <col min="8453" max="8453" width="70.109375" style="227" customWidth="1"/>
    <col min="8454" max="8454" width="17.44140625" style="227" customWidth="1"/>
    <col min="8455" max="8456" width="21.88671875" style="227" customWidth="1"/>
    <col min="8457" max="8457" width="19.44140625" style="227" customWidth="1"/>
    <col min="8458" max="8458" width="42" style="227" customWidth="1"/>
    <col min="8459" max="8704" width="10.88671875" style="227"/>
    <col min="8705" max="8705" width="72" style="227" bestFit="1" customWidth="1"/>
    <col min="8706" max="8706" width="78.5546875" style="227" customWidth="1"/>
    <col min="8707" max="8707" width="10.88671875" style="227"/>
    <col min="8708" max="8708" width="31.109375" style="227" customWidth="1"/>
    <col min="8709" max="8709" width="70.109375" style="227" customWidth="1"/>
    <col min="8710" max="8710" width="17.44140625" style="227" customWidth="1"/>
    <col min="8711" max="8712" width="21.88671875" style="227" customWidth="1"/>
    <col min="8713" max="8713" width="19.44140625" style="227" customWidth="1"/>
    <col min="8714" max="8714" width="42" style="227" customWidth="1"/>
    <col min="8715" max="8960" width="10.88671875" style="227"/>
    <col min="8961" max="8961" width="72" style="227" bestFit="1" customWidth="1"/>
    <col min="8962" max="8962" width="78.5546875" style="227" customWidth="1"/>
    <col min="8963" max="8963" width="10.88671875" style="227"/>
    <col min="8964" max="8964" width="31.109375" style="227" customWidth="1"/>
    <col min="8965" max="8965" width="70.109375" style="227" customWidth="1"/>
    <col min="8966" max="8966" width="17.44140625" style="227" customWidth="1"/>
    <col min="8967" max="8968" width="21.88671875" style="227" customWidth="1"/>
    <col min="8969" max="8969" width="19.44140625" style="227" customWidth="1"/>
    <col min="8970" max="8970" width="42" style="227" customWidth="1"/>
    <col min="8971" max="9216" width="10.88671875" style="227"/>
    <col min="9217" max="9217" width="72" style="227" bestFit="1" customWidth="1"/>
    <col min="9218" max="9218" width="78.5546875" style="227" customWidth="1"/>
    <col min="9219" max="9219" width="10.88671875" style="227"/>
    <col min="9220" max="9220" width="31.109375" style="227" customWidth="1"/>
    <col min="9221" max="9221" width="70.109375" style="227" customWidth="1"/>
    <col min="9222" max="9222" width="17.44140625" style="227" customWidth="1"/>
    <col min="9223" max="9224" width="21.88671875" style="227" customWidth="1"/>
    <col min="9225" max="9225" width="19.44140625" style="227" customWidth="1"/>
    <col min="9226" max="9226" width="42" style="227" customWidth="1"/>
    <col min="9227" max="9472" width="10.88671875" style="227"/>
    <col min="9473" max="9473" width="72" style="227" bestFit="1" customWidth="1"/>
    <col min="9474" max="9474" width="78.5546875" style="227" customWidth="1"/>
    <col min="9475" max="9475" width="10.88671875" style="227"/>
    <col min="9476" max="9476" width="31.109375" style="227" customWidth="1"/>
    <col min="9477" max="9477" width="70.109375" style="227" customWidth="1"/>
    <col min="9478" max="9478" width="17.44140625" style="227" customWidth="1"/>
    <col min="9479" max="9480" width="21.88671875" style="227" customWidth="1"/>
    <col min="9481" max="9481" width="19.44140625" style="227" customWidth="1"/>
    <col min="9482" max="9482" width="42" style="227" customWidth="1"/>
    <col min="9483" max="9728" width="10.88671875" style="227"/>
    <col min="9729" max="9729" width="72" style="227" bestFit="1" customWidth="1"/>
    <col min="9730" max="9730" width="78.5546875" style="227" customWidth="1"/>
    <col min="9731" max="9731" width="10.88671875" style="227"/>
    <col min="9732" max="9732" width="31.109375" style="227" customWidth="1"/>
    <col min="9733" max="9733" width="70.109375" style="227" customWidth="1"/>
    <col min="9734" max="9734" width="17.44140625" style="227" customWidth="1"/>
    <col min="9735" max="9736" width="21.88671875" style="227" customWidth="1"/>
    <col min="9737" max="9737" width="19.44140625" style="227" customWidth="1"/>
    <col min="9738" max="9738" width="42" style="227" customWidth="1"/>
    <col min="9739" max="9984" width="10.88671875" style="227"/>
    <col min="9985" max="9985" width="72" style="227" bestFit="1" customWidth="1"/>
    <col min="9986" max="9986" width="78.5546875" style="227" customWidth="1"/>
    <col min="9987" max="9987" width="10.88671875" style="227"/>
    <col min="9988" max="9988" width="31.109375" style="227" customWidth="1"/>
    <col min="9989" max="9989" width="70.109375" style="227" customWidth="1"/>
    <col min="9990" max="9990" width="17.44140625" style="227" customWidth="1"/>
    <col min="9991" max="9992" width="21.88671875" style="227" customWidth="1"/>
    <col min="9993" max="9993" width="19.44140625" style="227" customWidth="1"/>
    <col min="9994" max="9994" width="42" style="227" customWidth="1"/>
    <col min="9995" max="10240" width="10.88671875" style="227"/>
    <col min="10241" max="10241" width="72" style="227" bestFit="1" customWidth="1"/>
    <col min="10242" max="10242" width="78.5546875" style="227" customWidth="1"/>
    <col min="10243" max="10243" width="10.88671875" style="227"/>
    <col min="10244" max="10244" width="31.109375" style="227" customWidth="1"/>
    <col min="10245" max="10245" width="70.109375" style="227" customWidth="1"/>
    <col min="10246" max="10246" width="17.44140625" style="227" customWidth="1"/>
    <col min="10247" max="10248" width="21.88671875" style="227" customWidth="1"/>
    <col min="10249" max="10249" width="19.44140625" style="227" customWidth="1"/>
    <col min="10250" max="10250" width="42" style="227" customWidth="1"/>
    <col min="10251" max="10496" width="10.88671875" style="227"/>
    <col min="10497" max="10497" width="72" style="227" bestFit="1" customWidth="1"/>
    <col min="10498" max="10498" width="78.5546875" style="227" customWidth="1"/>
    <col min="10499" max="10499" width="10.88671875" style="227"/>
    <col min="10500" max="10500" width="31.109375" style="227" customWidth="1"/>
    <col min="10501" max="10501" width="70.109375" style="227" customWidth="1"/>
    <col min="10502" max="10502" width="17.44140625" style="227" customWidth="1"/>
    <col min="10503" max="10504" width="21.88671875" style="227" customWidth="1"/>
    <col min="10505" max="10505" width="19.44140625" style="227" customWidth="1"/>
    <col min="10506" max="10506" width="42" style="227" customWidth="1"/>
    <col min="10507" max="10752" width="10.88671875" style="227"/>
    <col min="10753" max="10753" width="72" style="227" bestFit="1" customWidth="1"/>
    <col min="10754" max="10754" width="78.5546875" style="227" customWidth="1"/>
    <col min="10755" max="10755" width="10.88671875" style="227"/>
    <col min="10756" max="10756" width="31.109375" style="227" customWidth="1"/>
    <col min="10757" max="10757" width="70.109375" style="227" customWidth="1"/>
    <col min="10758" max="10758" width="17.44140625" style="227" customWidth="1"/>
    <col min="10759" max="10760" width="21.88671875" style="227" customWidth="1"/>
    <col min="10761" max="10761" width="19.44140625" style="227" customWidth="1"/>
    <col min="10762" max="10762" width="42" style="227" customWidth="1"/>
    <col min="10763" max="11008" width="10.88671875" style="227"/>
    <col min="11009" max="11009" width="72" style="227" bestFit="1" customWidth="1"/>
    <col min="11010" max="11010" width="78.5546875" style="227" customWidth="1"/>
    <col min="11011" max="11011" width="10.88671875" style="227"/>
    <col min="11012" max="11012" width="31.109375" style="227" customWidth="1"/>
    <col min="11013" max="11013" width="70.109375" style="227" customWidth="1"/>
    <col min="11014" max="11014" width="17.44140625" style="227" customWidth="1"/>
    <col min="11015" max="11016" width="21.88671875" style="227" customWidth="1"/>
    <col min="11017" max="11017" width="19.44140625" style="227" customWidth="1"/>
    <col min="11018" max="11018" width="42" style="227" customWidth="1"/>
    <col min="11019" max="11264" width="10.88671875" style="227"/>
    <col min="11265" max="11265" width="72" style="227" bestFit="1" customWidth="1"/>
    <col min="11266" max="11266" width="78.5546875" style="227" customWidth="1"/>
    <col min="11267" max="11267" width="10.88671875" style="227"/>
    <col min="11268" max="11268" width="31.109375" style="227" customWidth="1"/>
    <col min="11269" max="11269" width="70.109375" style="227" customWidth="1"/>
    <col min="11270" max="11270" width="17.44140625" style="227" customWidth="1"/>
    <col min="11271" max="11272" width="21.88671875" style="227" customWidth="1"/>
    <col min="11273" max="11273" width="19.44140625" style="227" customWidth="1"/>
    <col min="11274" max="11274" width="42" style="227" customWidth="1"/>
    <col min="11275" max="11520" width="10.88671875" style="227"/>
    <col min="11521" max="11521" width="72" style="227" bestFit="1" customWidth="1"/>
    <col min="11522" max="11522" width="78.5546875" style="227" customWidth="1"/>
    <col min="11523" max="11523" width="10.88671875" style="227"/>
    <col min="11524" max="11524" width="31.109375" style="227" customWidth="1"/>
    <col min="11525" max="11525" width="70.109375" style="227" customWidth="1"/>
    <col min="11526" max="11526" width="17.44140625" style="227" customWidth="1"/>
    <col min="11527" max="11528" width="21.88671875" style="227" customWidth="1"/>
    <col min="11529" max="11529" width="19.44140625" style="227" customWidth="1"/>
    <col min="11530" max="11530" width="42" style="227" customWidth="1"/>
    <col min="11531" max="11776" width="10.88671875" style="227"/>
    <col min="11777" max="11777" width="72" style="227" bestFit="1" customWidth="1"/>
    <col min="11778" max="11778" width="78.5546875" style="227" customWidth="1"/>
    <col min="11779" max="11779" width="10.88671875" style="227"/>
    <col min="11780" max="11780" width="31.109375" style="227" customWidth="1"/>
    <col min="11781" max="11781" width="70.109375" style="227" customWidth="1"/>
    <col min="11782" max="11782" width="17.44140625" style="227" customWidth="1"/>
    <col min="11783" max="11784" width="21.88671875" style="227" customWidth="1"/>
    <col min="11785" max="11785" width="19.44140625" style="227" customWidth="1"/>
    <col min="11786" max="11786" width="42" style="227" customWidth="1"/>
    <col min="11787" max="12032" width="10.88671875" style="227"/>
    <col min="12033" max="12033" width="72" style="227" bestFit="1" customWidth="1"/>
    <col min="12034" max="12034" width="78.5546875" style="227" customWidth="1"/>
    <col min="12035" max="12035" width="10.88671875" style="227"/>
    <col min="12036" max="12036" width="31.109375" style="227" customWidth="1"/>
    <col min="12037" max="12037" width="70.109375" style="227" customWidth="1"/>
    <col min="12038" max="12038" width="17.44140625" style="227" customWidth="1"/>
    <col min="12039" max="12040" width="21.88671875" style="227" customWidth="1"/>
    <col min="12041" max="12041" width="19.44140625" style="227" customWidth="1"/>
    <col min="12042" max="12042" width="42" style="227" customWidth="1"/>
    <col min="12043" max="12288" width="10.88671875" style="227"/>
    <col min="12289" max="12289" width="72" style="227" bestFit="1" customWidth="1"/>
    <col min="12290" max="12290" width="78.5546875" style="227" customWidth="1"/>
    <col min="12291" max="12291" width="10.88671875" style="227"/>
    <col min="12292" max="12292" width="31.109375" style="227" customWidth="1"/>
    <col min="12293" max="12293" width="70.109375" style="227" customWidth="1"/>
    <col min="12294" max="12294" width="17.44140625" style="227" customWidth="1"/>
    <col min="12295" max="12296" width="21.88671875" style="227" customWidth="1"/>
    <col min="12297" max="12297" width="19.44140625" style="227" customWidth="1"/>
    <col min="12298" max="12298" width="42" style="227" customWidth="1"/>
    <col min="12299" max="12544" width="10.88671875" style="227"/>
    <col min="12545" max="12545" width="72" style="227" bestFit="1" customWidth="1"/>
    <col min="12546" max="12546" width="78.5546875" style="227" customWidth="1"/>
    <col min="12547" max="12547" width="10.88671875" style="227"/>
    <col min="12548" max="12548" width="31.109375" style="227" customWidth="1"/>
    <col min="12549" max="12549" width="70.109375" style="227" customWidth="1"/>
    <col min="12550" max="12550" width="17.44140625" style="227" customWidth="1"/>
    <col min="12551" max="12552" width="21.88671875" style="227" customWidth="1"/>
    <col min="12553" max="12553" width="19.44140625" style="227" customWidth="1"/>
    <col min="12554" max="12554" width="42" style="227" customWidth="1"/>
    <col min="12555" max="12800" width="10.88671875" style="227"/>
    <col min="12801" max="12801" width="72" style="227" bestFit="1" customWidth="1"/>
    <col min="12802" max="12802" width="78.5546875" style="227" customWidth="1"/>
    <col min="12803" max="12803" width="10.88671875" style="227"/>
    <col min="12804" max="12804" width="31.109375" style="227" customWidth="1"/>
    <col min="12805" max="12805" width="70.109375" style="227" customWidth="1"/>
    <col min="12806" max="12806" width="17.44140625" style="227" customWidth="1"/>
    <col min="12807" max="12808" width="21.88671875" style="227" customWidth="1"/>
    <col min="12809" max="12809" width="19.44140625" style="227" customWidth="1"/>
    <col min="12810" max="12810" width="42" style="227" customWidth="1"/>
    <col min="12811" max="13056" width="10.88671875" style="227"/>
    <col min="13057" max="13057" width="72" style="227" bestFit="1" customWidth="1"/>
    <col min="13058" max="13058" width="78.5546875" style="227" customWidth="1"/>
    <col min="13059" max="13059" width="10.88671875" style="227"/>
    <col min="13060" max="13060" width="31.109375" style="227" customWidth="1"/>
    <col min="13061" max="13061" width="70.109375" style="227" customWidth="1"/>
    <col min="13062" max="13062" width="17.44140625" style="227" customWidth="1"/>
    <col min="13063" max="13064" width="21.88671875" style="227" customWidth="1"/>
    <col min="13065" max="13065" width="19.44140625" style="227" customWidth="1"/>
    <col min="13066" max="13066" width="42" style="227" customWidth="1"/>
    <col min="13067" max="13312" width="10.88671875" style="227"/>
    <col min="13313" max="13313" width="72" style="227" bestFit="1" customWidth="1"/>
    <col min="13314" max="13314" width="78.5546875" style="227" customWidth="1"/>
    <col min="13315" max="13315" width="10.88671875" style="227"/>
    <col min="13316" max="13316" width="31.109375" style="227" customWidth="1"/>
    <col min="13317" max="13317" width="70.109375" style="227" customWidth="1"/>
    <col min="13318" max="13318" width="17.44140625" style="227" customWidth="1"/>
    <col min="13319" max="13320" width="21.88671875" style="227" customWidth="1"/>
    <col min="13321" max="13321" width="19.44140625" style="227" customWidth="1"/>
    <col min="13322" max="13322" width="42" style="227" customWidth="1"/>
    <col min="13323" max="13568" width="10.88671875" style="227"/>
    <col min="13569" max="13569" width="72" style="227" bestFit="1" customWidth="1"/>
    <col min="13570" max="13570" width="78.5546875" style="227" customWidth="1"/>
    <col min="13571" max="13571" width="10.88671875" style="227"/>
    <col min="13572" max="13572" width="31.109375" style="227" customWidth="1"/>
    <col min="13573" max="13573" width="70.109375" style="227" customWidth="1"/>
    <col min="13574" max="13574" width="17.44140625" style="227" customWidth="1"/>
    <col min="13575" max="13576" width="21.88671875" style="227" customWidth="1"/>
    <col min="13577" max="13577" width="19.44140625" style="227" customWidth="1"/>
    <col min="13578" max="13578" width="42" style="227" customWidth="1"/>
    <col min="13579" max="13824" width="10.88671875" style="227"/>
    <col min="13825" max="13825" width="72" style="227" bestFit="1" customWidth="1"/>
    <col min="13826" max="13826" width="78.5546875" style="227" customWidth="1"/>
    <col min="13827" max="13827" width="10.88671875" style="227"/>
    <col min="13828" max="13828" width="31.109375" style="227" customWidth="1"/>
    <col min="13829" max="13829" width="70.109375" style="227" customWidth="1"/>
    <col min="13830" max="13830" width="17.44140625" style="227" customWidth="1"/>
    <col min="13831" max="13832" width="21.88671875" style="227" customWidth="1"/>
    <col min="13833" max="13833" width="19.44140625" style="227" customWidth="1"/>
    <col min="13834" max="13834" width="42" style="227" customWidth="1"/>
    <col min="13835" max="14080" width="10.88671875" style="227"/>
    <col min="14081" max="14081" width="72" style="227" bestFit="1" customWidth="1"/>
    <col min="14082" max="14082" width="78.5546875" style="227" customWidth="1"/>
    <col min="14083" max="14083" width="10.88671875" style="227"/>
    <col min="14084" max="14084" width="31.109375" style="227" customWidth="1"/>
    <col min="14085" max="14085" width="70.109375" style="227" customWidth="1"/>
    <col min="14086" max="14086" width="17.44140625" style="227" customWidth="1"/>
    <col min="14087" max="14088" width="21.88671875" style="227" customWidth="1"/>
    <col min="14089" max="14089" width="19.44140625" style="227" customWidth="1"/>
    <col min="14090" max="14090" width="42" style="227" customWidth="1"/>
    <col min="14091" max="14336" width="10.88671875" style="227"/>
    <col min="14337" max="14337" width="72" style="227" bestFit="1" customWidth="1"/>
    <col min="14338" max="14338" width="78.5546875" style="227" customWidth="1"/>
    <col min="14339" max="14339" width="10.88671875" style="227"/>
    <col min="14340" max="14340" width="31.109375" style="227" customWidth="1"/>
    <col min="14341" max="14341" width="70.109375" style="227" customWidth="1"/>
    <col min="14342" max="14342" width="17.44140625" style="227" customWidth="1"/>
    <col min="14343" max="14344" width="21.88671875" style="227" customWidth="1"/>
    <col min="14345" max="14345" width="19.44140625" style="227" customWidth="1"/>
    <col min="14346" max="14346" width="42" style="227" customWidth="1"/>
    <col min="14347" max="14592" width="10.88671875" style="227"/>
    <col min="14593" max="14593" width="72" style="227" bestFit="1" customWidth="1"/>
    <col min="14594" max="14594" width="78.5546875" style="227" customWidth="1"/>
    <col min="14595" max="14595" width="10.88671875" style="227"/>
    <col min="14596" max="14596" width="31.109375" style="227" customWidth="1"/>
    <col min="14597" max="14597" width="70.109375" style="227" customWidth="1"/>
    <col min="14598" max="14598" width="17.44140625" style="227" customWidth="1"/>
    <col min="14599" max="14600" width="21.88671875" style="227" customWidth="1"/>
    <col min="14601" max="14601" width="19.44140625" style="227" customWidth="1"/>
    <col min="14602" max="14602" width="42" style="227" customWidth="1"/>
    <col min="14603" max="14848" width="10.88671875" style="227"/>
    <col min="14849" max="14849" width="72" style="227" bestFit="1" customWidth="1"/>
    <col min="14850" max="14850" width="78.5546875" style="227" customWidth="1"/>
    <col min="14851" max="14851" width="10.88671875" style="227"/>
    <col min="14852" max="14852" width="31.109375" style="227" customWidth="1"/>
    <col min="14853" max="14853" width="70.109375" style="227" customWidth="1"/>
    <col min="14854" max="14854" width="17.44140625" style="227" customWidth="1"/>
    <col min="14855" max="14856" width="21.88671875" style="227" customWidth="1"/>
    <col min="14857" max="14857" width="19.44140625" style="227" customWidth="1"/>
    <col min="14858" max="14858" width="42" style="227" customWidth="1"/>
    <col min="14859" max="15104" width="10.88671875" style="227"/>
    <col min="15105" max="15105" width="72" style="227" bestFit="1" customWidth="1"/>
    <col min="15106" max="15106" width="78.5546875" style="227" customWidth="1"/>
    <col min="15107" max="15107" width="10.88671875" style="227"/>
    <col min="15108" max="15108" width="31.109375" style="227" customWidth="1"/>
    <col min="15109" max="15109" width="70.109375" style="227" customWidth="1"/>
    <col min="15110" max="15110" width="17.44140625" style="227" customWidth="1"/>
    <col min="15111" max="15112" width="21.88671875" style="227" customWidth="1"/>
    <col min="15113" max="15113" width="19.44140625" style="227" customWidth="1"/>
    <col min="15114" max="15114" width="42" style="227" customWidth="1"/>
    <col min="15115" max="15360" width="10.88671875" style="227"/>
    <col min="15361" max="15361" width="72" style="227" bestFit="1" customWidth="1"/>
    <col min="15362" max="15362" width="78.5546875" style="227" customWidth="1"/>
    <col min="15363" max="15363" width="10.88671875" style="227"/>
    <col min="15364" max="15364" width="31.109375" style="227" customWidth="1"/>
    <col min="15365" max="15365" width="70.109375" style="227" customWidth="1"/>
    <col min="15366" max="15366" width="17.44140625" style="227" customWidth="1"/>
    <col min="15367" max="15368" width="21.88671875" style="227" customWidth="1"/>
    <col min="15369" max="15369" width="19.44140625" style="227" customWidth="1"/>
    <col min="15370" max="15370" width="42" style="227" customWidth="1"/>
    <col min="15371" max="15616" width="10.88671875" style="227"/>
    <col min="15617" max="15617" width="72" style="227" bestFit="1" customWidth="1"/>
    <col min="15618" max="15618" width="78.5546875" style="227" customWidth="1"/>
    <col min="15619" max="15619" width="10.88671875" style="227"/>
    <col min="15620" max="15620" width="31.109375" style="227" customWidth="1"/>
    <col min="15621" max="15621" width="70.109375" style="227" customWidth="1"/>
    <col min="15622" max="15622" width="17.44140625" style="227" customWidth="1"/>
    <col min="15623" max="15624" width="21.88671875" style="227" customWidth="1"/>
    <col min="15625" max="15625" width="19.44140625" style="227" customWidth="1"/>
    <col min="15626" max="15626" width="42" style="227" customWidth="1"/>
    <col min="15627" max="15872" width="10.88671875" style="227"/>
    <col min="15873" max="15873" width="72" style="227" bestFit="1" customWidth="1"/>
    <col min="15874" max="15874" width="78.5546875" style="227" customWidth="1"/>
    <col min="15875" max="15875" width="10.88671875" style="227"/>
    <col min="15876" max="15876" width="31.109375" style="227" customWidth="1"/>
    <col min="15877" max="15877" width="70.109375" style="227" customWidth="1"/>
    <col min="15878" max="15878" width="17.44140625" style="227" customWidth="1"/>
    <col min="15879" max="15880" width="21.88671875" style="227" customWidth="1"/>
    <col min="15881" max="15881" width="19.44140625" style="227" customWidth="1"/>
    <col min="15882" max="15882" width="42" style="227" customWidth="1"/>
    <col min="15883" max="16128" width="10.88671875" style="227"/>
    <col min="16129" max="16129" width="72" style="227" bestFit="1" customWidth="1"/>
    <col min="16130" max="16130" width="78.5546875" style="227" customWidth="1"/>
    <col min="16131" max="16131" width="10.88671875" style="227"/>
    <col min="16132" max="16132" width="31.109375" style="227" customWidth="1"/>
    <col min="16133" max="16133" width="70.109375" style="227" customWidth="1"/>
    <col min="16134" max="16134" width="17.44140625" style="227" customWidth="1"/>
    <col min="16135" max="16136" width="21.88671875" style="227" customWidth="1"/>
    <col min="16137" max="16137" width="19.44140625" style="227" customWidth="1"/>
    <col min="16138" max="16138" width="42" style="227" customWidth="1"/>
    <col min="16139" max="16384" width="10.88671875" style="227"/>
  </cols>
  <sheetData>
    <row r="1" spans="1:2" ht="25.5" customHeight="1" x14ac:dyDescent="0.3">
      <c r="A1" s="382" t="s">
        <v>0</v>
      </c>
      <c r="B1" s="383"/>
    </row>
    <row r="2" spans="1:2" ht="25.5" customHeight="1" x14ac:dyDescent="0.3">
      <c r="A2" s="384" t="s">
        <v>1</v>
      </c>
      <c r="B2" s="385"/>
    </row>
    <row r="3" spans="1:2" x14ac:dyDescent="0.3">
      <c r="A3" s="235" t="s">
        <v>2</v>
      </c>
      <c r="B3" s="236" t="s">
        <v>3</v>
      </c>
    </row>
    <row r="4" spans="1:2" ht="40.5" customHeight="1" x14ac:dyDescent="0.3">
      <c r="A4" s="334" t="s">
        <v>4</v>
      </c>
      <c r="B4" s="335" t="s">
        <v>5</v>
      </c>
    </row>
    <row r="5" spans="1:2" ht="27.6" x14ac:dyDescent="0.3">
      <c r="A5" s="334" t="s">
        <v>6</v>
      </c>
      <c r="B5" s="228" t="s">
        <v>7</v>
      </c>
    </row>
    <row r="6" spans="1:2" ht="124.5" customHeight="1" x14ac:dyDescent="0.3">
      <c r="A6" s="334" t="s">
        <v>8</v>
      </c>
      <c r="B6" s="228" t="s">
        <v>9</v>
      </c>
    </row>
    <row r="7" spans="1:2" ht="26.4" customHeight="1" x14ac:dyDescent="0.3">
      <c r="A7" s="378" t="s">
        <v>10</v>
      </c>
      <c r="B7" s="379"/>
    </row>
    <row r="8" spans="1:2" ht="41.4" x14ac:dyDescent="0.3">
      <c r="A8" s="334" t="s">
        <v>11</v>
      </c>
      <c r="B8" s="228" t="s">
        <v>12</v>
      </c>
    </row>
    <row r="9" spans="1:2" ht="27.6" x14ac:dyDescent="0.3">
      <c r="A9" s="334" t="s">
        <v>13</v>
      </c>
      <c r="B9" s="228" t="s">
        <v>14</v>
      </c>
    </row>
    <row r="10" spans="1:2" ht="41.4" x14ac:dyDescent="0.3">
      <c r="A10" s="334" t="s">
        <v>15</v>
      </c>
      <c r="B10" s="228" t="s">
        <v>16</v>
      </c>
    </row>
    <row r="11" spans="1:2" ht="40.5" customHeight="1" x14ac:dyDescent="0.3">
      <c r="A11" s="334" t="s">
        <v>17</v>
      </c>
      <c r="B11" s="335" t="s">
        <v>18</v>
      </c>
    </row>
    <row r="12" spans="1:2" ht="38.25" customHeight="1" x14ac:dyDescent="0.3">
      <c r="A12" s="334" t="s">
        <v>19</v>
      </c>
      <c r="B12" s="335" t="s">
        <v>20</v>
      </c>
    </row>
    <row r="13" spans="1:2" ht="27.6" x14ac:dyDescent="0.3">
      <c r="A13" s="334" t="s">
        <v>21</v>
      </c>
      <c r="B13" s="336" t="s">
        <v>22</v>
      </c>
    </row>
    <row r="14" spans="1:2" ht="23.4" customHeight="1" x14ac:dyDescent="0.3">
      <c r="A14" s="337" t="s">
        <v>23</v>
      </c>
      <c r="B14" s="338"/>
    </row>
    <row r="15" spans="1:2" ht="41.4" x14ac:dyDescent="0.3">
      <c r="A15" s="334" t="s">
        <v>24</v>
      </c>
      <c r="B15" s="231" t="s">
        <v>25</v>
      </c>
    </row>
    <row r="16" spans="1:2" ht="27.6" x14ac:dyDescent="0.3">
      <c r="A16" s="334" t="s">
        <v>26</v>
      </c>
      <c r="B16" s="231" t="s">
        <v>27</v>
      </c>
    </row>
    <row r="17" spans="1:3" ht="27.6" x14ac:dyDescent="0.3">
      <c r="A17" s="334" t="s">
        <v>28</v>
      </c>
      <c r="B17" s="231" t="s">
        <v>29</v>
      </c>
    </row>
    <row r="18" spans="1:3" ht="8.25" customHeight="1" x14ac:dyDescent="0.3">
      <c r="A18" s="337"/>
      <c r="B18" s="339"/>
    </row>
    <row r="19" spans="1:3" ht="27.6" x14ac:dyDescent="0.3">
      <c r="A19" s="334" t="s">
        <v>30</v>
      </c>
      <c r="B19" s="231" t="s">
        <v>31</v>
      </c>
    </row>
    <row r="20" spans="1:3" ht="27.6" x14ac:dyDescent="0.3">
      <c r="A20" s="334" t="s">
        <v>32</v>
      </c>
      <c r="B20" s="231" t="s">
        <v>33</v>
      </c>
    </row>
    <row r="21" spans="1:3" ht="41.4" x14ac:dyDescent="0.3">
      <c r="A21" s="334" t="s">
        <v>34</v>
      </c>
      <c r="B21" s="231" t="s">
        <v>35</v>
      </c>
    </row>
    <row r="22" spans="1:3" ht="20.25" customHeight="1" x14ac:dyDescent="0.3">
      <c r="A22" s="376" t="s">
        <v>36</v>
      </c>
      <c r="B22" s="377"/>
    </row>
    <row r="23" spans="1:3" ht="41.4" x14ac:dyDescent="0.3">
      <c r="A23" s="334" t="s">
        <v>37</v>
      </c>
      <c r="B23" s="231" t="s">
        <v>38</v>
      </c>
    </row>
    <row r="24" spans="1:3" ht="54" customHeight="1" x14ac:dyDescent="0.3">
      <c r="A24" s="334" t="s">
        <v>39</v>
      </c>
      <c r="B24" s="231" t="s">
        <v>40</v>
      </c>
    </row>
    <row r="25" spans="1:3" ht="144" customHeight="1" x14ac:dyDescent="0.3">
      <c r="A25" s="334" t="s">
        <v>41</v>
      </c>
      <c r="B25" s="231" t="s">
        <v>42</v>
      </c>
    </row>
    <row r="26" spans="1:3" ht="55.2" x14ac:dyDescent="0.3">
      <c r="A26" s="334" t="s">
        <v>43</v>
      </c>
      <c r="B26" s="231" t="s">
        <v>44</v>
      </c>
    </row>
    <row r="27" spans="1:3" ht="55.2" x14ac:dyDescent="0.3">
      <c r="A27" s="334" t="s">
        <v>45</v>
      </c>
      <c r="B27" s="231" t="s">
        <v>46</v>
      </c>
    </row>
    <row r="28" spans="1:3" ht="27.6" x14ac:dyDescent="0.3">
      <c r="A28" s="334" t="s">
        <v>47</v>
      </c>
      <c r="B28" s="231" t="s">
        <v>48</v>
      </c>
    </row>
    <row r="29" spans="1:3" ht="41.4" x14ac:dyDescent="0.3">
      <c r="A29" s="334" t="s">
        <v>49</v>
      </c>
      <c r="B29" s="231" t="s">
        <v>50</v>
      </c>
      <c r="C29" s="229"/>
    </row>
    <row r="30" spans="1:3" ht="90" customHeight="1" x14ac:dyDescent="0.3">
      <c r="A30" s="340" t="s">
        <v>51</v>
      </c>
      <c r="B30" s="231" t="s">
        <v>52</v>
      </c>
    </row>
    <row r="31" spans="1:3" ht="81.599999999999994" customHeight="1" x14ac:dyDescent="0.3">
      <c r="A31" s="340" t="s">
        <v>53</v>
      </c>
      <c r="B31" s="231" t="s">
        <v>54</v>
      </c>
    </row>
    <row r="32" spans="1:3" ht="54" customHeight="1" x14ac:dyDescent="0.3">
      <c r="A32" s="340" t="s">
        <v>55</v>
      </c>
      <c r="B32" s="231" t="s">
        <v>56</v>
      </c>
    </row>
    <row r="33" spans="1:3" ht="28.5" customHeight="1" x14ac:dyDescent="0.3">
      <c r="A33" s="388" t="s">
        <v>57</v>
      </c>
      <c r="B33" s="389"/>
    </row>
    <row r="34" spans="1:3" ht="69" x14ac:dyDescent="0.3">
      <c r="A34" s="340" t="s">
        <v>58</v>
      </c>
      <c r="B34" s="231" t="s">
        <v>59</v>
      </c>
    </row>
    <row r="35" spans="1:3" ht="41.4" x14ac:dyDescent="0.3">
      <c r="A35" s="340" t="s">
        <v>60</v>
      </c>
      <c r="B35" s="231" t="s">
        <v>61</v>
      </c>
    </row>
    <row r="36" spans="1:3" ht="36" customHeight="1" x14ac:dyDescent="0.3">
      <c r="A36" s="340" t="s">
        <v>62</v>
      </c>
      <c r="B36" s="231" t="s">
        <v>63</v>
      </c>
      <c r="C36" s="230"/>
    </row>
    <row r="37" spans="1:3" ht="27.6" x14ac:dyDescent="0.3">
      <c r="A37" s="340" t="s">
        <v>64</v>
      </c>
      <c r="B37" s="231" t="s">
        <v>65</v>
      </c>
    </row>
    <row r="38" spans="1:3" ht="69" x14ac:dyDescent="0.3">
      <c r="A38" s="340" t="s">
        <v>66</v>
      </c>
      <c r="B38" s="231" t="s">
        <v>67</v>
      </c>
    </row>
    <row r="39" spans="1:3" ht="27.6" x14ac:dyDescent="0.3">
      <c r="A39" s="334" t="s">
        <v>68</v>
      </c>
      <c r="B39" s="231" t="s">
        <v>69</v>
      </c>
    </row>
    <row r="40" spans="1:3" ht="25.5" customHeight="1" x14ac:dyDescent="0.3">
      <c r="A40" s="378" t="s">
        <v>70</v>
      </c>
      <c r="B40" s="379"/>
    </row>
    <row r="41" spans="1:3" ht="24" customHeight="1" x14ac:dyDescent="0.3">
      <c r="A41" s="337" t="s">
        <v>2</v>
      </c>
      <c r="B41" s="341" t="s">
        <v>3</v>
      </c>
    </row>
    <row r="42" spans="1:3" ht="27.6" x14ac:dyDescent="0.3">
      <c r="A42" s="334" t="s">
        <v>21</v>
      </c>
      <c r="B42" s="232" t="s">
        <v>71</v>
      </c>
    </row>
    <row r="43" spans="1:3" ht="41.4" x14ac:dyDescent="0.3">
      <c r="A43" s="334" t="s">
        <v>72</v>
      </c>
      <c r="B43" s="232" t="s">
        <v>73</v>
      </c>
    </row>
    <row r="44" spans="1:3" ht="41.4" x14ac:dyDescent="0.3">
      <c r="A44" s="334" t="s">
        <v>74</v>
      </c>
      <c r="B44" s="232" t="s">
        <v>75</v>
      </c>
    </row>
    <row r="45" spans="1:3" ht="41.4" x14ac:dyDescent="0.3">
      <c r="A45" s="334" t="s">
        <v>76</v>
      </c>
      <c r="B45" s="232" t="s">
        <v>77</v>
      </c>
    </row>
    <row r="46" spans="1:3" ht="41.4" x14ac:dyDescent="0.3">
      <c r="A46" s="334" t="s">
        <v>78</v>
      </c>
      <c r="B46" s="232" t="s">
        <v>79</v>
      </c>
    </row>
    <row r="47" spans="1:3" ht="27.6" x14ac:dyDescent="0.3">
      <c r="A47" s="334" t="s">
        <v>80</v>
      </c>
      <c r="B47" s="232" t="s">
        <v>81</v>
      </c>
    </row>
    <row r="48" spans="1:3" ht="152.25" customHeight="1" x14ac:dyDescent="0.3">
      <c r="A48" s="334" t="s">
        <v>82</v>
      </c>
      <c r="B48" s="232" t="s">
        <v>83</v>
      </c>
    </row>
    <row r="49" spans="1:2" ht="22.95" customHeight="1" x14ac:dyDescent="0.3">
      <c r="A49" s="376" t="s">
        <v>84</v>
      </c>
      <c r="B49" s="377"/>
    </row>
    <row r="50" spans="1:2" ht="69" x14ac:dyDescent="0.3">
      <c r="A50" s="334" t="s">
        <v>85</v>
      </c>
      <c r="B50" s="231" t="s">
        <v>86</v>
      </c>
    </row>
    <row r="51" spans="1:2" ht="27.6" x14ac:dyDescent="0.3">
      <c r="A51" s="334" t="s">
        <v>87</v>
      </c>
      <c r="B51" s="231" t="s">
        <v>88</v>
      </c>
    </row>
    <row r="52" spans="1:2" ht="41.4" x14ac:dyDescent="0.3">
      <c r="A52" s="334" t="s">
        <v>89</v>
      </c>
      <c r="B52" s="231" t="s">
        <v>90</v>
      </c>
    </row>
    <row r="53" spans="1:2" ht="82.8" x14ac:dyDescent="0.3">
      <c r="A53" s="334" t="s">
        <v>91</v>
      </c>
      <c r="B53" s="231" t="s">
        <v>92</v>
      </c>
    </row>
    <row r="54" spans="1:2" ht="82.8" x14ac:dyDescent="0.3">
      <c r="A54" s="334" t="s">
        <v>93</v>
      </c>
      <c r="B54" s="231" t="s">
        <v>54</v>
      </c>
    </row>
    <row r="55" spans="1:2" ht="55.2" x14ac:dyDescent="0.3">
      <c r="A55" s="334" t="s">
        <v>94</v>
      </c>
      <c r="B55" s="231" t="s">
        <v>95</v>
      </c>
    </row>
    <row r="56" spans="1:2" ht="27.6" x14ac:dyDescent="0.3">
      <c r="A56" s="334" t="s">
        <v>96</v>
      </c>
      <c r="B56" s="231" t="s">
        <v>97</v>
      </c>
    </row>
    <row r="57" spans="1:2" ht="24" customHeight="1" x14ac:dyDescent="0.3">
      <c r="A57" s="390" t="s">
        <v>98</v>
      </c>
      <c r="B57" s="391"/>
    </row>
    <row r="58" spans="1:2" ht="23.4" customHeight="1" x14ac:dyDescent="0.3">
      <c r="A58" s="376" t="s">
        <v>99</v>
      </c>
      <c r="B58" s="377"/>
    </row>
    <row r="59" spans="1:2" ht="27.6" x14ac:dyDescent="0.3">
      <c r="A59" s="334" t="s">
        <v>100</v>
      </c>
      <c r="B59" s="232" t="s">
        <v>101</v>
      </c>
    </row>
    <row r="60" spans="1:2" ht="27.6" x14ac:dyDescent="0.3">
      <c r="A60" s="334" t="s">
        <v>102</v>
      </c>
      <c r="B60" s="232" t="s">
        <v>103</v>
      </c>
    </row>
    <row r="61" spans="1:2" ht="41.4" x14ac:dyDescent="0.3">
      <c r="A61" s="334" t="s">
        <v>13</v>
      </c>
      <c r="B61" s="232" t="s">
        <v>104</v>
      </c>
    </row>
    <row r="62" spans="1:2" ht="55.2" x14ac:dyDescent="0.3">
      <c r="A62" s="334" t="s">
        <v>26</v>
      </c>
      <c r="B62" s="231" t="s">
        <v>105</v>
      </c>
    </row>
    <row r="63" spans="1:2" ht="55.2" x14ac:dyDescent="0.3">
      <c r="A63" s="334" t="s">
        <v>28</v>
      </c>
      <c r="B63" s="231" t="s">
        <v>106</v>
      </c>
    </row>
    <row r="64" spans="1:2" ht="41.4" x14ac:dyDescent="0.3">
      <c r="A64" s="334" t="s">
        <v>107</v>
      </c>
      <c r="B64" s="232" t="s">
        <v>108</v>
      </c>
    </row>
    <row r="65" spans="1:2" ht="25.5" customHeight="1" x14ac:dyDescent="0.3">
      <c r="A65" s="378" t="s">
        <v>109</v>
      </c>
      <c r="B65" s="379"/>
    </row>
    <row r="66" spans="1:2" ht="22.95" customHeight="1" x14ac:dyDescent="0.3">
      <c r="A66" s="386" t="s">
        <v>110</v>
      </c>
      <c r="B66" s="387"/>
    </row>
    <row r="67" spans="1:2" ht="94.2" customHeight="1" x14ac:dyDescent="0.3">
      <c r="A67" s="380" t="s">
        <v>111</v>
      </c>
      <c r="B67" s="381"/>
    </row>
    <row r="68" spans="1:2" ht="39.75" customHeight="1" x14ac:dyDescent="0.3">
      <c r="A68" s="334" t="s">
        <v>112</v>
      </c>
      <c r="B68" s="342" t="s">
        <v>113</v>
      </c>
    </row>
    <row r="69" spans="1:2" ht="27.6" x14ac:dyDescent="0.3">
      <c r="A69" s="334" t="s">
        <v>114</v>
      </c>
      <c r="B69" s="343" t="s">
        <v>115</v>
      </c>
    </row>
    <row r="70" spans="1:2" ht="37.5" customHeight="1" x14ac:dyDescent="0.3">
      <c r="A70" s="340" t="s">
        <v>116</v>
      </c>
      <c r="B70" s="343" t="s">
        <v>117</v>
      </c>
    </row>
    <row r="71" spans="1:2" ht="37.5" customHeight="1" x14ac:dyDescent="0.3">
      <c r="A71" s="334" t="s">
        <v>118</v>
      </c>
      <c r="B71" s="343" t="s">
        <v>119</v>
      </c>
    </row>
    <row r="72" spans="1:2" ht="37.5" customHeight="1" x14ac:dyDescent="0.3">
      <c r="A72" s="340" t="s">
        <v>120</v>
      </c>
      <c r="B72" s="343" t="s">
        <v>121</v>
      </c>
    </row>
    <row r="73" spans="1:2" ht="25.5" customHeight="1" x14ac:dyDescent="0.3">
      <c r="A73" s="378" t="s">
        <v>122</v>
      </c>
      <c r="B73" s="379"/>
    </row>
    <row r="74" spans="1:2" ht="27.6" x14ac:dyDescent="0.3">
      <c r="A74" s="334" t="s">
        <v>123</v>
      </c>
      <c r="B74" s="232" t="s">
        <v>124</v>
      </c>
    </row>
    <row r="75" spans="1:2" ht="27.6" x14ac:dyDescent="0.3">
      <c r="A75" s="334" t="s">
        <v>125</v>
      </c>
      <c r="B75" s="232" t="s">
        <v>126</v>
      </c>
    </row>
    <row r="76" spans="1:2" ht="27.6" x14ac:dyDescent="0.3">
      <c r="A76" s="334" t="s">
        <v>127</v>
      </c>
      <c r="B76" s="232" t="s">
        <v>128</v>
      </c>
    </row>
    <row r="77" spans="1:2" ht="27.6" x14ac:dyDescent="0.3">
      <c r="A77" s="334" t="s">
        <v>129</v>
      </c>
      <c r="B77" s="232" t="s">
        <v>130</v>
      </c>
    </row>
    <row r="78" spans="1:2" ht="27.6" x14ac:dyDescent="0.3">
      <c r="A78" s="334" t="s">
        <v>131</v>
      </c>
      <c r="B78" s="232" t="s">
        <v>132</v>
      </c>
    </row>
    <row r="79" spans="1:2" ht="41.4" x14ac:dyDescent="0.3">
      <c r="A79" s="334" t="s">
        <v>133</v>
      </c>
      <c r="B79" s="232" t="s">
        <v>134</v>
      </c>
    </row>
    <row r="80" spans="1:2" ht="27.6" x14ac:dyDescent="0.3">
      <c r="A80" s="334" t="s">
        <v>135</v>
      </c>
      <c r="B80" s="232" t="s">
        <v>136</v>
      </c>
    </row>
    <row r="81" spans="1:2" x14ac:dyDescent="0.3">
      <c r="A81" s="334" t="s">
        <v>137</v>
      </c>
      <c r="B81" s="232" t="s">
        <v>138</v>
      </c>
    </row>
    <row r="82" spans="1:2" ht="41.4" x14ac:dyDescent="0.3">
      <c r="A82" s="344" t="s">
        <v>139</v>
      </c>
      <c r="B82" s="232" t="s">
        <v>140</v>
      </c>
    </row>
    <row r="83" spans="1:2" ht="41.4" x14ac:dyDescent="0.3">
      <c r="A83" s="340" t="s">
        <v>141</v>
      </c>
      <c r="B83" s="232" t="s">
        <v>142</v>
      </c>
    </row>
    <row r="84" spans="1:2" ht="41.4" x14ac:dyDescent="0.3">
      <c r="A84" s="334" t="s">
        <v>143</v>
      </c>
      <c r="B84" s="232" t="s">
        <v>144</v>
      </c>
    </row>
    <row r="85" spans="1:2" ht="27.6" x14ac:dyDescent="0.3">
      <c r="A85" s="334" t="s">
        <v>45</v>
      </c>
      <c r="B85" s="232" t="s">
        <v>145</v>
      </c>
    </row>
    <row r="86" spans="1:2" ht="27.6" x14ac:dyDescent="0.3">
      <c r="A86" s="334" t="s">
        <v>146</v>
      </c>
      <c r="B86" s="232" t="s">
        <v>147</v>
      </c>
    </row>
    <row r="87" spans="1:2" ht="41.4" x14ac:dyDescent="0.3">
      <c r="A87" s="334" t="s">
        <v>148</v>
      </c>
      <c r="B87" s="232" t="s">
        <v>149</v>
      </c>
    </row>
    <row r="88" spans="1:2" ht="18.600000000000001" customHeight="1" x14ac:dyDescent="0.3">
      <c r="A88" s="378" t="s">
        <v>150</v>
      </c>
      <c r="B88" s="379"/>
    </row>
    <row r="89" spans="1:2" x14ac:dyDescent="0.3">
      <c r="A89" s="345" t="s">
        <v>151</v>
      </c>
      <c r="B89" s="346" t="s">
        <v>152</v>
      </c>
    </row>
    <row r="90" spans="1:2" x14ac:dyDescent="0.3">
      <c r="A90" s="345" t="s">
        <v>153</v>
      </c>
      <c r="B90" s="346" t="s">
        <v>154</v>
      </c>
    </row>
    <row r="91" spans="1:2" x14ac:dyDescent="0.3">
      <c r="A91" s="345" t="s">
        <v>155</v>
      </c>
      <c r="B91" s="346" t="s">
        <v>156</v>
      </c>
    </row>
    <row r="92" spans="1:2" x14ac:dyDescent="0.3">
      <c r="A92" s="345" t="s">
        <v>157</v>
      </c>
      <c r="B92" s="346" t="s">
        <v>158</v>
      </c>
    </row>
    <row r="93" spans="1:2" x14ac:dyDescent="0.3">
      <c r="A93" s="374" t="s">
        <v>159</v>
      </c>
      <c r="B93" s="375"/>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O126"/>
  <sheetViews>
    <sheetView showGridLines="0" topLeftCell="D93" zoomScaleNormal="100" workbookViewId="0">
      <selection activeCell="H95" sqref="H95:I95"/>
    </sheetView>
  </sheetViews>
  <sheetFormatPr baseColWidth="10" defaultColWidth="10.88671875" defaultRowHeight="13.8" x14ac:dyDescent="0.3"/>
  <cols>
    <col min="1" max="1" width="49.6640625" style="1" customWidth="1"/>
    <col min="2" max="5" width="35.6640625" style="1" customWidth="1"/>
    <col min="6" max="6" width="43" style="1" customWidth="1"/>
    <col min="7" max="7" width="41.109375" style="1" customWidth="1"/>
    <col min="8" max="8" width="35.6640625" style="1" customWidth="1"/>
    <col min="9" max="9" width="56.6640625" style="1" customWidth="1"/>
    <col min="10" max="13" width="35.6640625" style="1" customWidth="1"/>
    <col min="14" max="14" width="31" style="1" customWidth="1"/>
    <col min="15"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22.2" customHeight="1" thickBot="1" x14ac:dyDescent="0.35">
      <c r="A1" s="471"/>
      <c r="B1" s="448" t="s">
        <v>160</v>
      </c>
      <c r="C1" s="449"/>
      <c r="D1" s="449"/>
      <c r="E1" s="449"/>
      <c r="F1" s="449"/>
      <c r="G1" s="449"/>
      <c r="H1" s="449"/>
      <c r="I1" s="449"/>
      <c r="J1" s="449"/>
      <c r="K1" s="449"/>
      <c r="L1" s="450"/>
      <c r="M1" s="445" t="s">
        <v>161</v>
      </c>
      <c r="N1" s="446"/>
      <c r="O1" s="447"/>
    </row>
    <row r="2" spans="1:15" s="81" customFormat="1" ht="18" customHeight="1" thickBot="1" x14ac:dyDescent="0.35">
      <c r="A2" s="472"/>
      <c r="B2" s="451" t="s">
        <v>162</v>
      </c>
      <c r="C2" s="452"/>
      <c r="D2" s="452"/>
      <c r="E2" s="452"/>
      <c r="F2" s="452"/>
      <c r="G2" s="452"/>
      <c r="H2" s="452"/>
      <c r="I2" s="452"/>
      <c r="J2" s="452"/>
      <c r="K2" s="452"/>
      <c r="L2" s="453"/>
      <c r="M2" s="445" t="s">
        <v>163</v>
      </c>
      <c r="N2" s="446"/>
      <c r="O2" s="447"/>
    </row>
    <row r="3" spans="1:15" s="81" customFormat="1" ht="19.95" customHeight="1" thickBot="1" x14ac:dyDescent="0.35">
      <c r="A3" s="472"/>
      <c r="B3" s="451" t="s">
        <v>0</v>
      </c>
      <c r="C3" s="452"/>
      <c r="D3" s="452"/>
      <c r="E3" s="452"/>
      <c r="F3" s="452"/>
      <c r="G3" s="452"/>
      <c r="H3" s="452"/>
      <c r="I3" s="452"/>
      <c r="J3" s="452"/>
      <c r="K3" s="452"/>
      <c r="L3" s="453"/>
      <c r="M3" s="445" t="s">
        <v>164</v>
      </c>
      <c r="N3" s="446"/>
      <c r="O3" s="447"/>
    </row>
    <row r="4" spans="1:15" s="81" customFormat="1" ht="21.75" customHeight="1" thickBot="1" x14ac:dyDescent="0.35">
      <c r="A4" s="473"/>
      <c r="B4" s="454" t="s">
        <v>165</v>
      </c>
      <c r="C4" s="455"/>
      <c r="D4" s="455"/>
      <c r="E4" s="455"/>
      <c r="F4" s="455"/>
      <c r="G4" s="455"/>
      <c r="H4" s="455"/>
      <c r="I4" s="455"/>
      <c r="J4" s="455"/>
      <c r="K4" s="455"/>
      <c r="L4" s="456"/>
      <c r="M4" s="445" t="s">
        <v>166</v>
      </c>
      <c r="N4" s="446"/>
      <c r="O4" s="447"/>
    </row>
    <row r="5" spans="1:15" s="81" customFormat="1" ht="16.2" customHeight="1" thickBot="1" x14ac:dyDescent="0.35">
      <c r="A5" s="82"/>
      <c r="B5" s="83"/>
      <c r="C5" s="83"/>
      <c r="D5" s="83"/>
      <c r="E5" s="83"/>
      <c r="F5" s="83"/>
      <c r="G5" s="83"/>
      <c r="H5" s="83"/>
      <c r="I5" s="83"/>
      <c r="J5" s="83"/>
      <c r="K5" s="83"/>
      <c r="L5" s="83"/>
      <c r="M5" s="84"/>
      <c r="N5" s="84"/>
      <c r="O5" s="84"/>
    </row>
    <row r="6" spans="1:15" ht="40.35" customHeight="1" thickBot="1" x14ac:dyDescent="0.35">
      <c r="A6" s="52" t="s">
        <v>167</v>
      </c>
      <c r="B6" s="482" t="s">
        <v>168</v>
      </c>
      <c r="C6" s="483"/>
      <c r="D6" s="483"/>
      <c r="E6" s="483"/>
      <c r="F6" s="483"/>
      <c r="G6" s="483"/>
      <c r="H6" s="483"/>
      <c r="I6" s="483"/>
      <c r="J6" s="483"/>
      <c r="K6" s="484"/>
      <c r="L6" s="162" t="s">
        <v>169</v>
      </c>
      <c r="M6" s="485">
        <v>2024110010299</v>
      </c>
      <c r="N6" s="486"/>
      <c r="O6" s="487"/>
    </row>
    <row r="7" spans="1:15" s="81" customFormat="1" ht="18"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475" t="s">
        <v>6</v>
      </c>
      <c r="B8" s="162" t="s">
        <v>170</v>
      </c>
      <c r="C8" s="128" t="s">
        <v>171</v>
      </c>
      <c r="D8" s="162" t="s">
        <v>172</v>
      </c>
      <c r="E8" s="128" t="s">
        <v>171</v>
      </c>
      <c r="F8" s="162" t="s">
        <v>173</v>
      </c>
      <c r="G8" s="128" t="s">
        <v>171</v>
      </c>
      <c r="H8" s="162" t="s">
        <v>174</v>
      </c>
      <c r="I8" s="130" t="s">
        <v>171</v>
      </c>
      <c r="J8" s="459" t="s">
        <v>8</v>
      </c>
      <c r="K8" s="474"/>
      <c r="L8" s="161" t="s">
        <v>175</v>
      </c>
      <c r="M8" s="490"/>
      <c r="N8" s="490"/>
      <c r="O8" s="490"/>
    </row>
    <row r="9" spans="1:15" s="81" customFormat="1" ht="21.75" customHeight="1" x14ac:dyDescent="0.3">
      <c r="A9" s="475"/>
      <c r="B9" s="163" t="s">
        <v>176</v>
      </c>
      <c r="C9" s="131" t="s">
        <v>171</v>
      </c>
      <c r="D9" s="162" t="s">
        <v>177</v>
      </c>
      <c r="E9" s="131" t="s">
        <v>171</v>
      </c>
      <c r="F9" s="162" t="s">
        <v>178</v>
      </c>
      <c r="G9" s="131" t="s">
        <v>171</v>
      </c>
      <c r="H9" s="162" t="s">
        <v>179</v>
      </c>
      <c r="I9" s="130"/>
      <c r="J9" s="459"/>
      <c r="K9" s="474"/>
      <c r="L9" s="161" t="s">
        <v>180</v>
      </c>
      <c r="M9" s="490"/>
      <c r="N9" s="490"/>
      <c r="O9" s="490"/>
    </row>
    <row r="10" spans="1:15" s="81" customFormat="1" ht="21.75" customHeight="1" thickBot="1" x14ac:dyDescent="0.35">
      <c r="A10" s="475"/>
      <c r="B10" s="162" t="s">
        <v>181</v>
      </c>
      <c r="C10" s="128"/>
      <c r="D10" s="162" t="s">
        <v>182</v>
      </c>
      <c r="E10" s="132"/>
      <c r="F10" s="162" t="s">
        <v>183</v>
      </c>
      <c r="G10" s="132"/>
      <c r="H10" s="162" t="s">
        <v>184</v>
      </c>
      <c r="I10" s="130"/>
      <c r="J10" s="459"/>
      <c r="K10" s="474"/>
      <c r="L10" s="161" t="s">
        <v>185</v>
      </c>
      <c r="M10" s="490" t="s">
        <v>171</v>
      </c>
      <c r="N10" s="490"/>
      <c r="O10" s="490"/>
    </row>
    <row r="11" spans="1:15" ht="15" customHeight="1" thickBot="1" x14ac:dyDescent="0.35">
      <c r="A11" s="6"/>
      <c r="B11" s="7"/>
      <c r="C11" s="7"/>
      <c r="D11" s="9"/>
      <c r="E11" s="8"/>
      <c r="F11" s="8"/>
      <c r="G11" s="221"/>
      <c r="H11" s="221"/>
      <c r="I11" s="10"/>
      <c r="J11" s="10"/>
      <c r="K11" s="7"/>
      <c r="L11" s="7"/>
      <c r="M11" s="7"/>
      <c r="N11" s="7"/>
      <c r="O11" s="7"/>
    </row>
    <row r="12" spans="1:15" ht="15" customHeight="1" x14ac:dyDescent="0.3">
      <c r="A12" s="479" t="s">
        <v>186</v>
      </c>
      <c r="B12" s="460" t="s">
        <v>187</v>
      </c>
      <c r="C12" s="461"/>
      <c r="D12" s="461"/>
      <c r="E12" s="461"/>
      <c r="F12" s="461"/>
      <c r="G12" s="461"/>
      <c r="H12" s="461"/>
      <c r="I12" s="461"/>
      <c r="J12" s="461"/>
      <c r="K12" s="461"/>
      <c r="L12" s="461"/>
      <c r="M12" s="461"/>
      <c r="N12" s="461"/>
      <c r="O12" s="462"/>
    </row>
    <row r="13" spans="1:15" ht="15" customHeight="1" x14ac:dyDescent="0.3">
      <c r="A13" s="480"/>
      <c r="B13" s="463"/>
      <c r="C13" s="464"/>
      <c r="D13" s="464"/>
      <c r="E13" s="464"/>
      <c r="F13" s="464"/>
      <c r="G13" s="464"/>
      <c r="H13" s="464"/>
      <c r="I13" s="464"/>
      <c r="J13" s="464"/>
      <c r="K13" s="464"/>
      <c r="L13" s="464"/>
      <c r="M13" s="464"/>
      <c r="N13" s="464"/>
      <c r="O13" s="465"/>
    </row>
    <row r="14" spans="1:15" ht="15" customHeight="1" thickBot="1" x14ac:dyDescent="0.35">
      <c r="A14" s="481"/>
      <c r="B14" s="466"/>
      <c r="C14" s="467"/>
      <c r="D14" s="467"/>
      <c r="E14" s="467"/>
      <c r="F14" s="467"/>
      <c r="G14" s="467"/>
      <c r="H14" s="467"/>
      <c r="I14" s="467"/>
      <c r="J14" s="467"/>
      <c r="K14" s="467"/>
      <c r="L14" s="467"/>
      <c r="M14" s="467"/>
      <c r="N14" s="467"/>
      <c r="O14" s="468"/>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69" t="s">
        <v>188</v>
      </c>
      <c r="C16" s="469"/>
      <c r="D16" s="469"/>
      <c r="E16" s="469"/>
      <c r="F16" s="469"/>
      <c r="G16" s="475" t="s">
        <v>15</v>
      </c>
      <c r="H16" s="475"/>
      <c r="I16" s="470" t="s">
        <v>189</v>
      </c>
      <c r="J16" s="470"/>
      <c r="K16" s="470"/>
      <c r="L16" s="470"/>
      <c r="M16" s="470"/>
      <c r="N16" s="470"/>
      <c r="O16" s="470"/>
    </row>
    <row r="17" spans="1:15" ht="9" customHeight="1" x14ac:dyDescent="0.3">
      <c r="A17" s="14"/>
      <c r="B17" s="16"/>
      <c r="C17" s="15"/>
      <c r="D17" s="15"/>
      <c r="E17" s="15"/>
      <c r="F17" s="15"/>
      <c r="G17" s="16"/>
      <c r="H17" s="16"/>
      <c r="I17" s="16"/>
      <c r="J17" s="16"/>
      <c r="K17" s="16"/>
      <c r="L17" s="17"/>
      <c r="M17" s="17"/>
      <c r="N17" s="17"/>
      <c r="O17" s="17"/>
    </row>
    <row r="18" spans="1:15" ht="56.25" customHeight="1" x14ac:dyDescent="0.3">
      <c r="A18" s="331" t="s">
        <v>17</v>
      </c>
      <c r="B18" s="477" t="s">
        <v>190</v>
      </c>
      <c r="C18" s="477"/>
      <c r="D18" s="477"/>
      <c r="E18" s="477"/>
      <c r="F18" s="332" t="s">
        <v>19</v>
      </c>
      <c r="G18" s="476" t="s">
        <v>191</v>
      </c>
      <c r="H18" s="476"/>
      <c r="I18" s="476"/>
      <c r="J18" s="52" t="s">
        <v>21</v>
      </c>
      <c r="K18" s="469" t="s">
        <v>192</v>
      </c>
      <c r="L18" s="469"/>
      <c r="M18" s="469"/>
      <c r="N18" s="469"/>
      <c r="O18" s="469"/>
    </row>
    <row r="19" spans="1:15" ht="9" customHeight="1" x14ac:dyDescent="0.3">
      <c r="A19" s="5"/>
      <c r="B19" s="2"/>
      <c r="C19" s="478"/>
      <c r="D19" s="478"/>
      <c r="E19" s="478"/>
      <c r="F19" s="478"/>
      <c r="G19" s="478"/>
      <c r="H19" s="478"/>
      <c r="I19" s="478"/>
      <c r="J19" s="478"/>
      <c r="K19" s="478"/>
      <c r="L19" s="478"/>
      <c r="M19" s="478"/>
      <c r="N19" s="478"/>
      <c r="O19" s="478"/>
    </row>
    <row r="20" spans="1:15" ht="16.5" customHeight="1" thickBot="1" x14ac:dyDescent="0.35">
      <c r="A20" s="78"/>
      <c r="B20" s="79"/>
      <c r="C20" s="79"/>
      <c r="D20" s="79"/>
      <c r="E20" s="79"/>
      <c r="F20" s="79"/>
      <c r="G20" s="79"/>
      <c r="H20" s="79"/>
      <c r="I20" s="79"/>
      <c r="J20" s="79"/>
      <c r="K20" s="79"/>
      <c r="L20" s="79"/>
      <c r="M20" s="79"/>
      <c r="N20" s="79"/>
      <c r="O20" s="79"/>
    </row>
    <row r="21" spans="1:15" ht="32.1" customHeight="1" thickBot="1" x14ac:dyDescent="0.35">
      <c r="A21" s="457" t="s">
        <v>23</v>
      </c>
      <c r="B21" s="458"/>
      <c r="C21" s="458"/>
      <c r="D21" s="458"/>
      <c r="E21" s="458"/>
      <c r="F21" s="458"/>
      <c r="G21" s="458"/>
      <c r="H21" s="458"/>
      <c r="I21" s="458"/>
      <c r="J21" s="458"/>
      <c r="K21" s="458"/>
      <c r="L21" s="458"/>
      <c r="M21" s="458"/>
      <c r="N21" s="458"/>
      <c r="O21" s="459"/>
    </row>
    <row r="22" spans="1:15" ht="32.1" customHeight="1" thickBot="1" x14ac:dyDescent="0.35">
      <c r="A22" s="457" t="s">
        <v>193</v>
      </c>
      <c r="B22" s="458"/>
      <c r="C22" s="458"/>
      <c r="D22" s="458"/>
      <c r="E22" s="458"/>
      <c r="F22" s="458"/>
      <c r="G22" s="458"/>
      <c r="H22" s="458"/>
      <c r="I22" s="458"/>
      <c r="J22" s="458"/>
      <c r="K22" s="458"/>
      <c r="L22" s="458"/>
      <c r="M22" s="458"/>
      <c r="N22" s="458"/>
      <c r="O22" s="459"/>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38">
        <v>631992843</v>
      </c>
      <c r="C24" s="22">
        <v>0</v>
      </c>
      <c r="D24" s="22">
        <v>30000000</v>
      </c>
      <c r="E24" s="22">
        <v>112930000</v>
      </c>
      <c r="F24" s="22">
        <v>105031157</v>
      </c>
      <c r="G24" s="333">
        <v>0</v>
      </c>
      <c r="H24" s="239"/>
      <c r="I24" s="239"/>
      <c r="J24" s="239"/>
      <c r="K24" s="239"/>
      <c r="L24" s="239">
        <v>8300000</v>
      </c>
      <c r="M24" s="239"/>
      <c r="N24" s="225">
        <f>SUM(B24:M24)</f>
        <v>888254000</v>
      </c>
      <c r="O24" s="218">
        <v>1</v>
      </c>
    </row>
    <row r="25" spans="1:15" ht="32.1" customHeight="1" x14ac:dyDescent="0.3">
      <c r="A25" s="21" t="s">
        <v>26</v>
      </c>
      <c r="B25" s="22">
        <v>543845000</v>
      </c>
      <c r="C25" s="22">
        <v>88147843</v>
      </c>
      <c r="D25" s="22">
        <v>0</v>
      </c>
      <c r="E25" s="238">
        <v>-2455618</v>
      </c>
      <c r="F25" s="22">
        <v>44402298</v>
      </c>
      <c r="G25" s="22">
        <v>0</v>
      </c>
      <c r="H25" s="22">
        <v>0</v>
      </c>
      <c r="I25" s="22"/>
      <c r="J25" s="22"/>
      <c r="K25" s="22"/>
      <c r="L25" s="22"/>
      <c r="M25" s="22"/>
      <c r="N25" s="225">
        <f t="shared" ref="N25:N29" si="0">SUM(B25:M25)</f>
        <v>673939523</v>
      </c>
      <c r="O25" s="219">
        <f>N25/N24</f>
        <v>0.7587238819076525</v>
      </c>
    </row>
    <row r="26" spans="1:15" ht="32.1" customHeight="1" x14ac:dyDescent="0.3">
      <c r="A26" s="21" t="s">
        <v>28</v>
      </c>
      <c r="B26" s="22"/>
      <c r="C26" s="238">
        <v>4199000</v>
      </c>
      <c r="D26" s="353">
        <f>55576000+284</f>
        <v>55576284</v>
      </c>
      <c r="E26" s="238">
        <v>59664281</v>
      </c>
      <c r="F26" s="238">
        <v>59664281</v>
      </c>
      <c r="G26" s="22">
        <v>57250000</v>
      </c>
      <c r="H26" s="22">
        <v>103014460</v>
      </c>
      <c r="I26" s="22"/>
      <c r="J26" s="22"/>
      <c r="K26" s="22"/>
      <c r="L26" s="22"/>
      <c r="M26" s="22"/>
      <c r="N26" s="352">
        <f>SUM(B26:M26)</f>
        <v>339368306</v>
      </c>
      <c r="O26" s="219">
        <f>N26/N24</f>
        <v>0.38206223219934837</v>
      </c>
    </row>
    <row r="27" spans="1:15" ht="32.1" customHeight="1" x14ac:dyDescent="0.3">
      <c r="A27" s="21" t="s">
        <v>196</v>
      </c>
      <c r="B27" s="22"/>
      <c r="C27" s="22">
        <v>8929174</v>
      </c>
      <c r="D27" s="22">
        <v>35000000</v>
      </c>
      <c r="E27" s="238">
        <f>197979587-4680000</f>
        <v>193299587</v>
      </c>
      <c r="F27" s="22"/>
      <c r="G27" s="22">
        <v>0</v>
      </c>
      <c r="H27" s="22"/>
      <c r="I27" s="22"/>
      <c r="J27" s="22"/>
      <c r="K27" s="22"/>
      <c r="L27" s="22"/>
      <c r="M27" s="22"/>
      <c r="N27" s="352">
        <f t="shared" si="0"/>
        <v>237228761</v>
      </c>
      <c r="O27" s="219">
        <v>1</v>
      </c>
    </row>
    <row r="28" spans="1:15" ht="32.1" customHeight="1" x14ac:dyDescent="0.3">
      <c r="A28" s="21" t="s">
        <v>197</v>
      </c>
      <c r="B28" s="22">
        <v>0</v>
      </c>
      <c r="C28" s="22">
        <v>0</v>
      </c>
      <c r="D28" s="22"/>
      <c r="E28" s="238"/>
      <c r="F28" s="22">
        <v>0</v>
      </c>
      <c r="G28" s="22">
        <v>0</v>
      </c>
      <c r="H28" s="22">
        <v>0</v>
      </c>
      <c r="I28" s="22"/>
      <c r="J28" s="22"/>
      <c r="K28" s="22"/>
      <c r="L28" s="22"/>
      <c r="M28" s="22"/>
      <c r="N28" s="225">
        <f t="shared" si="0"/>
        <v>0</v>
      </c>
      <c r="O28" s="219">
        <f>N28/N27</f>
        <v>0</v>
      </c>
    </row>
    <row r="29" spans="1:15" ht="32.1" customHeight="1" thickBot="1" x14ac:dyDescent="0.35">
      <c r="A29" s="24" t="s">
        <v>34</v>
      </c>
      <c r="B29" s="294">
        <v>0</v>
      </c>
      <c r="C29" s="294">
        <v>67564840</v>
      </c>
      <c r="D29" s="25">
        <v>0</v>
      </c>
      <c r="E29" s="294">
        <v>169663921</v>
      </c>
      <c r="F29" s="25">
        <v>0</v>
      </c>
      <c r="G29" s="25">
        <v>0</v>
      </c>
      <c r="H29" s="25">
        <v>0</v>
      </c>
      <c r="I29" s="25"/>
      <c r="J29" s="25"/>
      <c r="K29" s="25"/>
      <c r="L29" s="25"/>
      <c r="M29" s="25"/>
      <c r="N29" s="226">
        <f t="shared" si="0"/>
        <v>237228761</v>
      </c>
      <c r="O29" s="220">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423" t="s">
        <v>198</v>
      </c>
      <c r="B33" s="424"/>
      <c r="C33" s="424"/>
      <c r="D33" s="424"/>
      <c r="E33" s="424"/>
      <c r="F33" s="424"/>
      <c r="G33" s="424"/>
      <c r="H33" s="424"/>
      <c r="I33" s="425"/>
      <c r="J33" s="30"/>
    </row>
    <row r="34" spans="1:13" ht="50.25" customHeight="1" thickBot="1" x14ac:dyDescent="0.35">
      <c r="A34" s="39" t="s">
        <v>199</v>
      </c>
      <c r="B34" s="426" t="str">
        <f>+B12</f>
        <v>Implementar 1 estrategia de comunicaciones</v>
      </c>
      <c r="C34" s="427"/>
      <c r="D34" s="427"/>
      <c r="E34" s="427"/>
      <c r="F34" s="427"/>
      <c r="G34" s="427"/>
      <c r="H34" s="427"/>
      <c r="I34" s="428"/>
      <c r="J34" s="28"/>
      <c r="M34" s="205"/>
    </row>
    <row r="35" spans="1:13" ht="18.75" customHeight="1" thickBot="1" x14ac:dyDescent="0.35">
      <c r="A35" s="419" t="s">
        <v>39</v>
      </c>
      <c r="B35" s="87">
        <v>2024</v>
      </c>
      <c r="C35" s="87">
        <v>2025</v>
      </c>
      <c r="D35" s="87">
        <v>2026</v>
      </c>
      <c r="E35" s="87">
        <v>2027</v>
      </c>
      <c r="F35" s="87" t="s">
        <v>200</v>
      </c>
      <c r="G35" s="436" t="s">
        <v>41</v>
      </c>
      <c r="H35" s="437" t="s">
        <v>201</v>
      </c>
      <c r="I35" s="438"/>
      <c r="J35" s="28"/>
      <c r="M35" s="205"/>
    </row>
    <row r="36" spans="1:13" ht="50.25" customHeight="1" thickBot="1" x14ac:dyDescent="0.35">
      <c r="A36" s="420"/>
      <c r="B36" s="186">
        <v>1</v>
      </c>
      <c r="C36" s="187">
        <v>1</v>
      </c>
      <c r="D36" s="187">
        <v>1</v>
      </c>
      <c r="E36" s="187">
        <v>1</v>
      </c>
      <c r="F36" s="187">
        <v>1</v>
      </c>
      <c r="G36" s="436"/>
      <c r="H36" s="439"/>
      <c r="I36" s="440"/>
      <c r="J36" s="28"/>
      <c r="M36" s="206"/>
    </row>
    <row r="37" spans="1:13" ht="52.5" customHeight="1" thickBot="1" x14ac:dyDescent="0.35">
      <c r="A37" s="40" t="s">
        <v>43</v>
      </c>
      <c r="B37" s="429">
        <v>0.38</v>
      </c>
      <c r="C37" s="430"/>
      <c r="D37" s="431" t="s">
        <v>202</v>
      </c>
      <c r="E37" s="432"/>
      <c r="F37" s="432"/>
      <c r="G37" s="432"/>
      <c r="H37" s="432"/>
      <c r="I37" s="433"/>
    </row>
    <row r="38" spans="1:13" s="29" customFormat="1" ht="48" customHeight="1" thickBot="1" x14ac:dyDescent="0.35">
      <c r="A38" s="419" t="s">
        <v>203</v>
      </c>
      <c r="B38" s="40" t="s">
        <v>204</v>
      </c>
      <c r="C38" s="39" t="s">
        <v>87</v>
      </c>
      <c r="D38" s="406" t="s">
        <v>89</v>
      </c>
      <c r="E38" s="407"/>
      <c r="F38" s="406" t="s">
        <v>91</v>
      </c>
      <c r="G38" s="407"/>
      <c r="H38" s="41" t="s">
        <v>93</v>
      </c>
      <c r="I38" s="43" t="s">
        <v>94</v>
      </c>
      <c r="M38" s="207"/>
    </row>
    <row r="39" spans="1:13" ht="211.5" customHeight="1" thickBot="1" x14ac:dyDescent="0.35">
      <c r="A39" s="420"/>
      <c r="B39" s="240">
        <v>8.3000000000000004E-2</v>
      </c>
      <c r="C39" s="34">
        <v>8.3000000000000004E-2</v>
      </c>
      <c r="D39" s="421" t="s">
        <v>205</v>
      </c>
      <c r="E39" s="422"/>
      <c r="F39" s="421" t="s">
        <v>206</v>
      </c>
      <c r="G39" s="422"/>
      <c r="H39" s="31" t="s">
        <v>207</v>
      </c>
      <c r="I39" s="32" t="s">
        <v>208</v>
      </c>
      <c r="M39" s="205"/>
    </row>
    <row r="40" spans="1:13" s="29" customFormat="1" ht="54" customHeight="1" thickBot="1" x14ac:dyDescent="0.35">
      <c r="A40" s="419" t="s">
        <v>209</v>
      </c>
      <c r="B40" s="42" t="s">
        <v>204</v>
      </c>
      <c r="C40" s="41" t="s">
        <v>87</v>
      </c>
      <c r="D40" s="406" t="s">
        <v>89</v>
      </c>
      <c r="E40" s="407"/>
      <c r="F40" s="406" t="s">
        <v>91</v>
      </c>
      <c r="G40" s="407"/>
      <c r="H40" s="41" t="s">
        <v>93</v>
      </c>
      <c r="I40" s="43" t="s">
        <v>94</v>
      </c>
    </row>
    <row r="41" spans="1:13" ht="223.5" customHeight="1" thickBot="1" x14ac:dyDescent="0.35">
      <c r="A41" s="420"/>
      <c r="B41" s="240">
        <v>8.3000000000000004E-2</v>
      </c>
      <c r="C41" s="34">
        <v>8.3000000000000004E-2</v>
      </c>
      <c r="D41" s="421" t="s">
        <v>210</v>
      </c>
      <c r="E41" s="422"/>
      <c r="F41" s="434" t="s">
        <v>211</v>
      </c>
      <c r="G41" s="435"/>
      <c r="H41" s="31" t="s">
        <v>207</v>
      </c>
      <c r="I41" s="32" t="s">
        <v>212</v>
      </c>
    </row>
    <row r="42" spans="1:13" s="29" customFormat="1" ht="45" customHeight="1" thickBot="1" x14ac:dyDescent="0.35">
      <c r="A42" s="419" t="s">
        <v>213</v>
      </c>
      <c r="B42" s="42" t="s">
        <v>204</v>
      </c>
      <c r="C42" s="41" t="s">
        <v>87</v>
      </c>
      <c r="D42" s="406" t="s">
        <v>89</v>
      </c>
      <c r="E42" s="407"/>
      <c r="F42" s="406" t="s">
        <v>91</v>
      </c>
      <c r="G42" s="407"/>
      <c r="H42" s="41" t="s">
        <v>93</v>
      </c>
      <c r="I42" s="43" t="s">
        <v>94</v>
      </c>
    </row>
    <row r="43" spans="1:13" ht="287.39999999999998" customHeight="1" thickBot="1" x14ac:dyDescent="0.35">
      <c r="A43" s="420"/>
      <c r="B43" s="240">
        <v>8.3000000000000004E-2</v>
      </c>
      <c r="C43" s="34">
        <v>8.3000000000000004E-2</v>
      </c>
      <c r="D43" s="421" t="s">
        <v>214</v>
      </c>
      <c r="E43" s="422"/>
      <c r="F43" s="421" t="s">
        <v>215</v>
      </c>
      <c r="G43" s="422"/>
      <c r="H43" s="31" t="s">
        <v>207</v>
      </c>
      <c r="I43" s="32" t="s">
        <v>216</v>
      </c>
    </row>
    <row r="44" spans="1:13" s="29" customFormat="1" ht="44.25" customHeight="1" thickBot="1" x14ac:dyDescent="0.35">
      <c r="A44" s="419" t="s">
        <v>217</v>
      </c>
      <c r="B44" s="42" t="s">
        <v>204</v>
      </c>
      <c r="C44" s="42" t="s">
        <v>87</v>
      </c>
      <c r="D44" s="406" t="s">
        <v>89</v>
      </c>
      <c r="E44" s="407"/>
      <c r="F44" s="406" t="s">
        <v>91</v>
      </c>
      <c r="G44" s="407"/>
      <c r="H44" s="41" t="s">
        <v>93</v>
      </c>
      <c r="I44" s="41" t="s">
        <v>94</v>
      </c>
    </row>
    <row r="45" spans="1:13" ht="281.39999999999998" customHeight="1" thickBot="1" x14ac:dyDescent="0.35">
      <c r="A45" s="420"/>
      <c r="B45" s="34">
        <v>8.3000000000000004E-2</v>
      </c>
      <c r="C45" s="34">
        <v>8.3000000000000004E-2</v>
      </c>
      <c r="D45" s="421" t="s">
        <v>218</v>
      </c>
      <c r="E45" s="422"/>
      <c r="F45" s="421" t="s">
        <v>219</v>
      </c>
      <c r="G45" s="422"/>
      <c r="H45" s="31" t="s">
        <v>207</v>
      </c>
      <c r="I45" s="158" t="s">
        <v>220</v>
      </c>
    </row>
    <row r="46" spans="1:13" s="29" customFormat="1" ht="47.25" customHeight="1" thickBot="1" x14ac:dyDescent="0.35">
      <c r="A46" s="419" t="s">
        <v>221</v>
      </c>
      <c r="B46" s="42" t="s">
        <v>204</v>
      </c>
      <c r="C46" s="41" t="s">
        <v>87</v>
      </c>
      <c r="D46" s="406" t="s">
        <v>89</v>
      </c>
      <c r="E46" s="407"/>
      <c r="F46" s="406" t="s">
        <v>91</v>
      </c>
      <c r="G46" s="407"/>
      <c r="H46" s="41" t="s">
        <v>93</v>
      </c>
      <c r="I46" s="43" t="s">
        <v>94</v>
      </c>
    </row>
    <row r="47" spans="1:13" ht="350.4" customHeight="1" thickBot="1" x14ac:dyDescent="0.35">
      <c r="A47" s="420"/>
      <c r="B47" s="34">
        <v>8.3000000000000004E-2</v>
      </c>
      <c r="C47" s="34">
        <v>8.3000000000000004E-2</v>
      </c>
      <c r="D47" s="408" t="s">
        <v>222</v>
      </c>
      <c r="E47" s="409"/>
      <c r="F47" s="408" t="s">
        <v>223</v>
      </c>
      <c r="G47" s="409"/>
      <c r="H47" s="31" t="s">
        <v>224</v>
      </c>
      <c r="I47" s="354" t="s">
        <v>225</v>
      </c>
    </row>
    <row r="48" spans="1:13" s="29" customFormat="1" ht="52.5" customHeight="1" thickBot="1" x14ac:dyDescent="0.35">
      <c r="A48" s="419" t="s">
        <v>226</v>
      </c>
      <c r="B48" s="42" t="s">
        <v>204</v>
      </c>
      <c r="C48" s="361" t="s">
        <v>87</v>
      </c>
      <c r="D48" s="406" t="s">
        <v>89</v>
      </c>
      <c r="E48" s="407"/>
      <c r="F48" s="406" t="s">
        <v>91</v>
      </c>
      <c r="G48" s="407"/>
      <c r="H48" s="41" t="s">
        <v>93</v>
      </c>
      <c r="I48" s="43" t="s">
        <v>94</v>
      </c>
    </row>
    <row r="49" spans="1:9" ht="378" customHeight="1" thickBot="1" x14ac:dyDescent="0.35">
      <c r="A49" s="420"/>
      <c r="B49" s="31">
        <v>8.3000000000000004E-2</v>
      </c>
      <c r="C49" s="364">
        <v>8.3000000000000004E-2</v>
      </c>
      <c r="D49" s="408" t="s">
        <v>227</v>
      </c>
      <c r="E49" s="409"/>
      <c r="F49" s="408" t="s">
        <v>228</v>
      </c>
      <c r="G49" s="409"/>
      <c r="H49" s="31" t="s">
        <v>224</v>
      </c>
      <c r="I49" s="358" t="s">
        <v>229</v>
      </c>
    </row>
    <row r="50" spans="1:9" ht="50.25" customHeight="1" x14ac:dyDescent="0.3">
      <c r="A50" s="419" t="s">
        <v>230</v>
      </c>
      <c r="B50" s="40" t="s">
        <v>204</v>
      </c>
      <c r="C50" s="40" t="s">
        <v>87</v>
      </c>
      <c r="D50" s="406" t="s">
        <v>89</v>
      </c>
      <c r="E50" s="407"/>
      <c r="F50" s="406" t="s">
        <v>91</v>
      </c>
      <c r="G50" s="407"/>
      <c r="H50" s="41" t="s">
        <v>93</v>
      </c>
      <c r="I50" s="43" t="s">
        <v>94</v>
      </c>
    </row>
    <row r="51" spans="1:9" ht="333" customHeight="1" x14ac:dyDescent="0.3">
      <c r="A51" s="420"/>
      <c r="B51" s="31">
        <v>8.3000000000000004E-2</v>
      </c>
      <c r="C51" s="364">
        <v>8.3000000000000004E-2</v>
      </c>
      <c r="D51" s="408" t="s">
        <v>231</v>
      </c>
      <c r="E51" s="409"/>
      <c r="F51" s="408" t="s">
        <v>232</v>
      </c>
      <c r="G51" s="409"/>
      <c r="H51" s="31" t="s">
        <v>224</v>
      </c>
      <c r="I51" s="369" t="s">
        <v>233</v>
      </c>
    </row>
    <row r="52" spans="1:9" ht="35.1" customHeight="1" x14ac:dyDescent="0.3">
      <c r="A52" s="419" t="s">
        <v>234</v>
      </c>
      <c r="B52" s="40" t="s">
        <v>204</v>
      </c>
      <c r="C52" s="39" t="s">
        <v>87</v>
      </c>
      <c r="D52" s="406" t="s">
        <v>89</v>
      </c>
      <c r="E52" s="407"/>
      <c r="F52" s="406" t="s">
        <v>91</v>
      </c>
      <c r="G52" s="407"/>
      <c r="H52" s="41" t="s">
        <v>93</v>
      </c>
      <c r="I52" s="43" t="s">
        <v>94</v>
      </c>
    </row>
    <row r="53" spans="1:9" ht="120.75" customHeight="1" thickBot="1" x14ac:dyDescent="0.35">
      <c r="A53" s="420"/>
      <c r="B53" s="31">
        <v>8.3000000000000004E-2</v>
      </c>
      <c r="C53" s="35"/>
      <c r="D53" s="410"/>
      <c r="E53" s="412"/>
      <c r="F53" s="410"/>
      <c r="G53" s="411"/>
      <c r="H53" s="49"/>
      <c r="I53" s="33"/>
    </row>
    <row r="54" spans="1:9" ht="35.1" customHeight="1" thickBot="1" x14ac:dyDescent="0.35">
      <c r="A54" s="419" t="s">
        <v>235</v>
      </c>
      <c r="B54" s="40" t="s">
        <v>204</v>
      </c>
      <c r="C54" s="39" t="s">
        <v>87</v>
      </c>
      <c r="D54" s="406" t="s">
        <v>89</v>
      </c>
      <c r="E54" s="407"/>
      <c r="F54" s="406" t="s">
        <v>91</v>
      </c>
      <c r="G54" s="407"/>
      <c r="H54" s="41" t="s">
        <v>93</v>
      </c>
      <c r="I54" s="43" t="s">
        <v>94</v>
      </c>
    </row>
    <row r="55" spans="1:9" ht="120.75" customHeight="1" thickBot="1" x14ac:dyDescent="0.35">
      <c r="A55" s="420"/>
      <c r="B55" s="31">
        <v>8.3000000000000004E-2</v>
      </c>
      <c r="C55" s="35"/>
      <c r="D55" s="410"/>
      <c r="E55" s="411"/>
      <c r="F55" s="410"/>
      <c r="G55" s="411"/>
      <c r="H55" s="31"/>
      <c r="I55" s="31"/>
    </row>
    <row r="56" spans="1:9" ht="35.1" customHeight="1" thickBot="1" x14ac:dyDescent="0.35">
      <c r="A56" s="419" t="s">
        <v>236</v>
      </c>
      <c r="B56" s="40" t="s">
        <v>204</v>
      </c>
      <c r="C56" s="39" t="s">
        <v>87</v>
      </c>
      <c r="D56" s="406" t="s">
        <v>89</v>
      </c>
      <c r="E56" s="407"/>
      <c r="F56" s="406" t="s">
        <v>91</v>
      </c>
      <c r="G56" s="407"/>
      <c r="H56" s="41" t="s">
        <v>93</v>
      </c>
      <c r="I56" s="43" t="s">
        <v>94</v>
      </c>
    </row>
    <row r="57" spans="1:9" ht="120.75" customHeight="1" thickBot="1" x14ac:dyDescent="0.35">
      <c r="A57" s="420"/>
      <c r="B57" s="31">
        <v>8.3000000000000004E-2</v>
      </c>
      <c r="C57" s="35"/>
      <c r="D57" s="410"/>
      <c r="E57" s="411"/>
      <c r="F57" s="410"/>
      <c r="G57" s="411"/>
      <c r="H57" s="31"/>
      <c r="I57" s="33"/>
    </row>
    <row r="58" spans="1:9" ht="35.1" customHeight="1" thickBot="1" x14ac:dyDescent="0.35">
      <c r="A58" s="419" t="s">
        <v>237</v>
      </c>
      <c r="B58" s="39" t="s">
        <v>204</v>
      </c>
      <c r="C58" s="39" t="s">
        <v>87</v>
      </c>
      <c r="D58" s="406" t="s">
        <v>89</v>
      </c>
      <c r="E58" s="407"/>
      <c r="F58" s="406" t="s">
        <v>91</v>
      </c>
      <c r="G58" s="407"/>
      <c r="H58" s="41" t="s">
        <v>93</v>
      </c>
      <c r="I58" s="43" t="s">
        <v>94</v>
      </c>
    </row>
    <row r="59" spans="1:9" ht="120.75" customHeight="1" thickBot="1" x14ac:dyDescent="0.35">
      <c r="A59" s="420"/>
      <c r="B59" s="31">
        <v>8.3000000000000004E-2</v>
      </c>
      <c r="C59" s="35"/>
      <c r="D59" s="410"/>
      <c r="E59" s="411"/>
      <c r="F59" s="412"/>
      <c r="G59" s="412"/>
      <c r="H59" s="31"/>
      <c r="I59" s="31"/>
    </row>
    <row r="60" spans="1:9" ht="35.1" customHeight="1" thickBot="1" x14ac:dyDescent="0.35">
      <c r="A60" s="419" t="s">
        <v>238</v>
      </c>
      <c r="B60" s="40" t="s">
        <v>204</v>
      </c>
      <c r="C60" s="39" t="s">
        <v>87</v>
      </c>
      <c r="D60" s="406" t="s">
        <v>89</v>
      </c>
      <c r="E60" s="407"/>
      <c r="F60" s="406" t="s">
        <v>91</v>
      </c>
      <c r="G60" s="407"/>
      <c r="H60" s="41" t="s">
        <v>93</v>
      </c>
      <c r="I60" s="43" t="s">
        <v>94</v>
      </c>
    </row>
    <row r="61" spans="1:9" ht="120.75" customHeight="1" thickBot="1" x14ac:dyDescent="0.35">
      <c r="A61" s="420"/>
      <c r="B61" s="31">
        <v>8.3000000000000004E-2</v>
      </c>
      <c r="C61" s="35"/>
      <c r="D61" s="410"/>
      <c r="E61" s="411"/>
      <c r="F61" s="410"/>
      <c r="G61" s="411"/>
      <c r="H61" s="31"/>
      <c r="I61" s="31"/>
    </row>
    <row r="62" spans="1:9" x14ac:dyDescent="0.3">
      <c r="B62" s="191">
        <f>+B61+B59+B57+B55+B53+B51+B49+B47+B45+B43+B41+B39</f>
        <v>0.99599999999999989</v>
      </c>
    </row>
    <row r="64" spans="1:9" s="28" customFormat="1" ht="30" customHeight="1" x14ac:dyDescent="0.3">
      <c r="A64" s="1"/>
      <c r="B64" s="1"/>
      <c r="C64" s="1"/>
      <c r="D64" s="1"/>
      <c r="E64" s="1"/>
      <c r="F64" s="1"/>
      <c r="G64" s="1"/>
      <c r="H64" s="1"/>
      <c r="I64" s="1"/>
    </row>
    <row r="65" spans="1:9" ht="34.5" customHeight="1" x14ac:dyDescent="0.3">
      <c r="A65" s="491" t="s">
        <v>57</v>
      </c>
      <c r="B65" s="491"/>
      <c r="C65" s="491"/>
      <c r="D65" s="491"/>
      <c r="E65" s="491"/>
      <c r="F65" s="491"/>
      <c r="G65" s="491"/>
      <c r="H65" s="491"/>
      <c r="I65" s="491"/>
    </row>
    <row r="66" spans="1:9" ht="67.5" customHeight="1" x14ac:dyDescent="0.3">
      <c r="A66" s="44" t="s">
        <v>58</v>
      </c>
      <c r="B66" s="417" t="s">
        <v>239</v>
      </c>
      <c r="C66" s="418"/>
      <c r="D66" s="417" t="s">
        <v>240</v>
      </c>
      <c r="E66" s="418"/>
      <c r="F66" s="417" t="s">
        <v>241</v>
      </c>
      <c r="G66" s="418"/>
      <c r="H66" s="492" t="s">
        <v>242</v>
      </c>
      <c r="I66" s="493"/>
    </row>
    <row r="67" spans="1:9" ht="45.75" customHeight="1" x14ac:dyDescent="0.3">
      <c r="A67" s="44" t="s">
        <v>243</v>
      </c>
      <c r="B67" s="496">
        <v>0.14000000000000001</v>
      </c>
      <c r="C67" s="497"/>
      <c r="D67" s="496">
        <v>0.12</v>
      </c>
      <c r="E67" s="497"/>
      <c r="F67" s="496">
        <v>0.12</v>
      </c>
      <c r="G67" s="497"/>
      <c r="H67" s="496"/>
      <c r="I67" s="497"/>
    </row>
    <row r="68" spans="1:9" ht="30" customHeight="1" x14ac:dyDescent="0.3">
      <c r="A68" s="488" t="s">
        <v>170</v>
      </c>
      <c r="B68" s="92" t="s">
        <v>85</v>
      </c>
      <c r="C68" s="92" t="s">
        <v>87</v>
      </c>
      <c r="D68" s="92" t="s">
        <v>85</v>
      </c>
      <c r="E68" s="92" t="s">
        <v>87</v>
      </c>
      <c r="F68" s="92" t="s">
        <v>85</v>
      </c>
      <c r="G68" s="92" t="s">
        <v>87</v>
      </c>
      <c r="H68" s="92" t="s">
        <v>85</v>
      </c>
      <c r="I68" s="92" t="s">
        <v>87</v>
      </c>
    </row>
    <row r="69" spans="1:9" ht="30" customHeight="1" x14ac:dyDescent="0.3">
      <c r="A69" s="489"/>
      <c r="B69" s="241">
        <v>8.3000000000000004E-2</v>
      </c>
      <c r="C69" s="241">
        <v>8.3000000000000004E-2</v>
      </c>
      <c r="D69" s="241">
        <v>8.3000000000000004E-2</v>
      </c>
      <c r="E69" s="241">
        <v>8.3000000000000004E-2</v>
      </c>
      <c r="F69" s="241">
        <v>8.3000000000000004E-2</v>
      </c>
      <c r="G69" s="241">
        <v>8.3000000000000004E-2</v>
      </c>
      <c r="H69" s="50"/>
      <c r="I69" s="46"/>
    </row>
    <row r="70" spans="1:9" ht="125.4" customHeight="1" x14ac:dyDescent="0.3">
      <c r="A70" s="44" t="s">
        <v>244</v>
      </c>
      <c r="B70" s="414" t="s">
        <v>245</v>
      </c>
      <c r="C70" s="415"/>
      <c r="D70" s="414" t="s">
        <v>246</v>
      </c>
      <c r="E70" s="415"/>
      <c r="F70" s="414" t="s">
        <v>247</v>
      </c>
      <c r="G70" s="415"/>
      <c r="H70" s="494"/>
      <c r="I70" s="495"/>
    </row>
    <row r="71" spans="1:9" ht="87.6" customHeight="1" x14ac:dyDescent="0.3">
      <c r="A71" s="44" t="s">
        <v>248</v>
      </c>
      <c r="B71" s="404" t="s">
        <v>249</v>
      </c>
      <c r="C71" s="413"/>
      <c r="D71" s="404" t="s">
        <v>250</v>
      </c>
      <c r="E71" s="413"/>
      <c r="F71" s="404" t="s">
        <v>251</v>
      </c>
      <c r="G71" s="401"/>
      <c r="H71" s="400"/>
      <c r="I71" s="401"/>
    </row>
    <row r="72" spans="1:9" ht="30.75" customHeight="1" x14ac:dyDescent="0.3">
      <c r="A72" s="488" t="s">
        <v>172</v>
      </c>
      <c r="B72" s="92" t="s">
        <v>85</v>
      </c>
      <c r="C72" s="92" t="s">
        <v>87</v>
      </c>
      <c r="D72" s="92" t="s">
        <v>85</v>
      </c>
      <c r="E72" s="92" t="s">
        <v>87</v>
      </c>
      <c r="F72" s="92" t="s">
        <v>85</v>
      </c>
      <c r="G72" s="92" t="s">
        <v>87</v>
      </c>
      <c r="H72" s="92" t="s">
        <v>85</v>
      </c>
      <c r="I72" s="92" t="s">
        <v>87</v>
      </c>
    </row>
    <row r="73" spans="1:9" ht="30.75" customHeight="1" x14ac:dyDescent="0.3">
      <c r="A73" s="489"/>
      <c r="B73" s="241">
        <v>8.3000000000000004E-2</v>
      </c>
      <c r="C73" s="241">
        <v>8.3000000000000004E-2</v>
      </c>
      <c r="D73" s="241">
        <v>8.3000000000000004E-2</v>
      </c>
      <c r="E73" s="242">
        <v>8.3000000000000004E-2</v>
      </c>
      <c r="F73" s="241">
        <v>8.3000000000000004E-2</v>
      </c>
      <c r="G73" s="243">
        <v>8.3000000000000004E-2</v>
      </c>
      <c r="H73" s="50"/>
      <c r="I73" s="47"/>
    </row>
    <row r="74" spans="1:9" ht="111.6" customHeight="1" x14ac:dyDescent="0.3">
      <c r="A74" s="44" t="s">
        <v>244</v>
      </c>
      <c r="B74" s="414" t="s">
        <v>252</v>
      </c>
      <c r="C74" s="415"/>
      <c r="D74" s="414" t="s">
        <v>253</v>
      </c>
      <c r="E74" s="415"/>
      <c r="F74" s="414" t="s">
        <v>254</v>
      </c>
      <c r="G74" s="415"/>
      <c r="H74" s="443"/>
      <c r="I74" s="444"/>
    </row>
    <row r="75" spans="1:9" ht="85.95" customHeight="1" x14ac:dyDescent="0.3">
      <c r="A75" s="44" t="s">
        <v>248</v>
      </c>
      <c r="B75" s="404" t="s">
        <v>249</v>
      </c>
      <c r="C75" s="413"/>
      <c r="D75" s="404" t="s">
        <v>250</v>
      </c>
      <c r="E75" s="413"/>
      <c r="F75" s="404" t="s">
        <v>251</v>
      </c>
      <c r="G75" s="401"/>
      <c r="H75" s="400"/>
      <c r="I75" s="401"/>
    </row>
    <row r="76" spans="1:9" ht="30.75" customHeight="1" x14ac:dyDescent="0.3">
      <c r="A76" s="488" t="s">
        <v>173</v>
      </c>
      <c r="B76" s="92" t="s">
        <v>85</v>
      </c>
      <c r="C76" s="92" t="s">
        <v>87</v>
      </c>
      <c r="D76" s="92" t="s">
        <v>85</v>
      </c>
      <c r="E76" s="92" t="s">
        <v>87</v>
      </c>
      <c r="F76" s="92" t="s">
        <v>85</v>
      </c>
      <c r="G76" s="92" t="s">
        <v>87</v>
      </c>
      <c r="H76" s="92" t="s">
        <v>85</v>
      </c>
      <c r="I76" s="92" t="s">
        <v>87</v>
      </c>
    </row>
    <row r="77" spans="1:9" ht="30.75" customHeight="1" x14ac:dyDescent="0.3">
      <c r="A77" s="489"/>
      <c r="B77" s="241">
        <v>8.3000000000000004E-2</v>
      </c>
      <c r="C77" s="241">
        <v>8.3000000000000004E-2</v>
      </c>
      <c r="D77" s="241">
        <v>8.3000000000000004E-2</v>
      </c>
      <c r="E77" s="241">
        <v>8.3000000000000004E-2</v>
      </c>
      <c r="F77" s="241">
        <v>8.3000000000000004E-2</v>
      </c>
      <c r="G77" s="243">
        <v>8.3000000000000004E-2</v>
      </c>
      <c r="H77" s="50"/>
      <c r="I77" s="47"/>
    </row>
    <row r="78" spans="1:9" ht="81.599999999999994" customHeight="1" x14ac:dyDescent="0.3">
      <c r="A78" s="44" t="s">
        <v>244</v>
      </c>
      <c r="B78" s="414" t="s">
        <v>255</v>
      </c>
      <c r="C78" s="415"/>
      <c r="D78" s="416" t="s">
        <v>256</v>
      </c>
      <c r="E78" s="413"/>
      <c r="F78" s="414" t="s">
        <v>257</v>
      </c>
      <c r="G78" s="415"/>
      <c r="H78" s="400"/>
      <c r="I78" s="401"/>
    </row>
    <row r="79" spans="1:9" ht="95.4" customHeight="1" x14ac:dyDescent="0.3">
      <c r="A79" s="44" t="s">
        <v>248</v>
      </c>
      <c r="B79" s="442" t="s">
        <v>258</v>
      </c>
      <c r="C79" s="413"/>
      <c r="D79" s="442" t="s">
        <v>259</v>
      </c>
      <c r="E79" s="413"/>
      <c r="F79" s="442" t="s">
        <v>260</v>
      </c>
      <c r="G79" s="401"/>
      <c r="H79" s="400"/>
      <c r="I79" s="401"/>
    </row>
    <row r="80" spans="1:9" ht="30.75" customHeight="1" x14ac:dyDescent="0.3">
      <c r="A80" s="488" t="s">
        <v>174</v>
      </c>
      <c r="B80" s="92" t="s">
        <v>85</v>
      </c>
      <c r="C80" s="92" t="s">
        <v>87</v>
      </c>
      <c r="D80" s="92" t="s">
        <v>85</v>
      </c>
      <c r="E80" s="92" t="s">
        <v>87</v>
      </c>
      <c r="F80" s="92" t="s">
        <v>85</v>
      </c>
      <c r="G80" s="92" t="s">
        <v>87</v>
      </c>
      <c r="H80" s="92" t="s">
        <v>85</v>
      </c>
      <c r="I80" s="92" t="s">
        <v>87</v>
      </c>
    </row>
    <row r="81" spans="1:9" ht="30.75" customHeight="1" x14ac:dyDescent="0.3">
      <c r="A81" s="489"/>
      <c r="B81" s="241">
        <v>8.3000000000000004E-2</v>
      </c>
      <c r="C81" s="241">
        <v>8.3000000000000004E-2</v>
      </c>
      <c r="D81" s="241">
        <v>8.3000000000000004E-2</v>
      </c>
      <c r="E81" s="241">
        <v>8.3000000000000004E-2</v>
      </c>
      <c r="F81" s="241">
        <v>8.3000000000000004E-2</v>
      </c>
      <c r="G81" s="241">
        <v>8.3000000000000004E-2</v>
      </c>
      <c r="H81" s="50"/>
      <c r="I81" s="47"/>
    </row>
    <row r="82" spans="1:9" ht="87" customHeight="1" x14ac:dyDescent="0.3">
      <c r="A82" s="44" t="s">
        <v>244</v>
      </c>
      <c r="B82" s="402" t="s">
        <v>261</v>
      </c>
      <c r="C82" s="403"/>
      <c r="D82" s="402" t="s">
        <v>262</v>
      </c>
      <c r="E82" s="403"/>
      <c r="F82" s="402" t="s">
        <v>263</v>
      </c>
      <c r="G82" s="403"/>
      <c r="H82" s="400"/>
      <c r="I82" s="401"/>
    </row>
    <row r="83" spans="1:9" ht="81" customHeight="1" x14ac:dyDescent="0.3">
      <c r="A83" s="44" t="s">
        <v>248</v>
      </c>
      <c r="B83" s="404" t="s">
        <v>264</v>
      </c>
      <c r="C83" s="413"/>
      <c r="D83" s="404" t="s">
        <v>265</v>
      </c>
      <c r="E83" s="413"/>
      <c r="F83" s="404" t="s">
        <v>266</v>
      </c>
      <c r="G83" s="401"/>
      <c r="H83" s="400"/>
      <c r="I83" s="401"/>
    </row>
    <row r="84" spans="1:9" ht="30" customHeight="1" x14ac:dyDescent="0.3">
      <c r="A84" s="488" t="s">
        <v>176</v>
      </c>
      <c r="B84" s="92" t="s">
        <v>85</v>
      </c>
      <c r="C84" s="92" t="s">
        <v>87</v>
      </c>
      <c r="D84" s="92" t="s">
        <v>85</v>
      </c>
      <c r="E84" s="92" t="s">
        <v>87</v>
      </c>
      <c r="F84" s="92" t="s">
        <v>85</v>
      </c>
      <c r="G84" s="92" t="s">
        <v>87</v>
      </c>
      <c r="H84" s="92" t="s">
        <v>85</v>
      </c>
      <c r="I84" s="92" t="s">
        <v>87</v>
      </c>
    </row>
    <row r="85" spans="1:9" ht="30" customHeight="1" x14ac:dyDescent="0.3">
      <c r="A85" s="489"/>
      <c r="B85" s="241">
        <v>8.3000000000000004E-2</v>
      </c>
      <c r="C85" s="241">
        <v>8.3000000000000004E-2</v>
      </c>
      <c r="D85" s="241">
        <v>8.3000000000000004E-2</v>
      </c>
      <c r="E85" s="241">
        <v>8.3000000000000004E-2</v>
      </c>
      <c r="F85" s="241">
        <v>8.3000000000000004E-2</v>
      </c>
      <c r="G85" s="241">
        <v>8.3000000000000004E-2</v>
      </c>
      <c r="H85" s="50"/>
      <c r="I85" s="47"/>
    </row>
    <row r="86" spans="1:9" ht="80.25" customHeight="1" x14ac:dyDescent="0.3">
      <c r="A86" s="44" t="s">
        <v>244</v>
      </c>
      <c r="B86" s="397" t="s">
        <v>267</v>
      </c>
      <c r="C86" s="397"/>
      <c r="D86" s="397" t="s">
        <v>268</v>
      </c>
      <c r="E86" s="397"/>
      <c r="F86" s="398" t="s">
        <v>269</v>
      </c>
      <c r="G86" s="399"/>
      <c r="H86" s="441"/>
      <c r="I86" s="441"/>
    </row>
    <row r="87" spans="1:9" ht="80.25" customHeight="1" x14ac:dyDescent="0.3">
      <c r="A87" s="44" t="s">
        <v>248</v>
      </c>
      <c r="B87" s="404" t="s">
        <v>270</v>
      </c>
      <c r="C87" s="405"/>
      <c r="D87" s="404" t="s">
        <v>271</v>
      </c>
      <c r="E87" s="405"/>
      <c r="F87" s="500" t="s">
        <v>272</v>
      </c>
      <c r="G87" s="501"/>
      <c r="H87" s="499" t="s">
        <v>273</v>
      </c>
      <c r="I87" s="394"/>
    </row>
    <row r="88" spans="1:9" ht="29.25" customHeight="1" x14ac:dyDescent="0.3">
      <c r="A88" s="488" t="s">
        <v>177</v>
      </c>
      <c r="B88" s="92" t="s">
        <v>85</v>
      </c>
      <c r="C88" s="92" t="s">
        <v>87</v>
      </c>
      <c r="D88" s="92" t="s">
        <v>85</v>
      </c>
      <c r="E88" s="92" t="s">
        <v>87</v>
      </c>
      <c r="F88" s="92" t="s">
        <v>85</v>
      </c>
      <c r="G88" s="92" t="s">
        <v>87</v>
      </c>
      <c r="H88" s="92" t="s">
        <v>85</v>
      </c>
      <c r="I88" s="92" t="s">
        <v>87</v>
      </c>
    </row>
    <row r="89" spans="1:9" ht="29.25" customHeight="1" x14ac:dyDescent="0.3">
      <c r="A89" s="489"/>
      <c r="B89" s="241">
        <v>8.3000000000000004E-2</v>
      </c>
      <c r="C89" s="241">
        <v>8.3000000000000004E-2</v>
      </c>
      <c r="D89" s="241">
        <v>8.3000000000000004E-2</v>
      </c>
      <c r="E89" s="241">
        <v>8.3000000000000004E-2</v>
      </c>
      <c r="F89" s="241">
        <v>8.3000000000000004E-2</v>
      </c>
      <c r="G89" s="241">
        <v>8.3000000000000004E-2</v>
      </c>
      <c r="H89" s="50"/>
      <c r="I89" s="47"/>
    </row>
    <row r="90" spans="1:9" ht="80.25" customHeight="1" x14ac:dyDescent="0.3">
      <c r="A90" s="44" t="s">
        <v>244</v>
      </c>
      <c r="B90" s="396" t="s">
        <v>274</v>
      </c>
      <c r="C90" s="396"/>
      <c r="D90" s="397" t="s">
        <v>275</v>
      </c>
      <c r="E90" s="397"/>
      <c r="F90" s="398" t="s">
        <v>276</v>
      </c>
      <c r="G90" s="399"/>
      <c r="H90" s="392"/>
      <c r="I90" s="392"/>
    </row>
    <row r="91" spans="1:9" ht="80.25" customHeight="1" x14ac:dyDescent="0.3">
      <c r="A91" s="44" t="s">
        <v>248</v>
      </c>
      <c r="B91" s="498" t="s">
        <v>277</v>
      </c>
      <c r="C91" s="405"/>
      <c r="D91" s="498" t="s">
        <v>278</v>
      </c>
      <c r="E91" s="405"/>
      <c r="F91" s="499" t="s">
        <v>273</v>
      </c>
      <c r="G91" s="394"/>
      <c r="H91" s="393"/>
      <c r="I91" s="394"/>
    </row>
    <row r="92" spans="1:9" ht="24.9" customHeight="1" x14ac:dyDescent="0.3">
      <c r="A92" s="488" t="s">
        <v>178</v>
      </c>
      <c r="B92" s="92" t="s">
        <v>85</v>
      </c>
      <c r="C92" s="92" t="s">
        <v>87</v>
      </c>
      <c r="D92" s="92" t="s">
        <v>85</v>
      </c>
      <c r="E92" s="92" t="s">
        <v>87</v>
      </c>
      <c r="F92" s="92" t="s">
        <v>85</v>
      </c>
      <c r="G92" s="92" t="s">
        <v>87</v>
      </c>
      <c r="H92" s="92" t="s">
        <v>85</v>
      </c>
      <c r="I92" s="92" t="s">
        <v>87</v>
      </c>
    </row>
    <row r="93" spans="1:9" ht="24.9" customHeight="1" x14ac:dyDescent="0.3">
      <c r="A93" s="489"/>
      <c r="B93" s="241">
        <v>8.3000000000000004E-2</v>
      </c>
      <c r="C93" s="241">
        <v>8.3000000000000004E-2</v>
      </c>
      <c r="D93" s="241">
        <v>8.3000000000000004E-2</v>
      </c>
      <c r="E93" s="241">
        <v>8.3000000000000004E-2</v>
      </c>
      <c r="F93" s="241">
        <v>8.3000000000000004E-2</v>
      </c>
      <c r="G93" s="241">
        <v>8.3000000000000004E-2</v>
      </c>
      <c r="H93" s="50"/>
      <c r="I93" s="47"/>
    </row>
    <row r="94" spans="1:9" ht="80.25" customHeight="1" x14ac:dyDescent="0.3">
      <c r="A94" s="44" t="s">
        <v>244</v>
      </c>
      <c r="B94" s="396" t="s">
        <v>279</v>
      </c>
      <c r="C94" s="396"/>
      <c r="D94" s="397" t="s">
        <v>280</v>
      </c>
      <c r="E94" s="397"/>
      <c r="F94" s="398" t="s">
        <v>281</v>
      </c>
      <c r="G94" s="399"/>
      <c r="H94" s="392"/>
      <c r="I94" s="392"/>
    </row>
    <row r="95" spans="1:9" ht="80.25" customHeight="1" x14ac:dyDescent="0.3">
      <c r="A95" s="44" t="s">
        <v>248</v>
      </c>
      <c r="B95" s="404" t="s">
        <v>282</v>
      </c>
      <c r="C95" s="405"/>
      <c r="D95" s="404" t="s">
        <v>283</v>
      </c>
      <c r="E95" s="405"/>
      <c r="F95" s="404" t="s">
        <v>284</v>
      </c>
      <c r="G95" s="405"/>
      <c r="H95" s="393"/>
      <c r="I95" s="394"/>
    </row>
    <row r="96" spans="1:9" ht="24.9" customHeight="1" x14ac:dyDescent="0.3">
      <c r="A96" s="488" t="s">
        <v>179</v>
      </c>
      <c r="B96" s="92" t="s">
        <v>85</v>
      </c>
      <c r="C96" s="92" t="s">
        <v>87</v>
      </c>
      <c r="D96" s="92" t="s">
        <v>85</v>
      </c>
      <c r="E96" s="92" t="s">
        <v>87</v>
      </c>
      <c r="F96" s="92" t="s">
        <v>85</v>
      </c>
      <c r="G96" s="92" t="s">
        <v>87</v>
      </c>
      <c r="H96" s="92" t="s">
        <v>85</v>
      </c>
      <c r="I96" s="92" t="s">
        <v>87</v>
      </c>
    </row>
    <row r="97" spans="1:9" ht="24.9" customHeight="1" x14ac:dyDescent="0.3">
      <c r="A97" s="489"/>
      <c r="B97" s="241">
        <v>8.3000000000000004E-2</v>
      </c>
      <c r="C97" s="46"/>
      <c r="D97" s="241">
        <v>8.3000000000000004E-2</v>
      </c>
      <c r="E97" s="46"/>
      <c r="F97" s="241">
        <v>8.3000000000000004E-2</v>
      </c>
      <c r="G97" s="47"/>
      <c r="H97" s="50"/>
      <c r="I97" s="47"/>
    </row>
    <row r="98" spans="1:9" ht="80.25" customHeight="1" x14ac:dyDescent="0.3">
      <c r="A98" s="44" t="s">
        <v>244</v>
      </c>
      <c r="B98" s="392"/>
      <c r="C98" s="392"/>
      <c r="D98" s="392"/>
      <c r="E98" s="392"/>
      <c r="F98" s="392"/>
      <c r="G98" s="392"/>
      <c r="H98" s="392"/>
      <c r="I98" s="392"/>
    </row>
    <row r="99" spans="1:9" ht="80.25" customHeight="1" x14ac:dyDescent="0.3">
      <c r="A99" s="44" t="s">
        <v>248</v>
      </c>
      <c r="B99" s="393"/>
      <c r="C99" s="394"/>
      <c r="D99" s="393"/>
      <c r="E99" s="394"/>
      <c r="F99" s="393"/>
      <c r="G99" s="394"/>
      <c r="H99" s="393"/>
      <c r="I99" s="394"/>
    </row>
    <row r="100" spans="1:9" ht="24.9" customHeight="1" x14ac:dyDescent="0.3">
      <c r="A100" s="488" t="s">
        <v>181</v>
      </c>
      <c r="B100" s="92" t="s">
        <v>85</v>
      </c>
      <c r="C100" s="92" t="s">
        <v>87</v>
      </c>
      <c r="D100" s="92" t="s">
        <v>85</v>
      </c>
      <c r="E100" s="92" t="s">
        <v>87</v>
      </c>
      <c r="F100" s="92" t="s">
        <v>85</v>
      </c>
      <c r="G100" s="92" t="s">
        <v>87</v>
      </c>
      <c r="H100" s="92" t="s">
        <v>85</v>
      </c>
      <c r="I100" s="92" t="s">
        <v>87</v>
      </c>
    </row>
    <row r="101" spans="1:9" ht="24.9" customHeight="1" x14ac:dyDescent="0.3">
      <c r="A101" s="489"/>
      <c r="B101" s="241">
        <v>8.3000000000000004E-2</v>
      </c>
      <c r="C101" s="46"/>
      <c r="D101" s="241">
        <v>8.3000000000000004E-2</v>
      </c>
      <c r="E101" s="46"/>
      <c r="F101" s="241">
        <v>8.3000000000000004E-2</v>
      </c>
      <c r="G101" s="47"/>
      <c r="H101" s="50"/>
      <c r="I101" s="47"/>
    </row>
    <row r="102" spans="1:9" ht="80.25" customHeight="1" x14ac:dyDescent="0.3">
      <c r="A102" s="44" t="s">
        <v>244</v>
      </c>
      <c r="B102" s="392"/>
      <c r="C102" s="392"/>
      <c r="D102" s="392"/>
      <c r="E102" s="392"/>
      <c r="F102" s="392"/>
      <c r="G102" s="392"/>
      <c r="H102" s="392"/>
      <c r="I102" s="392"/>
    </row>
    <row r="103" spans="1:9" ht="80.25" customHeight="1" x14ac:dyDescent="0.3">
      <c r="A103" s="44" t="s">
        <v>248</v>
      </c>
      <c r="B103" s="393"/>
      <c r="C103" s="394"/>
      <c r="D103" s="393"/>
      <c r="E103" s="394"/>
      <c r="F103" s="393"/>
      <c r="G103" s="394"/>
      <c r="H103" s="393"/>
      <c r="I103" s="394"/>
    </row>
    <row r="104" spans="1:9" ht="24.9" customHeight="1" x14ac:dyDescent="0.3">
      <c r="A104" s="488" t="s">
        <v>182</v>
      </c>
      <c r="B104" s="92" t="s">
        <v>85</v>
      </c>
      <c r="C104" s="92" t="s">
        <v>87</v>
      </c>
      <c r="D104" s="92" t="s">
        <v>85</v>
      </c>
      <c r="E104" s="92" t="s">
        <v>87</v>
      </c>
      <c r="F104" s="92" t="s">
        <v>85</v>
      </c>
      <c r="G104" s="92" t="s">
        <v>87</v>
      </c>
      <c r="H104" s="92" t="s">
        <v>85</v>
      </c>
      <c r="I104" s="92" t="s">
        <v>87</v>
      </c>
    </row>
    <row r="105" spans="1:9" ht="24.9" customHeight="1" x14ac:dyDescent="0.3">
      <c r="A105" s="489"/>
      <c r="B105" s="241">
        <v>8.3000000000000004E-2</v>
      </c>
      <c r="C105" s="46"/>
      <c r="D105" s="241">
        <v>8.3000000000000004E-2</v>
      </c>
      <c r="E105" s="46"/>
      <c r="F105" s="241">
        <v>8.3000000000000004E-2</v>
      </c>
      <c r="G105" s="47"/>
      <c r="H105" s="50"/>
      <c r="I105" s="47"/>
    </row>
    <row r="106" spans="1:9" ht="80.25" customHeight="1" x14ac:dyDescent="0.3">
      <c r="A106" s="44" t="s">
        <v>244</v>
      </c>
      <c r="B106" s="392"/>
      <c r="C106" s="392"/>
      <c r="D106" s="392"/>
      <c r="E106" s="392"/>
      <c r="F106" s="392"/>
      <c r="G106" s="392"/>
      <c r="H106" s="392"/>
      <c r="I106" s="392"/>
    </row>
    <row r="107" spans="1:9" ht="80.25" customHeight="1" x14ac:dyDescent="0.3">
      <c r="A107" s="44" t="s">
        <v>248</v>
      </c>
      <c r="B107" s="393"/>
      <c r="C107" s="394"/>
      <c r="D107" s="393"/>
      <c r="E107" s="394"/>
      <c r="F107" s="393"/>
      <c r="G107" s="394"/>
      <c r="H107" s="393"/>
      <c r="I107" s="394"/>
    </row>
    <row r="108" spans="1:9" ht="24.9" customHeight="1" x14ac:dyDescent="0.3">
      <c r="A108" s="488" t="s">
        <v>183</v>
      </c>
      <c r="B108" s="92" t="s">
        <v>85</v>
      </c>
      <c r="C108" s="92" t="s">
        <v>87</v>
      </c>
      <c r="D108" s="92" t="s">
        <v>85</v>
      </c>
      <c r="E108" s="92" t="s">
        <v>87</v>
      </c>
      <c r="F108" s="92" t="s">
        <v>85</v>
      </c>
      <c r="G108" s="92" t="s">
        <v>87</v>
      </c>
      <c r="H108" s="92" t="s">
        <v>85</v>
      </c>
      <c r="I108" s="92" t="s">
        <v>87</v>
      </c>
    </row>
    <row r="109" spans="1:9" ht="24.9" customHeight="1" x14ac:dyDescent="0.3">
      <c r="A109" s="489"/>
      <c r="B109" s="241">
        <v>8.3000000000000004E-2</v>
      </c>
      <c r="C109" s="46"/>
      <c r="D109" s="241">
        <v>8.3000000000000004E-2</v>
      </c>
      <c r="E109" s="46"/>
      <c r="F109" s="241">
        <v>8.3000000000000004E-2</v>
      </c>
      <c r="G109" s="47"/>
      <c r="H109" s="50"/>
      <c r="I109" s="47"/>
    </row>
    <row r="110" spans="1:9" ht="80.25" customHeight="1" x14ac:dyDescent="0.3">
      <c r="A110" s="44" t="s">
        <v>244</v>
      </c>
      <c r="B110" s="392"/>
      <c r="C110" s="392"/>
      <c r="D110" s="392"/>
      <c r="E110" s="392"/>
      <c r="F110" s="392"/>
      <c r="G110" s="392"/>
      <c r="H110" s="392"/>
      <c r="I110" s="392"/>
    </row>
    <row r="111" spans="1:9" ht="80.25" customHeight="1" x14ac:dyDescent="0.3">
      <c r="A111" s="44" t="s">
        <v>248</v>
      </c>
      <c r="B111" s="393"/>
      <c r="C111" s="394"/>
      <c r="D111" s="393"/>
      <c r="E111" s="394"/>
      <c r="F111" s="393"/>
      <c r="G111" s="394"/>
      <c r="H111" s="393"/>
      <c r="I111" s="394"/>
    </row>
    <row r="112" spans="1:9" ht="24.9" customHeight="1" x14ac:dyDescent="0.3">
      <c r="A112" s="488" t="s">
        <v>184</v>
      </c>
      <c r="B112" s="92" t="s">
        <v>85</v>
      </c>
      <c r="C112" s="92" t="s">
        <v>87</v>
      </c>
      <c r="D112" s="92" t="s">
        <v>85</v>
      </c>
      <c r="E112" s="92" t="s">
        <v>87</v>
      </c>
      <c r="F112" s="92" t="s">
        <v>85</v>
      </c>
      <c r="G112" s="92" t="s">
        <v>87</v>
      </c>
      <c r="H112" s="92" t="s">
        <v>85</v>
      </c>
      <c r="I112" s="92" t="s">
        <v>87</v>
      </c>
    </row>
    <row r="113" spans="1:9" ht="24.9" customHeight="1" x14ac:dyDescent="0.3">
      <c r="A113" s="489"/>
      <c r="B113" s="241">
        <v>8.3000000000000004E-2</v>
      </c>
      <c r="C113" s="46"/>
      <c r="D113" s="241">
        <v>8.3000000000000004E-2</v>
      </c>
      <c r="E113" s="46"/>
      <c r="F113" s="241">
        <v>8.3000000000000004E-2</v>
      </c>
      <c r="G113" s="175"/>
      <c r="H113" s="174"/>
      <c r="I113" s="175"/>
    </row>
    <row r="114" spans="1:9" ht="80.25" customHeight="1" x14ac:dyDescent="0.3">
      <c r="A114" s="44" t="s">
        <v>244</v>
      </c>
      <c r="B114" s="395"/>
      <c r="C114" s="395"/>
      <c r="D114" s="395"/>
      <c r="E114" s="395"/>
      <c r="F114" s="395"/>
      <c r="G114" s="395"/>
      <c r="H114" s="395"/>
      <c r="I114" s="395"/>
    </row>
    <row r="115" spans="1:9" ht="80.25" customHeight="1" x14ac:dyDescent="0.3">
      <c r="A115" s="44" t="s">
        <v>248</v>
      </c>
      <c r="B115" s="393"/>
      <c r="C115" s="394"/>
      <c r="D115" s="393"/>
      <c r="E115" s="394"/>
      <c r="F115" s="393"/>
      <c r="G115" s="394"/>
      <c r="H115" s="393"/>
      <c r="I115" s="394"/>
    </row>
    <row r="116" spans="1:9" ht="16.8" x14ac:dyDescent="0.3">
      <c r="A116" s="45" t="s">
        <v>285</v>
      </c>
      <c r="B116" s="48">
        <f t="shared" ref="B116:I116" si="1">(B69+B73+B77+B81+B85+B89+B93+B97+B101+B105+B109+B113)</f>
        <v>0.99599999999999989</v>
      </c>
      <c r="C116" s="48">
        <f t="shared" si="1"/>
        <v>0.58100000000000007</v>
      </c>
      <c r="D116" s="48">
        <f t="shared" si="1"/>
        <v>0.99599999999999989</v>
      </c>
      <c r="E116" s="48">
        <f t="shared" si="1"/>
        <v>0.58100000000000007</v>
      </c>
      <c r="F116" s="48">
        <f t="shared" si="1"/>
        <v>0.99599999999999989</v>
      </c>
      <c r="G116" s="48">
        <f t="shared" si="1"/>
        <v>0.58100000000000007</v>
      </c>
      <c r="H116" s="48">
        <f t="shared" si="1"/>
        <v>0</v>
      </c>
      <c r="I116" s="4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 ref="B83" r:id="rId10" xr:uid="{00000000-0004-0000-0100-000009000000}"/>
    <hyperlink ref="D83" r:id="rId11" xr:uid="{00000000-0004-0000-0100-00000A000000}"/>
    <hyperlink ref="F83" r:id="rId12" xr:uid="{00000000-0004-0000-0100-00000B000000}"/>
    <hyperlink ref="B87:C87" r:id="rId13" display="https://secretariadistritald-my.sharepoint.com/:x:/g/personal/ecastaneda_sdmujer_gov_co/EZQ-bDNPvb5PmbOpoI_8YWABpa670OiFO0RuiDnZRqa39w?e=egi6wL" xr:uid="{EA88997D-1F1B-4C19-984C-5BB0A0BF87CB}"/>
    <hyperlink ref="D87:E87" r:id="rId14" display="https://secretariadistritald-my.sharepoint.com/:x:/g/personal/ecastaneda_sdmujer_gov_co/Efwe0ju6xQVEvMa5YF3fV-QBYEiurnzcBVdO7dg2lu1eYQ?e=1SP0gW" xr:uid="{A24F713A-7546-4EF4-B4F4-F80858DBE545}"/>
    <hyperlink ref="F87:G87" r:id="rId15" display="https://secretariadistritald-my.sharepoint.com/:x:/g/personal/jdaza_sdmujer_gov_co/EVveWJk96f1FqOj2CxYCQO4BPmTyNWfuOIF0M0PjfMwshA?e=wzPOVz" xr:uid="{5DEE8BC7-58CF-49F9-BF54-BCD5E03FF25B}"/>
    <hyperlink ref="B87" r:id="rId16" xr:uid="{A2D92935-19ED-4D85-9BBF-291C5AEE3B93}"/>
    <hyperlink ref="D87" r:id="rId17" xr:uid="{7F377E8F-1BAB-4FA2-A953-89DF32DCE533}"/>
    <hyperlink ref="F87" r:id="rId18" xr:uid="{FC9007E3-6111-4666-AE32-74C8CC281571}"/>
    <hyperlink ref="B91:C91" r:id="rId19" display="https://secretariadistritald-my.sharepoint.com/:x:/g/personal/jarocha_sdmujer_gov_co/Edx5k1mrVR9Do-8v49NuLpkBS5T6IdrfpW6FHf3WULovzQ?e=HfuQg5" xr:uid="{E08372B2-199C-40B7-9A8F-46432084427B}"/>
    <hyperlink ref="D91:E91" r:id="rId20" display="https://secretariadistritald-my.sharepoint.com/:f:/g/personal/jarocha_sdmujer_gov_co/Et_Ydz8ecMpBnebLST6pZDcB-CdtwpIRt6NyIcLQLzqxtQ?e=czzKPw" xr:uid="{875D6E3B-FD37-401A-A476-1153F0EFB6CF}"/>
    <hyperlink ref="H87" r:id="rId21" xr:uid="{B48E3EA3-5B44-443F-AA42-39ACA32F373F}"/>
    <hyperlink ref="F91" r:id="rId22" xr:uid="{D2FC14F1-91D9-4215-87B2-BD51E976DB0D}"/>
    <hyperlink ref="B95:C95" r:id="rId23" display="https://secretariadistritald-my.sharepoint.com/:x:/g/personal/jarocha_sdmujer_gov_co/Ealawl8pNR9LvsSJpleqaqgBqKY2STD1Edv8fGPmRFEqxA?e=V1EM8F" xr:uid="{AD777EF6-17E9-4088-B295-AE8F0F50FA15}"/>
    <hyperlink ref="D95:E95" r:id="rId24" display="https://secretariadistritald-my.sharepoint.com/:f:/g/personal/jarocha_sdmujer_gov_co/El9ifT7pNzFPsgcYx04OaiMBzJSWYgGnPoOyBQLmzfimvw?e=SdYsg4" xr:uid="{33E78C6F-0200-4F34-A54B-2EB56C271F11}"/>
    <hyperlink ref="F95:G95" r:id="rId25" display="https://secretariadistritald-my.sharepoint.com/:x:/g/personal/jdaza_sdmujer_gov_co/EVveWJk96f1FqOj2CxYCQO4BPmTyNWfuOIF0M0PjfMwshA?e=B90p8Z" xr:uid="{09411C41-0566-40FA-BC93-E0A4C6664265}"/>
    <hyperlink ref="B95" r:id="rId26" xr:uid="{0032806A-292D-41BF-9E11-E01F601469F3}"/>
    <hyperlink ref="D95" r:id="rId27" xr:uid="{ABDCD2E0-D0DC-4C3E-8995-A63B5F95EB97}"/>
    <hyperlink ref="F95" r:id="rId28" xr:uid="{FBF9CDBA-41A7-40A5-B35E-AFABC9DAE07D}"/>
  </hyperlinks>
  <pageMargins left="0.25" right="0.25" top="0.75" bottom="0.75" header="0.3" footer="0.3"/>
  <pageSetup scale="21" fitToHeight="0" orientation="landscape" r:id="rId29"/>
  <ignoredErrors>
    <ignoredError sqref="N24:N29" emptyCellReference="1"/>
  </ignoredErrors>
  <drawing r:id="rId30"/>
  <legacyDrawing r:id="rId3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topLeftCell="B50" zoomScale="80" zoomScaleNormal="80" workbookViewId="0">
      <selection activeCell="H51" sqref="H51"/>
    </sheetView>
  </sheetViews>
  <sheetFormatPr baseColWidth="10" defaultColWidth="10.88671875" defaultRowHeight="13.8" x14ac:dyDescent="0.3"/>
  <cols>
    <col min="1" max="1" width="49.6640625" style="246" customWidth="1"/>
    <col min="2" max="5" width="35.6640625" style="246" customWidth="1"/>
    <col min="6" max="6" width="43" style="246" customWidth="1"/>
    <col min="7" max="7" width="41.109375" style="246" customWidth="1"/>
    <col min="8" max="8" width="35.6640625" style="246" customWidth="1"/>
    <col min="9" max="9" width="50.5546875"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71"/>
      <c r="B1" s="448" t="s">
        <v>160</v>
      </c>
      <c r="C1" s="449"/>
      <c r="D1" s="449"/>
      <c r="E1" s="449"/>
      <c r="F1" s="449"/>
      <c r="G1" s="449"/>
      <c r="H1" s="449"/>
      <c r="I1" s="449"/>
      <c r="J1" s="449"/>
      <c r="K1" s="449"/>
      <c r="L1" s="450"/>
      <c r="M1" s="565" t="s">
        <v>161</v>
      </c>
      <c r="N1" s="566"/>
      <c r="O1" s="567"/>
    </row>
    <row r="2" spans="1:15" s="244" customFormat="1" ht="18" customHeight="1" thickBot="1" x14ac:dyDescent="0.35">
      <c r="A2" s="472"/>
      <c r="B2" s="451" t="s">
        <v>162</v>
      </c>
      <c r="C2" s="452"/>
      <c r="D2" s="452"/>
      <c r="E2" s="452"/>
      <c r="F2" s="452"/>
      <c r="G2" s="452"/>
      <c r="H2" s="452"/>
      <c r="I2" s="452"/>
      <c r="J2" s="452"/>
      <c r="K2" s="452"/>
      <c r="L2" s="453"/>
      <c r="M2" s="565" t="s">
        <v>163</v>
      </c>
      <c r="N2" s="566"/>
      <c r="O2" s="567"/>
    </row>
    <row r="3" spans="1:15" s="244" customFormat="1" ht="19.95" customHeight="1" thickBot="1" x14ac:dyDescent="0.35">
      <c r="A3" s="472"/>
      <c r="B3" s="451" t="s">
        <v>0</v>
      </c>
      <c r="C3" s="452"/>
      <c r="D3" s="452"/>
      <c r="E3" s="452"/>
      <c r="F3" s="452"/>
      <c r="G3" s="452"/>
      <c r="H3" s="452"/>
      <c r="I3" s="452"/>
      <c r="J3" s="452"/>
      <c r="K3" s="452"/>
      <c r="L3" s="453"/>
      <c r="M3" s="565" t="s">
        <v>164</v>
      </c>
      <c r="N3" s="566"/>
      <c r="O3" s="567"/>
    </row>
    <row r="4" spans="1:15" s="244" customFormat="1" ht="21.75" customHeight="1" thickBot="1" x14ac:dyDescent="0.35">
      <c r="A4" s="473"/>
      <c r="B4" s="454" t="s">
        <v>165</v>
      </c>
      <c r="C4" s="455"/>
      <c r="D4" s="455"/>
      <c r="E4" s="455"/>
      <c r="F4" s="455"/>
      <c r="G4" s="455"/>
      <c r="H4" s="455"/>
      <c r="I4" s="455"/>
      <c r="J4" s="455"/>
      <c r="K4" s="455"/>
      <c r="L4" s="456"/>
      <c r="M4" s="565" t="s">
        <v>166</v>
      </c>
      <c r="N4" s="566"/>
      <c r="O4" s="567"/>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82" t="s">
        <v>168</v>
      </c>
      <c r="C6" s="483"/>
      <c r="D6" s="483"/>
      <c r="E6" s="483"/>
      <c r="F6" s="483"/>
      <c r="G6" s="483"/>
      <c r="H6" s="483"/>
      <c r="I6" s="483"/>
      <c r="J6" s="483"/>
      <c r="K6" s="484"/>
      <c r="L6" s="162" t="s">
        <v>169</v>
      </c>
      <c r="M6" s="561">
        <v>2024110010299</v>
      </c>
      <c r="N6" s="562"/>
      <c r="O6" s="563"/>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75" t="s">
        <v>6</v>
      </c>
      <c r="B8" s="162" t="s">
        <v>170</v>
      </c>
      <c r="C8" s="247" t="s">
        <v>171</v>
      </c>
      <c r="D8" s="162" t="s">
        <v>172</v>
      </c>
      <c r="E8" s="247" t="s">
        <v>171</v>
      </c>
      <c r="F8" s="162" t="s">
        <v>173</v>
      </c>
      <c r="G8" s="247" t="s">
        <v>171</v>
      </c>
      <c r="H8" s="162" t="s">
        <v>174</v>
      </c>
      <c r="I8" s="130" t="s">
        <v>171</v>
      </c>
      <c r="J8" s="459" t="s">
        <v>8</v>
      </c>
      <c r="K8" s="474"/>
      <c r="L8" s="248" t="s">
        <v>175</v>
      </c>
      <c r="M8" s="564"/>
      <c r="N8" s="564"/>
      <c r="O8" s="564"/>
    </row>
    <row r="9" spans="1:15" s="244" customFormat="1" ht="21.75" customHeight="1" thickBot="1" x14ac:dyDescent="0.35">
      <c r="A9" s="475"/>
      <c r="B9" s="249" t="s">
        <v>176</v>
      </c>
      <c r="C9" s="131" t="s">
        <v>171</v>
      </c>
      <c r="D9" s="162" t="s">
        <v>177</v>
      </c>
      <c r="E9" s="131" t="s">
        <v>171</v>
      </c>
      <c r="F9" s="162" t="s">
        <v>178</v>
      </c>
      <c r="G9" s="131" t="s">
        <v>171</v>
      </c>
      <c r="H9" s="162" t="s">
        <v>179</v>
      </c>
      <c r="I9" s="130"/>
      <c r="J9" s="459"/>
      <c r="K9" s="474"/>
      <c r="L9" s="248" t="s">
        <v>180</v>
      </c>
      <c r="M9" s="564"/>
      <c r="N9" s="564"/>
      <c r="O9" s="564"/>
    </row>
    <row r="10" spans="1:15" s="244" customFormat="1" ht="21.75" customHeight="1" thickBot="1" x14ac:dyDescent="0.35">
      <c r="A10" s="475"/>
      <c r="B10" s="162" t="s">
        <v>181</v>
      </c>
      <c r="C10" s="247"/>
      <c r="D10" s="162" t="s">
        <v>182</v>
      </c>
      <c r="E10" s="132"/>
      <c r="F10" s="162" t="s">
        <v>183</v>
      </c>
      <c r="G10" s="132"/>
      <c r="H10" s="162" t="s">
        <v>184</v>
      </c>
      <c r="I10" s="130"/>
      <c r="J10" s="459"/>
      <c r="K10" s="474"/>
      <c r="L10" s="248" t="s">
        <v>185</v>
      </c>
      <c r="M10" s="564" t="s">
        <v>171</v>
      </c>
      <c r="N10" s="564"/>
      <c r="O10" s="564"/>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79" t="s">
        <v>186</v>
      </c>
      <c r="B12" s="460" t="s">
        <v>286</v>
      </c>
      <c r="C12" s="461"/>
      <c r="D12" s="461"/>
      <c r="E12" s="461"/>
      <c r="F12" s="461"/>
      <c r="G12" s="461"/>
      <c r="H12" s="461"/>
      <c r="I12" s="461"/>
      <c r="J12" s="461"/>
      <c r="K12" s="461"/>
      <c r="L12" s="461"/>
      <c r="M12" s="461"/>
      <c r="N12" s="461"/>
      <c r="O12" s="462"/>
    </row>
    <row r="13" spans="1:15" ht="15" customHeight="1" x14ac:dyDescent="0.3">
      <c r="A13" s="480"/>
      <c r="B13" s="463"/>
      <c r="C13" s="464"/>
      <c r="D13" s="464"/>
      <c r="E13" s="464"/>
      <c r="F13" s="464"/>
      <c r="G13" s="464"/>
      <c r="H13" s="464"/>
      <c r="I13" s="464"/>
      <c r="J13" s="464"/>
      <c r="K13" s="464"/>
      <c r="L13" s="464"/>
      <c r="M13" s="464"/>
      <c r="N13" s="464"/>
      <c r="O13" s="465"/>
    </row>
    <row r="14" spans="1:15" ht="15" customHeight="1" thickBot="1" x14ac:dyDescent="0.35">
      <c r="A14" s="481"/>
      <c r="B14" s="466"/>
      <c r="C14" s="467"/>
      <c r="D14" s="467"/>
      <c r="E14" s="467"/>
      <c r="F14" s="467"/>
      <c r="G14" s="467"/>
      <c r="H14" s="467"/>
      <c r="I14" s="467"/>
      <c r="J14" s="467"/>
      <c r="K14" s="467"/>
      <c r="L14" s="467"/>
      <c r="M14" s="467"/>
      <c r="N14" s="467"/>
      <c r="O14" s="468"/>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69" t="s">
        <v>287</v>
      </c>
      <c r="C16" s="469"/>
      <c r="D16" s="469"/>
      <c r="E16" s="469"/>
      <c r="F16" s="469"/>
      <c r="G16" s="475" t="s">
        <v>15</v>
      </c>
      <c r="H16" s="475"/>
      <c r="I16" s="470" t="s">
        <v>288</v>
      </c>
      <c r="J16" s="470"/>
      <c r="K16" s="470"/>
      <c r="L16" s="470"/>
      <c r="M16" s="470"/>
      <c r="N16" s="470"/>
      <c r="O16" s="470"/>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2" t="s">
        <v>17</v>
      </c>
      <c r="B18" s="559" t="s">
        <v>190</v>
      </c>
      <c r="C18" s="559"/>
      <c r="D18" s="559"/>
      <c r="E18" s="559"/>
      <c r="F18" s="52" t="s">
        <v>19</v>
      </c>
      <c r="G18" s="560" t="s">
        <v>191</v>
      </c>
      <c r="H18" s="560"/>
      <c r="I18" s="560"/>
      <c r="J18" s="52" t="s">
        <v>21</v>
      </c>
      <c r="K18" s="469" t="s">
        <v>192</v>
      </c>
      <c r="L18" s="469"/>
      <c r="M18" s="469"/>
      <c r="N18" s="469"/>
      <c r="O18" s="469"/>
    </row>
    <row r="19" spans="1:15" ht="9" customHeight="1" x14ac:dyDescent="0.3">
      <c r="A19" s="5"/>
      <c r="B19" s="2"/>
      <c r="C19" s="478"/>
      <c r="D19" s="478"/>
      <c r="E19" s="478"/>
      <c r="F19" s="478"/>
      <c r="G19" s="478"/>
      <c r="H19" s="478"/>
      <c r="I19" s="478"/>
      <c r="J19" s="478"/>
      <c r="K19" s="478"/>
      <c r="L19" s="478"/>
      <c r="M19" s="478"/>
      <c r="N19" s="478"/>
      <c r="O19" s="478"/>
    </row>
    <row r="20" spans="1:15" ht="16.5" customHeight="1" thickBot="1" x14ac:dyDescent="0.35">
      <c r="A20" s="253"/>
      <c r="B20" s="254"/>
      <c r="C20" s="254"/>
      <c r="D20" s="254"/>
      <c r="E20" s="254"/>
      <c r="F20" s="254"/>
      <c r="G20" s="254"/>
      <c r="H20" s="254"/>
      <c r="I20" s="254"/>
      <c r="J20" s="254"/>
      <c r="K20" s="254"/>
      <c r="L20" s="254"/>
      <c r="M20" s="254"/>
      <c r="N20" s="254"/>
      <c r="O20" s="254"/>
    </row>
    <row r="21" spans="1:15" ht="32.1" customHeight="1" thickBot="1" x14ac:dyDescent="0.35">
      <c r="A21" s="457" t="s">
        <v>23</v>
      </c>
      <c r="B21" s="458"/>
      <c r="C21" s="458"/>
      <c r="D21" s="458"/>
      <c r="E21" s="458"/>
      <c r="F21" s="458"/>
      <c r="G21" s="458"/>
      <c r="H21" s="458"/>
      <c r="I21" s="458"/>
      <c r="J21" s="458"/>
      <c r="K21" s="458"/>
      <c r="L21" s="458"/>
      <c r="M21" s="458"/>
      <c r="N21" s="458"/>
      <c r="O21" s="459"/>
    </row>
    <row r="22" spans="1:15" ht="32.1" customHeight="1" thickBot="1" x14ac:dyDescent="0.35">
      <c r="A22" s="457" t="s">
        <v>193</v>
      </c>
      <c r="B22" s="458"/>
      <c r="C22" s="458"/>
      <c r="D22" s="458"/>
      <c r="E22" s="458"/>
      <c r="F22" s="458"/>
      <c r="G22" s="458"/>
      <c r="H22" s="458"/>
      <c r="I22" s="458"/>
      <c r="J22" s="458"/>
      <c r="K22" s="458"/>
      <c r="L22" s="458"/>
      <c r="M22" s="458"/>
      <c r="N22" s="458"/>
      <c r="O22" s="459"/>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38">
        <v>252962000</v>
      </c>
      <c r="C24" s="22">
        <v>0</v>
      </c>
      <c r="D24" s="22"/>
      <c r="E24" s="22"/>
      <c r="F24" s="22">
        <v>53378000</v>
      </c>
      <c r="G24" s="22">
        <v>0</v>
      </c>
      <c r="H24" s="239"/>
      <c r="I24" s="239"/>
      <c r="J24" s="239"/>
      <c r="K24" s="239"/>
      <c r="L24" s="239"/>
      <c r="M24" s="239"/>
      <c r="N24" s="327">
        <f>SUM(B24:M24)</f>
        <v>306340000</v>
      </c>
      <c r="O24" s="255">
        <v>1</v>
      </c>
    </row>
    <row r="25" spans="1:15" ht="32.1" customHeight="1" x14ac:dyDescent="0.3">
      <c r="A25" s="21" t="s">
        <v>26</v>
      </c>
      <c r="B25" s="22">
        <v>157256000</v>
      </c>
      <c r="C25" s="22">
        <v>95706000</v>
      </c>
      <c r="D25" s="22">
        <v>0</v>
      </c>
      <c r="E25" s="238">
        <v>-3637333</v>
      </c>
      <c r="F25" s="22">
        <v>0</v>
      </c>
      <c r="G25" s="22">
        <v>0</v>
      </c>
      <c r="H25" s="22">
        <v>20000000</v>
      </c>
      <c r="I25" s="22"/>
      <c r="J25" s="22"/>
      <c r="K25" s="22"/>
      <c r="L25" s="22"/>
      <c r="M25" s="22"/>
      <c r="N25" s="328">
        <f t="shared" ref="N25:N29" si="0">SUM(B25:M25)</f>
        <v>269324667</v>
      </c>
      <c r="O25" s="256">
        <f>N25/N24</f>
        <v>0.87916911601488545</v>
      </c>
    </row>
    <row r="26" spans="1:15" ht="32.1" customHeight="1" x14ac:dyDescent="0.3">
      <c r="A26" s="21" t="s">
        <v>28</v>
      </c>
      <c r="B26" s="22">
        <v>0</v>
      </c>
      <c r="C26" s="22">
        <v>0</v>
      </c>
      <c r="D26" s="22">
        <v>17644667</v>
      </c>
      <c r="E26" s="22">
        <v>23168000</v>
      </c>
      <c r="F26" s="22">
        <v>23168000</v>
      </c>
      <c r="G26" s="22">
        <v>23168000</v>
      </c>
      <c r="H26" s="22">
        <v>26940000</v>
      </c>
      <c r="I26" s="22"/>
      <c r="J26" s="22"/>
      <c r="K26" s="22"/>
      <c r="L26" s="22"/>
      <c r="M26" s="22"/>
      <c r="N26" s="329">
        <f t="shared" si="0"/>
        <v>114088667</v>
      </c>
      <c r="O26" s="256">
        <f>N26/N24</f>
        <v>0.37242497551739895</v>
      </c>
    </row>
    <row r="27" spans="1:15" ht="32.1" customHeight="1" x14ac:dyDescent="0.3">
      <c r="A27" s="21" t="s">
        <v>196</v>
      </c>
      <c r="B27" s="22"/>
      <c r="C27" s="22">
        <v>5353040</v>
      </c>
      <c r="D27" s="22">
        <v>0</v>
      </c>
      <c r="E27" s="22">
        <v>0</v>
      </c>
      <c r="F27" s="22">
        <v>0</v>
      </c>
      <c r="G27" s="22">
        <v>0</v>
      </c>
      <c r="H27" s="22"/>
      <c r="I27" s="22"/>
      <c r="J27" s="22"/>
      <c r="K27" s="22"/>
      <c r="L27" s="22"/>
      <c r="M27" s="22"/>
      <c r="N27" s="329">
        <f t="shared" si="0"/>
        <v>5353040</v>
      </c>
      <c r="O27" s="256">
        <v>1</v>
      </c>
    </row>
    <row r="28" spans="1:15" ht="32.1" customHeight="1" x14ac:dyDescent="0.3">
      <c r="A28" s="21" t="s">
        <v>197</v>
      </c>
      <c r="B28" s="22">
        <v>0</v>
      </c>
      <c r="C28" s="22">
        <v>0</v>
      </c>
      <c r="D28" s="22">
        <v>0</v>
      </c>
      <c r="E28" s="22">
        <v>0</v>
      </c>
      <c r="F28" s="22">
        <v>0</v>
      </c>
      <c r="G28" s="22">
        <v>0</v>
      </c>
      <c r="H28" s="22"/>
      <c r="I28" s="22"/>
      <c r="J28" s="22"/>
      <c r="K28" s="22"/>
      <c r="L28" s="22"/>
      <c r="M28" s="22"/>
      <c r="N28" s="329">
        <f t="shared" si="0"/>
        <v>0</v>
      </c>
      <c r="O28" s="256">
        <f>N28/N27</f>
        <v>0</v>
      </c>
    </row>
    <row r="29" spans="1:15" ht="32.1" customHeight="1" x14ac:dyDescent="0.3">
      <c r="A29" s="24" t="s">
        <v>34</v>
      </c>
      <c r="B29" s="25">
        <v>0</v>
      </c>
      <c r="C29" s="25">
        <v>5353040</v>
      </c>
      <c r="D29" s="25">
        <v>0</v>
      </c>
      <c r="E29" s="25">
        <v>0</v>
      </c>
      <c r="F29" s="25">
        <v>0</v>
      </c>
      <c r="G29" s="25">
        <v>0</v>
      </c>
      <c r="H29" s="25">
        <v>0</v>
      </c>
      <c r="I29" s="25"/>
      <c r="J29" s="25"/>
      <c r="K29" s="25"/>
      <c r="L29" s="25"/>
      <c r="M29" s="25"/>
      <c r="N29" s="330">
        <f t="shared" si="0"/>
        <v>5353040</v>
      </c>
      <c r="O29" s="257">
        <f>N29/N27</f>
        <v>1</v>
      </c>
    </row>
    <row r="30" spans="1:15" s="258" customFormat="1" ht="16.5" customHeight="1" x14ac:dyDescent="0.25"/>
    <row r="31" spans="1:15" s="258" customFormat="1" ht="17.25" customHeight="1" x14ac:dyDescent="0.25"/>
    <row r="32" spans="1:15" ht="5.25" customHeight="1" thickBot="1" x14ac:dyDescent="0.35"/>
    <row r="33" spans="1:13" ht="48" customHeight="1" thickBot="1" x14ac:dyDescent="0.35">
      <c r="A33" s="552" t="s">
        <v>198</v>
      </c>
      <c r="B33" s="553"/>
      <c r="C33" s="553"/>
      <c r="D33" s="553"/>
      <c r="E33" s="553"/>
      <c r="F33" s="553"/>
      <c r="G33" s="553"/>
      <c r="H33" s="553"/>
      <c r="I33" s="554"/>
      <c r="J33" s="259"/>
    </row>
    <row r="34" spans="1:13" ht="50.25" customHeight="1" thickBot="1" x14ac:dyDescent="0.35">
      <c r="A34" s="260" t="s">
        <v>199</v>
      </c>
      <c r="B34" s="555" t="str">
        <f>+B12</f>
        <v>Realizar el 100% de de las acciones diseñadas para aumentar el crecimiento de usuarios que consultan las redes sociales y páginas web</v>
      </c>
      <c r="C34" s="556"/>
      <c r="D34" s="556"/>
      <c r="E34" s="556"/>
      <c r="F34" s="556"/>
      <c r="G34" s="556"/>
      <c r="H34" s="556"/>
      <c r="I34" s="557"/>
      <c r="J34" s="261"/>
      <c r="M34" s="262"/>
    </row>
    <row r="35" spans="1:13" ht="18.75" customHeight="1" thickBot="1" x14ac:dyDescent="0.35">
      <c r="A35" s="532" t="s">
        <v>39</v>
      </c>
      <c r="B35" s="263">
        <v>2024</v>
      </c>
      <c r="C35" s="263">
        <v>2025</v>
      </c>
      <c r="D35" s="263">
        <v>2026</v>
      </c>
      <c r="E35" s="263">
        <v>2027</v>
      </c>
      <c r="F35" s="263" t="s">
        <v>200</v>
      </c>
      <c r="G35" s="558" t="s">
        <v>41</v>
      </c>
      <c r="H35" s="437" t="s">
        <v>201</v>
      </c>
      <c r="I35" s="438"/>
      <c r="J35" s="261"/>
      <c r="M35" s="262"/>
    </row>
    <row r="36" spans="1:13" ht="50.25" customHeight="1" thickBot="1" x14ac:dyDescent="0.35">
      <c r="A36" s="533"/>
      <c r="B36" s="319">
        <v>1</v>
      </c>
      <c r="C36" s="319">
        <v>1</v>
      </c>
      <c r="D36" s="319">
        <v>1</v>
      </c>
      <c r="E36" s="319">
        <v>1</v>
      </c>
      <c r="F36" s="319">
        <v>1</v>
      </c>
      <c r="G36" s="558"/>
      <c r="H36" s="439"/>
      <c r="I36" s="440"/>
      <c r="J36" s="261"/>
      <c r="M36" s="264"/>
    </row>
    <row r="37" spans="1:13" ht="52.5" customHeight="1" thickBot="1" x14ac:dyDescent="0.35">
      <c r="A37" s="265" t="s">
        <v>43</v>
      </c>
      <c r="B37" s="547">
        <v>0.13</v>
      </c>
      <c r="C37" s="548"/>
      <c r="D37" s="549" t="s">
        <v>202</v>
      </c>
      <c r="E37" s="550"/>
      <c r="F37" s="550"/>
      <c r="G37" s="550"/>
      <c r="H37" s="550"/>
      <c r="I37" s="551"/>
    </row>
    <row r="38" spans="1:13" s="269" customFormat="1" ht="48" customHeight="1" thickBot="1" x14ac:dyDescent="0.35">
      <c r="A38" s="532" t="s">
        <v>203</v>
      </c>
      <c r="B38" s="265" t="s">
        <v>204</v>
      </c>
      <c r="C38" s="260" t="s">
        <v>87</v>
      </c>
      <c r="D38" s="534" t="s">
        <v>89</v>
      </c>
      <c r="E38" s="535"/>
      <c r="F38" s="534" t="s">
        <v>91</v>
      </c>
      <c r="G38" s="535"/>
      <c r="H38" s="268" t="s">
        <v>93</v>
      </c>
      <c r="I38" s="267" t="s">
        <v>94</v>
      </c>
      <c r="M38" s="270"/>
    </row>
    <row r="39" spans="1:13" ht="211.5" customHeight="1" thickBot="1" x14ac:dyDescent="0.35">
      <c r="A39" s="533"/>
      <c r="B39" s="289">
        <v>8.3000000000000007</v>
      </c>
      <c r="C39" s="289">
        <v>8.3000000000000007</v>
      </c>
      <c r="D39" s="543" t="s">
        <v>289</v>
      </c>
      <c r="E39" s="544"/>
      <c r="F39" s="543" t="s">
        <v>290</v>
      </c>
      <c r="G39" s="544"/>
      <c r="H39" s="276" t="s">
        <v>207</v>
      </c>
      <c r="I39" s="272" t="s">
        <v>207</v>
      </c>
      <c r="M39" s="262"/>
    </row>
    <row r="40" spans="1:13" s="269" customFormat="1" ht="54" customHeight="1" thickBot="1" x14ac:dyDescent="0.35">
      <c r="A40" s="532" t="s">
        <v>209</v>
      </c>
      <c r="B40" s="266" t="s">
        <v>204</v>
      </c>
      <c r="C40" s="268" t="s">
        <v>87</v>
      </c>
      <c r="D40" s="534" t="s">
        <v>89</v>
      </c>
      <c r="E40" s="535"/>
      <c r="F40" s="534" t="s">
        <v>91</v>
      </c>
      <c r="G40" s="535"/>
      <c r="H40" s="268" t="s">
        <v>93</v>
      </c>
      <c r="I40" s="267" t="s">
        <v>94</v>
      </c>
    </row>
    <row r="41" spans="1:13" ht="223.5" customHeight="1" thickBot="1" x14ac:dyDescent="0.35">
      <c r="A41" s="533"/>
      <c r="B41" s="289">
        <v>8.3000000000000007</v>
      </c>
      <c r="C41" s="289">
        <v>8.3000000000000007</v>
      </c>
      <c r="D41" s="543" t="s">
        <v>291</v>
      </c>
      <c r="E41" s="544"/>
      <c r="F41" s="543" t="s">
        <v>292</v>
      </c>
      <c r="G41" s="544"/>
      <c r="H41" s="276" t="s">
        <v>207</v>
      </c>
      <c r="I41" s="291" t="s">
        <v>293</v>
      </c>
    </row>
    <row r="42" spans="1:13" s="269" customFormat="1" ht="45" customHeight="1" thickBot="1" x14ac:dyDescent="0.35">
      <c r="A42" s="532" t="s">
        <v>213</v>
      </c>
      <c r="B42" s="266" t="s">
        <v>204</v>
      </c>
      <c r="C42" s="268" t="s">
        <v>87</v>
      </c>
      <c r="D42" s="534" t="s">
        <v>89</v>
      </c>
      <c r="E42" s="535"/>
      <c r="F42" s="534" t="s">
        <v>91</v>
      </c>
      <c r="G42" s="535"/>
      <c r="H42" s="268" t="s">
        <v>93</v>
      </c>
      <c r="I42" s="267" t="s">
        <v>94</v>
      </c>
    </row>
    <row r="43" spans="1:13" ht="205.5" customHeight="1" thickBot="1" x14ac:dyDescent="0.35">
      <c r="A43" s="533"/>
      <c r="B43" s="289">
        <v>8.3000000000000007</v>
      </c>
      <c r="C43" s="289">
        <v>8.3000000000000007</v>
      </c>
      <c r="D43" s="543" t="s">
        <v>294</v>
      </c>
      <c r="E43" s="544"/>
      <c r="F43" s="545" t="s">
        <v>295</v>
      </c>
      <c r="G43" s="546"/>
      <c r="H43" s="276" t="s">
        <v>207</v>
      </c>
      <c r="I43" s="291" t="s">
        <v>296</v>
      </c>
    </row>
    <row r="44" spans="1:13" s="269" customFormat="1" ht="44.25" customHeight="1" thickBot="1" x14ac:dyDescent="0.35">
      <c r="A44" s="532" t="s">
        <v>217</v>
      </c>
      <c r="B44" s="266" t="s">
        <v>204</v>
      </c>
      <c r="C44" s="266" t="s">
        <v>87</v>
      </c>
      <c r="D44" s="534" t="s">
        <v>89</v>
      </c>
      <c r="E44" s="535"/>
      <c r="F44" s="534" t="s">
        <v>91</v>
      </c>
      <c r="G44" s="535"/>
      <c r="H44" s="268" t="s">
        <v>93</v>
      </c>
      <c r="I44" s="268" t="s">
        <v>94</v>
      </c>
    </row>
    <row r="45" spans="1:13" ht="257.39999999999998" customHeight="1" thickBot="1" x14ac:dyDescent="0.35">
      <c r="A45" s="533"/>
      <c r="B45" s="289">
        <v>8.3000000000000007</v>
      </c>
      <c r="C45" s="289">
        <v>8.3000000000000007</v>
      </c>
      <c r="D45" s="543" t="s">
        <v>297</v>
      </c>
      <c r="E45" s="544"/>
      <c r="F45" s="539" t="s">
        <v>298</v>
      </c>
      <c r="G45" s="540"/>
      <c r="H45" s="276" t="s">
        <v>207</v>
      </c>
      <c r="I45" s="298" t="s">
        <v>299</v>
      </c>
    </row>
    <row r="46" spans="1:13" s="269" customFormat="1" ht="47.25" customHeight="1" thickBot="1" x14ac:dyDescent="0.35">
      <c r="A46" s="532" t="s">
        <v>221</v>
      </c>
      <c r="B46" s="266" t="s">
        <v>204</v>
      </c>
      <c r="C46" s="268" t="s">
        <v>87</v>
      </c>
      <c r="D46" s="534" t="s">
        <v>89</v>
      </c>
      <c r="E46" s="535"/>
      <c r="F46" s="534" t="s">
        <v>91</v>
      </c>
      <c r="G46" s="535"/>
      <c r="H46" s="268" t="s">
        <v>93</v>
      </c>
      <c r="I46" s="267" t="s">
        <v>94</v>
      </c>
    </row>
    <row r="47" spans="1:13" ht="357" customHeight="1" x14ac:dyDescent="0.3">
      <c r="A47" s="533"/>
      <c r="B47" s="289">
        <v>8.3000000000000007</v>
      </c>
      <c r="C47" s="271">
        <v>8.3000000000000007</v>
      </c>
      <c r="D47" s="539" t="s">
        <v>300</v>
      </c>
      <c r="E47" s="540"/>
      <c r="F47" s="541" t="s">
        <v>301</v>
      </c>
      <c r="G47" s="542"/>
      <c r="H47" s="276" t="s">
        <v>207</v>
      </c>
      <c r="I47" s="355" t="s">
        <v>302</v>
      </c>
    </row>
    <row r="48" spans="1:13" s="269" customFormat="1" ht="52.5" customHeight="1" x14ac:dyDescent="0.3">
      <c r="A48" s="532" t="s">
        <v>226</v>
      </c>
      <c r="B48" s="266" t="s">
        <v>204</v>
      </c>
      <c r="C48" s="268" t="s">
        <v>87</v>
      </c>
      <c r="D48" s="534" t="s">
        <v>89</v>
      </c>
      <c r="E48" s="535"/>
      <c r="F48" s="534" t="s">
        <v>91</v>
      </c>
      <c r="G48" s="535"/>
      <c r="H48" s="268" t="s">
        <v>93</v>
      </c>
      <c r="I48" s="267" t="s">
        <v>94</v>
      </c>
    </row>
    <row r="49" spans="1:9" ht="409.5" customHeight="1" x14ac:dyDescent="0.3">
      <c r="A49" s="533"/>
      <c r="B49" s="293">
        <v>8.3000000000000007</v>
      </c>
      <c r="C49" s="293">
        <v>8.3000000000000007</v>
      </c>
      <c r="D49" s="539" t="s">
        <v>303</v>
      </c>
      <c r="E49" s="540"/>
      <c r="F49" s="541" t="s">
        <v>304</v>
      </c>
      <c r="G49" s="542"/>
      <c r="H49" s="276" t="s">
        <v>207</v>
      </c>
      <c r="I49" s="360" t="s">
        <v>305</v>
      </c>
    </row>
    <row r="50" spans="1:9" ht="35.1" customHeight="1" x14ac:dyDescent="0.3">
      <c r="A50" s="532" t="s">
        <v>230</v>
      </c>
      <c r="B50" s="265" t="s">
        <v>204</v>
      </c>
      <c r="C50" s="260" t="s">
        <v>87</v>
      </c>
      <c r="D50" s="534" t="s">
        <v>89</v>
      </c>
      <c r="E50" s="535"/>
      <c r="F50" s="534" t="s">
        <v>91</v>
      </c>
      <c r="G50" s="535"/>
      <c r="H50" s="268" t="s">
        <v>93</v>
      </c>
      <c r="I50" s="267" t="s">
        <v>94</v>
      </c>
    </row>
    <row r="51" spans="1:9" ht="251.25" customHeight="1" x14ac:dyDescent="0.3">
      <c r="A51" s="533"/>
      <c r="B51" s="293">
        <v>8.3000000000000007</v>
      </c>
      <c r="C51" s="293">
        <v>8.3000000000000007</v>
      </c>
      <c r="D51" s="539" t="s">
        <v>306</v>
      </c>
      <c r="E51" s="540"/>
      <c r="F51" s="825" t="s">
        <v>535</v>
      </c>
      <c r="G51" s="826"/>
      <c r="H51" s="276" t="s">
        <v>207</v>
      </c>
      <c r="I51" s="348" t="s">
        <v>307</v>
      </c>
    </row>
    <row r="52" spans="1:9" ht="35.1" customHeight="1" x14ac:dyDescent="0.3">
      <c r="A52" s="532" t="s">
        <v>234</v>
      </c>
      <c r="B52" s="265" t="s">
        <v>204</v>
      </c>
      <c r="C52" s="260" t="s">
        <v>87</v>
      </c>
      <c r="D52" s="534" t="s">
        <v>89</v>
      </c>
      <c r="E52" s="535"/>
      <c r="F52" s="534" t="s">
        <v>91</v>
      </c>
      <c r="G52" s="535"/>
      <c r="H52" s="268" t="s">
        <v>93</v>
      </c>
      <c r="I52" s="267" t="s">
        <v>94</v>
      </c>
    </row>
    <row r="53" spans="1:9" ht="120.75" customHeight="1" thickBot="1" x14ac:dyDescent="0.35">
      <c r="A53" s="533"/>
      <c r="B53" s="289">
        <v>8.3000000000000007</v>
      </c>
      <c r="C53" s="277"/>
      <c r="D53" s="536"/>
      <c r="E53" s="538"/>
      <c r="F53" s="536"/>
      <c r="G53" s="537"/>
      <c r="H53" s="278"/>
      <c r="I53" s="275"/>
    </row>
    <row r="54" spans="1:9" ht="35.1" customHeight="1" thickBot="1" x14ac:dyDescent="0.35">
      <c r="A54" s="532" t="s">
        <v>235</v>
      </c>
      <c r="B54" s="268" t="s">
        <v>204</v>
      </c>
      <c r="C54" s="260" t="s">
        <v>87</v>
      </c>
      <c r="D54" s="534" t="s">
        <v>89</v>
      </c>
      <c r="E54" s="535"/>
      <c r="F54" s="534" t="s">
        <v>91</v>
      </c>
      <c r="G54" s="535"/>
      <c r="H54" s="268" t="s">
        <v>93</v>
      </c>
      <c r="I54" s="267" t="s">
        <v>94</v>
      </c>
    </row>
    <row r="55" spans="1:9" ht="120.75" customHeight="1" thickBot="1" x14ac:dyDescent="0.35">
      <c r="A55" s="533"/>
      <c r="B55" s="293">
        <v>8.3000000000000007</v>
      </c>
      <c r="C55" s="277"/>
      <c r="D55" s="536"/>
      <c r="E55" s="537"/>
      <c r="F55" s="536"/>
      <c r="G55" s="537"/>
      <c r="H55" s="276"/>
      <c r="I55" s="276"/>
    </row>
    <row r="56" spans="1:9" ht="35.1" customHeight="1" thickBot="1" x14ac:dyDescent="0.35">
      <c r="A56" s="532" t="s">
        <v>236</v>
      </c>
      <c r="B56" s="265" t="s">
        <v>204</v>
      </c>
      <c r="C56" s="260" t="s">
        <v>87</v>
      </c>
      <c r="D56" s="534" t="s">
        <v>89</v>
      </c>
      <c r="E56" s="535"/>
      <c r="F56" s="534" t="s">
        <v>91</v>
      </c>
      <c r="G56" s="535"/>
      <c r="H56" s="268" t="s">
        <v>93</v>
      </c>
      <c r="I56" s="267" t="s">
        <v>94</v>
      </c>
    </row>
    <row r="57" spans="1:9" ht="120.75" customHeight="1" thickBot="1" x14ac:dyDescent="0.35">
      <c r="A57" s="533"/>
      <c r="B57" s="293">
        <v>8.3000000000000007</v>
      </c>
      <c r="C57" s="277"/>
      <c r="D57" s="536"/>
      <c r="E57" s="537"/>
      <c r="F57" s="536"/>
      <c r="G57" s="537"/>
      <c r="H57" s="276"/>
      <c r="I57" s="275"/>
    </row>
    <row r="58" spans="1:9" ht="35.1" customHeight="1" thickBot="1" x14ac:dyDescent="0.35">
      <c r="A58" s="532" t="s">
        <v>237</v>
      </c>
      <c r="B58" s="265" t="s">
        <v>204</v>
      </c>
      <c r="C58" s="260" t="s">
        <v>87</v>
      </c>
      <c r="D58" s="534" t="s">
        <v>89</v>
      </c>
      <c r="E58" s="535"/>
      <c r="F58" s="534" t="s">
        <v>91</v>
      </c>
      <c r="G58" s="535"/>
      <c r="H58" s="268" t="s">
        <v>93</v>
      </c>
      <c r="I58" s="267" t="s">
        <v>94</v>
      </c>
    </row>
    <row r="59" spans="1:9" ht="120.75" customHeight="1" thickBot="1" x14ac:dyDescent="0.35">
      <c r="A59" s="533"/>
      <c r="B59" s="289">
        <v>8.3000000000000007</v>
      </c>
      <c r="C59" s="277"/>
      <c r="D59" s="536"/>
      <c r="E59" s="537"/>
      <c r="F59" s="538"/>
      <c r="G59" s="538"/>
      <c r="H59" s="276"/>
      <c r="I59" s="276"/>
    </row>
    <row r="60" spans="1:9" ht="35.1" customHeight="1" thickBot="1" x14ac:dyDescent="0.35">
      <c r="A60" s="532" t="s">
        <v>238</v>
      </c>
      <c r="B60" s="268" t="s">
        <v>204</v>
      </c>
      <c r="C60" s="260" t="s">
        <v>87</v>
      </c>
      <c r="D60" s="534" t="s">
        <v>89</v>
      </c>
      <c r="E60" s="535"/>
      <c r="F60" s="534" t="s">
        <v>91</v>
      </c>
      <c r="G60" s="535"/>
      <c r="H60" s="268" t="s">
        <v>93</v>
      </c>
      <c r="I60" s="267" t="s">
        <v>94</v>
      </c>
    </row>
    <row r="61" spans="1:9" ht="120.75" customHeight="1" thickBot="1" x14ac:dyDescent="0.35">
      <c r="A61" s="533"/>
      <c r="B61" s="293">
        <v>8.6999999999999993</v>
      </c>
      <c r="C61" s="277"/>
      <c r="D61" s="536"/>
      <c r="E61" s="537"/>
      <c r="F61" s="536"/>
      <c r="G61" s="537"/>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91" t="s">
        <v>57</v>
      </c>
      <c r="B65" s="491"/>
      <c r="C65" s="491"/>
      <c r="D65" s="491"/>
      <c r="E65" s="491"/>
      <c r="F65" s="491"/>
      <c r="G65" s="491"/>
      <c r="H65" s="491"/>
      <c r="I65" s="491"/>
    </row>
    <row r="66" spans="1:9" ht="67.5" customHeight="1" x14ac:dyDescent="0.3">
      <c r="A66" s="44" t="s">
        <v>58</v>
      </c>
      <c r="B66" s="522" t="s">
        <v>308</v>
      </c>
      <c r="C66" s="523"/>
      <c r="D66" s="522" t="s">
        <v>309</v>
      </c>
      <c r="E66" s="523"/>
      <c r="F66" s="522" t="s">
        <v>310</v>
      </c>
      <c r="G66" s="523"/>
      <c r="H66" s="524" t="s">
        <v>311</v>
      </c>
      <c r="I66" s="525"/>
    </row>
    <row r="67" spans="1:9" ht="45.75" customHeight="1" x14ac:dyDescent="0.3">
      <c r="A67" s="44" t="s">
        <v>243</v>
      </c>
      <c r="B67" s="526">
        <v>0.08</v>
      </c>
      <c r="C67" s="527"/>
      <c r="D67" s="528">
        <v>2.5000000000000001E-2</v>
      </c>
      <c r="E67" s="529"/>
      <c r="F67" s="528">
        <v>2.5000000000000001E-2</v>
      </c>
      <c r="G67" s="529"/>
      <c r="H67" s="530"/>
      <c r="I67" s="531"/>
    </row>
    <row r="68" spans="1:9" ht="30" customHeight="1" x14ac:dyDescent="0.3">
      <c r="A68" s="488" t="s">
        <v>170</v>
      </c>
      <c r="B68" s="280" t="s">
        <v>85</v>
      </c>
      <c r="C68" s="280" t="s">
        <v>87</v>
      </c>
      <c r="D68" s="280" t="s">
        <v>85</v>
      </c>
      <c r="E68" s="280" t="s">
        <v>87</v>
      </c>
      <c r="F68" s="280" t="s">
        <v>85</v>
      </c>
      <c r="G68" s="280" t="s">
        <v>87</v>
      </c>
      <c r="H68" s="280" t="s">
        <v>85</v>
      </c>
      <c r="I68" s="280" t="s">
        <v>87</v>
      </c>
    </row>
    <row r="69" spans="1:9" ht="30" customHeight="1" x14ac:dyDescent="0.3">
      <c r="A69" s="489"/>
      <c r="B69" s="292">
        <v>8.3000000000000004E-2</v>
      </c>
      <c r="C69" s="292">
        <v>8.3000000000000004E-2</v>
      </c>
      <c r="D69" s="292">
        <v>8.3000000000000004E-2</v>
      </c>
      <c r="E69" s="292">
        <v>8.3000000000000004E-2</v>
      </c>
      <c r="F69" s="292">
        <v>8.3000000000000004E-2</v>
      </c>
      <c r="G69" s="292">
        <v>8.3000000000000004E-2</v>
      </c>
      <c r="H69" s="282"/>
      <c r="I69" s="281"/>
    </row>
    <row r="70" spans="1:9" ht="127.95" customHeight="1" x14ac:dyDescent="0.3">
      <c r="A70" s="44" t="s">
        <v>244</v>
      </c>
      <c r="B70" s="514" t="s">
        <v>312</v>
      </c>
      <c r="C70" s="515"/>
      <c r="D70" s="514" t="s">
        <v>313</v>
      </c>
      <c r="E70" s="515"/>
      <c r="F70" s="514" t="s">
        <v>314</v>
      </c>
      <c r="G70" s="515"/>
      <c r="H70" s="520"/>
      <c r="I70" s="521"/>
    </row>
    <row r="71" spans="1:9" ht="78.599999999999994" customHeight="1" x14ac:dyDescent="0.3">
      <c r="A71" s="44" t="s">
        <v>248</v>
      </c>
      <c r="B71" s="404" t="s">
        <v>315</v>
      </c>
      <c r="C71" s="513"/>
      <c r="D71" s="404" t="s">
        <v>316</v>
      </c>
      <c r="E71" s="517"/>
      <c r="F71" s="404" t="s">
        <v>317</v>
      </c>
      <c r="G71" s="517"/>
      <c r="H71" s="516"/>
      <c r="I71" s="517"/>
    </row>
    <row r="72" spans="1:9" ht="30.75" customHeight="1" x14ac:dyDescent="0.3">
      <c r="A72" s="488" t="s">
        <v>172</v>
      </c>
      <c r="B72" s="280" t="s">
        <v>85</v>
      </c>
      <c r="C72" s="280" t="s">
        <v>87</v>
      </c>
      <c r="D72" s="280" t="s">
        <v>85</v>
      </c>
      <c r="E72" s="280" t="s">
        <v>87</v>
      </c>
      <c r="F72" s="280" t="s">
        <v>85</v>
      </c>
      <c r="G72" s="280" t="s">
        <v>87</v>
      </c>
      <c r="H72" s="280" t="s">
        <v>85</v>
      </c>
      <c r="I72" s="280" t="s">
        <v>87</v>
      </c>
    </row>
    <row r="73" spans="1:9" ht="30.75" customHeight="1" x14ac:dyDescent="0.3">
      <c r="A73" s="489"/>
      <c r="B73" s="292">
        <v>8.3000000000000004E-2</v>
      </c>
      <c r="C73" s="292">
        <v>8.3000000000000004E-2</v>
      </c>
      <c r="D73" s="292">
        <v>8.3000000000000004E-2</v>
      </c>
      <c r="E73" s="292">
        <v>8.3000000000000004E-2</v>
      </c>
      <c r="F73" s="292">
        <v>8.3000000000000004E-2</v>
      </c>
      <c r="G73" s="243">
        <v>8.3000000000000004E-2</v>
      </c>
      <c r="H73" s="282"/>
      <c r="I73" s="283"/>
    </row>
    <row r="74" spans="1:9" ht="104.4" customHeight="1" x14ac:dyDescent="0.3">
      <c r="A74" s="44" t="s">
        <v>244</v>
      </c>
      <c r="B74" s="514" t="s">
        <v>318</v>
      </c>
      <c r="C74" s="515"/>
      <c r="D74" s="514" t="s">
        <v>319</v>
      </c>
      <c r="E74" s="515"/>
      <c r="F74" s="514" t="s">
        <v>320</v>
      </c>
      <c r="G74" s="515"/>
      <c r="H74" s="518"/>
      <c r="I74" s="519"/>
    </row>
    <row r="75" spans="1:9" ht="78" customHeight="1" x14ac:dyDescent="0.3">
      <c r="A75" s="44" t="s">
        <v>248</v>
      </c>
      <c r="B75" s="404" t="s">
        <v>315</v>
      </c>
      <c r="C75" s="513"/>
      <c r="D75" s="404" t="s">
        <v>316</v>
      </c>
      <c r="E75" s="517"/>
      <c r="F75" s="404" t="s">
        <v>317</v>
      </c>
      <c r="G75" s="513"/>
      <c r="H75" s="516"/>
      <c r="I75" s="517"/>
    </row>
    <row r="76" spans="1:9" ht="30.75" customHeight="1" x14ac:dyDescent="0.3">
      <c r="A76" s="488" t="s">
        <v>173</v>
      </c>
      <c r="B76" s="280" t="s">
        <v>85</v>
      </c>
      <c r="C76" s="280" t="s">
        <v>87</v>
      </c>
      <c r="D76" s="280" t="s">
        <v>85</v>
      </c>
      <c r="E76" s="280" t="s">
        <v>87</v>
      </c>
      <c r="F76" s="280" t="s">
        <v>85</v>
      </c>
      <c r="G76" s="280" t="s">
        <v>87</v>
      </c>
      <c r="H76" s="280" t="s">
        <v>85</v>
      </c>
      <c r="I76" s="280" t="s">
        <v>87</v>
      </c>
    </row>
    <row r="77" spans="1:9" ht="30.75" customHeight="1" x14ac:dyDescent="0.3">
      <c r="A77" s="489"/>
      <c r="B77" s="292">
        <v>8.3000000000000004E-2</v>
      </c>
      <c r="C77" s="292">
        <v>8.3000000000000004E-2</v>
      </c>
      <c r="D77" s="292">
        <v>8.3000000000000004E-2</v>
      </c>
      <c r="E77" s="292">
        <v>8.3000000000000004E-2</v>
      </c>
      <c r="F77" s="292">
        <v>8.3000000000000004E-2</v>
      </c>
      <c r="G77" s="243">
        <v>8.3000000000000004E-2</v>
      </c>
      <c r="H77" s="282"/>
      <c r="I77" s="283"/>
    </row>
    <row r="78" spans="1:9" ht="111.6" customHeight="1" x14ac:dyDescent="0.3">
      <c r="A78" s="44" t="s">
        <v>244</v>
      </c>
      <c r="B78" s="514" t="s">
        <v>321</v>
      </c>
      <c r="C78" s="515"/>
      <c r="D78" s="514" t="s">
        <v>322</v>
      </c>
      <c r="E78" s="515"/>
      <c r="F78" s="514" t="s">
        <v>323</v>
      </c>
      <c r="G78" s="515"/>
      <c r="H78" s="516"/>
      <c r="I78" s="517"/>
    </row>
    <row r="79" spans="1:9" ht="91.95" customHeight="1" x14ac:dyDescent="0.3">
      <c r="A79" s="44" t="s">
        <v>248</v>
      </c>
      <c r="B79" s="404" t="s">
        <v>324</v>
      </c>
      <c r="C79" s="513"/>
      <c r="D79" s="404" t="s">
        <v>325</v>
      </c>
      <c r="E79" s="517"/>
      <c r="F79" s="404" t="s">
        <v>326</v>
      </c>
      <c r="G79" s="513"/>
      <c r="H79" s="516"/>
      <c r="I79" s="517"/>
    </row>
    <row r="80" spans="1:9" ht="30.75" customHeight="1" x14ac:dyDescent="0.3">
      <c r="A80" s="488" t="s">
        <v>174</v>
      </c>
      <c r="B80" s="280" t="s">
        <v>85</v>
      </c>
      <c r="C80" s="280" t="s">
        <v>87</v>
      </c>
      <c r="D80" s="280" t="s">
        <v>85</v>
      </c>
      <c r="E80" s="280" t="s">
        <v>87</v>
      </c>
      <c r="F80" s="280" t="s">
        <v>85</v>
      </c>
      <c r="G80" s="280" t="s">
        <v>87</v>
      </c>
      <c r="H80" s="280" t="s">
        <v>85</v>
      </c>
      <c r="I80" s="280" t="s">
        <v>87</v>
      </c>
    </row>
    <row r="81" spans="1:9" ht="30.75" customHeight="1" x14ac:dyDescent="0.3">
      <c r="A81" s="489"/>
      <c r="B81" s="292">
        <v>8.3000000000000004E-2</v>
      </c>
      <c r="C81" s="292">
        <v>8.3000000000000004E-2</v>
      </c>
      <c r="D81" s="292">
        <v>8.3000000000000004E-2</v>
      </c>
      <c r="E81" s="292">
        <v>8.3000000000000004E-2</v>
      </c>
      <c r="F81" s="292">
        <v>8.3000000000000004E-2</v>
      </c>
      <c r="G81" s="243">
        <v>8.3000000000000004E-2</v>
      </c>
      <c r="H81" s="282"/>
      <c r="I81" s="283"/>
    </row>
    <row r="82" spans="1:9" ht="87" customHeight="1" x14ac:dyDescent="0.3">
      <c r="A82" s="44" t="s">
        <v>244</v>
      </c>
      <c r="B82" s="506" t="s">
        <v>327</v>
      </c>
      <c r="C82" s="507"/>
      <c r="D82" s="506" t="s">
        <v>328</v>
      </c>
      <c r="E82" s="507"/>
      <c r="F82" s="514" t="s">
        <v>329</v>
      </c>
      <c r="G82" s="515"/>
      <c r="H82" s="516"/>
      <c r="I82" s="517"/>
    </row>
    <row r="83" spans="1:9" ht="81" customHeight="1" x14ac:dyDescent="0.3">
      <c r="A83" s="44" t="s">
        <v>248</v>
      </c>
      <c r="B83" s="404" t="s">
        <v>330</v>
      </c>
      <c r="C83" s="513"/>
      <c r="D83" s="404" t="s">
        <v>331</v>
      </c>
      <c r="E83" s="513"/>
      <c r="F83" s="404" t="s">
        <v>332</v>
      </c>
      <c r="G83" s="517"/>
      <c r="H83" s="516"/>
      <c r="I83" s="517"/>
    </row>
    <row r="84" spans="1:9" ht="30" customHeight="1" x14ac:dyDescent="0.3">
      <c r="A84" s="488" t="s">
        <v>176</v>
      </c>
      <c r="B84" s="280" t="s">
        <v>85</v>
      </c>
      <c r="C84" s="280" t="s">
        <v>87</v>
      </c>
      <c r="D84" s="280" t="s">
        <v>85</v>
      </c>
      <c r="E84" s="280" t="s">
        <v>87</v>
      </c>
      <c r="F84" s="280" t="s">
        <v>85</v>
      </c>
      <c r="G84" s="280" t="s">
        <v>87</v>
      </c>
      <c r="H84" s="280" t="s">
        <v>85</v>
      </c>
      <c r="I84" s="280" t="s">
        <v>87</v>
      </c>
    </row>
    <row r="85" spans="1:9" ht="30" customHeight="1" x14ac:dyDescent="0.3">
      <c r="A85" s="489"/>
      <c r="B85" s="292">
        <v>8.3000000000000004E-2</v>
      </c>
      <c r="C85" s="292">
        <v>8.3000000000000004E-2</v>
      </c>
      <c r="D85" s="292">
        <v>8.3000000000000004E-2</v>
      </c>
      <c r="E85" s="292">
        <v>8.3000000000000004E-2</v>
      </c>
      <c r="F85" s="292">
        <v>8.3000000000000004E-2</v>
      </c>
      <c r="G85" s="243">
        <v>8.3000000000000004E-2</v>
      </c>
      <c r="H85" s="282"/>
      <c r="I85" s="283"/>
    </row>
    <row r="86" spans="1:9" ht="80.25" customHeight="1" x14ac:dyDescent="0.3">
      <c r="A86" s="44" t="s">
        <v>244</v>
      </c>
      <c r="B86" s="506" t="s">
        <v>333</v>
      </c>
      <c r="C86" s="507"/>
      <c r="D86" s="511" t="s">
        <v>334</v>
      </c>
      <c r="E86" s="511"/>
      <c r="F86" s="509" t="s">
        <v>335</v>
      </c>
      <c r="G86" s="510"/>
      <c r="H86" s="512"/>
      <c r="I86" s="512"/>
    </row>
    <row r="87" spans="1:9" ht="80.25" customHeight="1" x14ac:dyDescent="0.3">
      <c r="A87" s="44" t="s">
        <v>248</v>
      </c>
      <c r="B87" s="404" t="s">
        <v>330</v>
      </c>
      <c r="C87" s="513"/>
      <c r="D87" s="500" t="s">
        <v>336</v>
      </c>
      <c r="E87" s="501"/>
      <c r="F87" s="500" t="s">
        <v>337</v>
      </c>
      <c r="G87" s="501"/>
      <c r="H87" s="503"/>
      <c r="I87" s="504"/>
    </row>
    <row r="88" spans="1:9" ht="29.25" customHeight="1" x14ac:dyDescent="0.3">
      <c r="A88" s="488" t="s">
        <v>177</v>
      </c>
      <c r="B88" s="280" t="s">
        <v>85</v>
      </c>
      <c r="C88" s="280" t="s">
        <v>87</v>
      </c>
      <c r="D88" s="280" t="s">
        <v>85</v>
      </c>
      <c r="E88" s="280" t="s">
        <v>87</v>
      </c>
      <c r="F88" s="280" t="s">
        <v>85</v>
      </c>
      <c r="G88" s="280" t="s">
        <v>87</v>
      </c>
      <c r="H88" s="280" t="s">
        <v>85</v>
      </c>
      <c r="I88" s="280" t="s">
        <v>87</v>
      </c>
    </row>
    <row r="89" spans="1:9" ht="29.25" customHeight="1" x14ac:dyDescent="0.3">
      <c r="A89" s="489"/>
      <c r="B89" s="292">
        <v>8.3000000000000004E-2</v>
      </c>
      <c r="C89" s="292">
        <v>8.3000000000000004E-2</v>
      </c>
      <c r="D89" s="292">
        <v>8.3000000000000004E-2</v>
      </c>
      <c r="E89" s="292">
        <v>8.3000000000000004E-2</v>
      </c>
      <c r="F89" s="292">
        <v>8.3000000000000004E-2</v>
      </c>
      <c r="G89" s="292">
        <v>8.3000000000000004E-2</v>
      </c>
      <c r="H89" s="282"/>
      <c r="I89" s="283"/>
    </row>
    <row r="90" spans="1:9" ht="80.25" customHeight="1" x14ac:dyDescent="0.3">
      <c r="A90" s="44" t="s">
        <v>244</v>
      </c>
      <c r="B90" s="506" t="s">
        <v>338</v>
      </c>
      <c r="C90" s="507"/>
      <c r="D90" s="508" t="s">
        <v>339</v>
      </c>
      <c r="E90" s="508"/>
      <c r="F90" s="509" t="s">
        <v>340</v>
      </c>
      <c r="G90" s="510"/>
      <c r="H90" s="505"/>
      <c r="I90" s="505"/>
    </row>
    <row r="91" spans="1:9" ht="80.25" customHeight="1" x14ac:dyDescent="0.3">
      <c r="A91" s="44" t="s">
        <v>248</v>
      </c>
      <c r="B91" s="498" t="s">
        <v>341</v>
      </c>
      <c r="C91" s="405"/>
      <c r="D91" s="498" t="s">
        <v>342</v>
      </c>
      <c r="E91" s="405"/>
      <c r="F91" s="498" t="s">
        <v>343</v>
      </c>
      <c r="G91" s="405"/>
      <c r="H91" s="503"/>
      <c r="I91" s="504"/>
    </row>
    <row r="92" spans="1:9" ht="24.9" customHeight="1" x14ac:dyDescent="0.3">
      <c r="A92" s="488" t="s">
        <v>178</v>
      </c>
      <c r="B92" s="280" t="s">
        <v>85</v>
      </c>
      <c r="C92" s="280" t="s">
        <v>87</v>
      </c>
      <c r="D92" s="280" t="s">
        <v>85</v>
      </c>
      <c r="E92" s="280" t="s">
        <v>87</v>
      </c>
      <c r="F92" s="280" t="s">
        <v>85</v>
      </c>
      <c r="G92" s="280" t="s">
        <v>87</v>
      </c>
      <c r="H92" s="280" t="s">
        <v>85</v>
      </c>
      <c r="I92" s="280" t="s">
        <v>87</v>
      </c>
    </row>
    <row r="93" spans="1:9" ht="24.9" customHeight="1" x14ac:dyDescent="0.3">
      <c r="A93" s="489"/>
      <c r="B93" s="292">
        <v>8.3000000000000004E-2</v>
      </c>
      <c r="C93" s="292">
        <v>8.3000000000000004E-2</v>
      </c>
      <c r="D93" s="292">
        <v>8.3000000000000004E-2</v>
      </c>
      <c r="E93" s="292">
        <v>8.3000000000000004E-2</v>
      </c>
      <c r="F93" s="292">
        <v>8.3000000000000004E-2</v>
      </c>
      <c r="G93" s="292">
        <v>8.3000000000000004E-2</v>
      </c>
      <c r="H93" s="282"/>
      <c r="I93" s="283"/>
    </row>
    <row r="94" spans="1:9" ht="80.25" customHeight="1" x14ac:dyDescent="0.3">
      <c r="A94" s="44" t="s">
        <v>244</v>
      </c>
      <c r="B94" s="506" t="s">
        <v>344</v>
      </c>
      <c r="C94" s="507"/>
      <c r="D94" s="508" t="s">
        <v>345</v>
      </c>
      <c r="E94" s="508"/>
      <c r="F94" s="509" t="s">
        <v>346</v>
      </c>
      <c r="G94" s="510"/>
      <c r="H94" s="505"/>
      <c r="I94" s="505"/>
    </row>
    <row r="95" spans="1:9" ht="80.25" customHeight="1" x14ac:dyDescent="0.3">
      <c r="A95" s="44" t="s">
        <v>248</v>
      </c>
      <c r="B95" s="404" t="s">
        <v>347</v>
      </c>
      <c r="C95" s="405"/>
      <c r="D95" s="404" t="s">
        <v>348</v>
      </c>
      <c r="E95" s="405"/>
      <c r="F95" s="404" t="s">
        <v>349</v>
      </c>
      <c r="G95" s="405"/>
      <c r="H95" s="503"/>
      <c r="I95" s="504"/>
    </row>
    <row r="96" spans="1:9" ht="24.9" customHeight="1" x14ac:dyDescent="0.3">
      <c r="A96" s="488" t="s">
        <v>179</v>
      </c>
      <c r="B96" s="280" t="s">
        <v>85</v>
      </c>
      <c r="C96" s="280" t="s">
        <v>87</v>
      </c>
      <c r="D96" s="280" t="s">
        <v>85</v>
      </c>
      <c r="E96" s="280" t="s">
        <v>87</v>
      </c>
      <c r="F96" s="280" t="s">
        <v>85</v>
      </c>
      <c r="G96" s="280" t="s">
        <v>87</v>
      </c>
      <c r="H96" s="280" t="s">
        <v>85</v>
      </c>
      <c r="I96" s="280" t="s">
        <v>87</v>
      </c>
    </row>
    <row r="97" spans="1:9" ht="24.9" customHeight="1" x14ac:dyDescent="0.3">
      <c r="A97" s="489"/>
      <c r="B97" s="281"/>
      <c r="C97" s="284"/>
      <c r="D97" s="281"/>
      <c r="E97" s="281"/>
      <c r="F97" s="281"/>
      <c r="G97" s="283"/>
      <c r="H97" s="282"/>
      <c r="I97" s="283"/>
    </row>
    <row r="98" spans="1:9" ht="80.25" customHeight="1" x14ac:dyDescent="0.3">
      <c r="A98" s="44" t="s">
        <v>244</v>
      </c>
      <c r="B98" s="505"/>
      <c r="C98" s="505"/>
      <c r="D98" s="505"/>
      <c r="E98" s="505"/>
      <c r="F98" s="505"/>
      <c r="G98" s="505"/>
      <c r="H98" s="505"/>
      <c r="I98" s="505"/>
    </row>
    <row r="99" spans="1:9" ht="80.25" customHeight="1" x14ac:dyDescent="0.3">
      <c r="A99" s="44" t="s">
        <v>248</v>
      </c>
      <c r="B99" s="503"/>
      <c r="C99" s="504"/>
      <c r="D99" s="503"/>
      <c r="E99" s="504"/>
      <c r="F99" s="503"/>
      <c r="G99" s="504"/>
      <c r="H99" s="503"/>
      <c r="I99" s="504"/>
    </row>
    <row r="100" spans="1:9" ht="24.9" customHeight="1" x14ac:dyDescent="0.3">
      <c r="A100" s="488" t="s">
        <v>181</v>
      </c>
      <c r="B100" s="280" t="s">
        <v>85</v>
      </c>
      <c r="C100" s="280" t="s">
        <v>87</v>
      </c>
      <c r="D100" s="280" t="s">
        <v>85</v>
      </c>
      <c r="E100" s="280" t="s">
        <v>87</v>
      </c>
      <c r="F100" s="280" t="s">
        <v>85</v>
      </c>
      <c r="G100" s="280" t="s">
        <v>87</v>
      </c>
      <c r="H100" s="280" t="s">
        <v>85</v>
      </c>
      <c r="I100" s="280" t="s">
        <v>87</v>
      </c>
    </row>
    <row r="101" spans="1:9" ht="24.9" customHeight="1" x14ac:dyDescent="0.3">
      <c r="A101" s="489"/>
      <c r="B101" s="281"/>
      <c r="C101" s="284"/>
      <c r="D101" s="281"/>
      <c r="E101" s="281"/>
      <c r="F101" s="281"/>
      <c r="G101" s="283"/>
      <c r="H101" s="282"/>
      <c r="I101" s="283"/>
    </row>
    <row r="102" spans="1:9" ht="80.25" customHeight="1" x14ac:dyDescent="0.3">
      <c r="A102" s="44" t="s">
        <v>244</v>
      </c>
      <c r="B102" s="505"/>
      <c r="C102" s="505"/>
      <c r="D102" s="505"/>
      <c r="E102" s="505"/>
      <c r="F102" s="505"/>
      <c r="G102" s="505"/>
      <c r="H102" s="505"/>
      <c r="I102" s="505"/>
    </row>
    <row r="103" spans="1:9" ht="80.25" customHeight="1" x14ac:dyDescent="0.3">
      <c r="A103" s="44" t="s">
        <v>248</v>
      </c>
      <c r="B103" s="503"/>
      <c r="C103" s="504"/>
      <c r="D103" s="503"/>
      <c r="E103" s="504"/>
      <c r="F103" s="503"/>
      <c r="G103" s="504"/>
      <c r="H103" s="503"/>
      <c r="I103" s="504"/>
    </row>
    <row r="104" spans="1:9" ht="24.9" customHeight="1" x14ac:dyDescent="0.3">
      <c r="A104" s="488" t="s">
        <v>182</v>
      </c>
      <c r="B104" s="280" t="s">
        <v>85</v>
      </c>
      <c r="C104" s="280" t="s">
        <v>87</v>
      </c>
      <c r="D104" s="280" t="s">
        <v>85</v>
      </c>
      <c r="E104" s="280" t="s">
        <v>87</v>
      </c>
      <c r="F104" s="280" t="s">
        <v>85</v>
      </c>
      <c r="G104" s="280" t="s">
        <v>87</v>
      </c>
      <c r="H104" s="280" t="s">
        <v>85</v>
      </c>
      <c r="I104" s="280" t="s">
        <v>87</v>
      </c>
    </row>
    <row r="105" spans="1:9" ht="24.9" customHeight="1" x14ac:dyDescent="0.3">
      <c r="A105" s="489"/>
      <c r="B105" s="281"/>
      <c r="C105" s="284"/>
      <c r="D105" s="281"/>
      <c r="E105" s="281"/>
      <c r="F105" s="281"/>
      <c r="G105" s="283"/>
      <c r="H105" s="282"/>
      <c r="I105" s="283"/>
    </row>
    <row r="106" spans="1:9" ht="80.25" customHeight="1" x14ac:dyDescent="0.3">
      <c r="A106" s="44" t="s">
        <v>244</v>
      </c>
      <c r="B106" s="505"/>
      <c r="C106" s="505"/>
      <c r="D106" s="505"/>
      <c r="E106" s="505"/>
      <c r="F106" s="505"/>
      <c r="G106" s="505"/>
      <c r="H106" s="505"/>
      <c r="I106" s="505"/>
    </row>
    <row r="107" spans="1:9" ht="80.25" customHeight="1" x14ac:dyDescent="0.3">
      <c r="A107" s="44" t="s">
        <v>248</v>
      </c>
      <c r="B107" s="503"/>
      <c r="C107" s="504"/>
      <c r="D107" s="503"/>
      <c r="E107" s="504"/>
      <c r="F107" s="503"/>
      <c r="G107" s="504"/>
      <c r="H107" s="503"/>
      <c r="I107" s="504"/>
    </row>
    <row r="108" spans="1:9" ht="24.9" customHeight="1" x14ac:dyDescent="0.3">
      <c r="A108" s="488" t="s">
        <v>183</v>
      </c>
      <c r="B108" s="280" t="s">
        <v>85</v>
      </c>
      <c r="C108" s="280" t="s">
        <v>87</v>
      </c>
      <c r="D108" s="280" t="s">
        <v>85</v>
      </c>
      <c r="E108" s="280" t="s">
        <v>87</v>
      </c>
      <c r="F108" s="280" t="s">
        <v>85</v>
      </c>
      <c r="G108" s="280" t="s">
        <v>87</v>
      </c>
      <c r="H108" s="280" t="s">
        <v>85</v>
      </c>
      <c r="I108" s="280" t="s">
        <v>87</v>
      </c>
    </row>
    <row r="109" spans="1:9" ht="24.9" customHeight="1" x14ac:dyDescent="0.3">
      <c r="A109" s="489"/>
      <c r="B109" s="281"/>
      <c r="C109" s="284"/>
      <c r="D109" s="281"/>
      <c r="E109" s="281"/>
      <c r="F109" s="281"/>
      <c r="G109" s="283"/>
      <c r="H109" s="282"/>
      <c r="I109" s="283"/>
    </row>
    <row r="110" spans="1:9" ht="80.25" customHeight="1" x14ac:dyDescent="0.3">
      <c r="A110" s="44" t="s">
        <v>244</v>
      </c>
      <c r="B110" s="505"/>
      <c r="C110" s="505"/>
      <c r="D110" s="505"/>
      <c r="E110" s="505"/>
      <c r="F110" s="505"/>
      <c r="G110" s="505"/>
      <c r="H110" s="505"/>
      <c r="I110" s="505"/>
    </row>
    <row r="111" spans="1:9" ht="80.25" customHeight="1" x14ac:dyDescent="0.3">
      <c r="A111" s="44" t="s">
        <v>248</v>
      </c>
      <c r="B111" s="503"/>
      <c r="C111" s="504"/>
      <c r="D111" s="503"/>
      <c r="E111" s="504"/>
      <c r="F111" s="503"/>
      <c r="G111" s="504"/>
      <c r="H111" s="503"/>
      <c r="I111" s="504"/>
    </row>
    <row r="112" spans="1:9" ht="24.9" customHeight="1" x14ac:dyDescent="0.3">
      <c r="A112" s="488" t="s">
        <v>184</v>
      </c>
      <c r="B112" s="280" t="s">
        <v>85</v>
      </c>
      <c r="C112" s="280" t="s">
        <v>87</v>
      </c>
      <c r="D112" s="280" t="s">
        <v>85</v>
      </c>
      <c r="E112" s="280" t="s">
        <v>87</v>
      </c>
      <c r="F112" s="280" t="s">
        <v>85</v>
      </c>
      <c r="G112" s="280" t="s">
        <v>87</v>
      </c>
      <c r="H112" s="280" t="s">
        <v>85</v>
      </c>
      <c r="I112" s="280" t="s">
        <v>87</v>
      </c>
    </row>
    <row r="113" spans="1:9" ht="24.9" customHeight="1" x14ac:dyDescent="0.3">
      <c r="A113" s="489"/>
      <c r="B113" s="281"/>
      <c r="C113" s="285"/>
      <c r="D113" s="281"/>
      <c r="E113" s="285"/>
      <c r="F113" s="281"/>
      <c r="G113" s="286"/>
      <c r="H113" s="285"/>
      <c r="I113" s="286"/>
    </row>
    <row r="114" spans="1:9" ht="80.25" customHeight="1" x14ac:dyDescent="0.3">
      <c r="A114" s="44" t="s">
        <v>244</v>
      </c>
      <c r="B114" s="502"/>
      <c r="C114" s="502"/>
      <c r="D114" s="502"/>
      <c r="E114" s="502"/>
      <c r="F114" s="502"/>
      <c r="G114" s="502"/>
      <c r="H114" s="502"/>
      <c r="I114" s="502"/>
    </row>
    <row r="115" spans="1:9" ht="80.25" customHeight="1" x14ac:dyDescent="0.3">
      <c r="A115" s="44" t="s">
        <v>248</v>
      </c>
      <c r="B115" s="503"/>
      <c r="C115" s="504"/>
      <c r="D115" s="503"/>
      <c r="E115" s="504"/>
      <c r="F115" s="503"/>
      <c r="G115" s="504"/>
      <c r="H115" s="503"/>
      <c r="I115" s="504"/>
    </row>
    <row r="116" spans="1:9" ht="16.8" x14ac:dyDescent="0.3">
      <c r="A116" s="287" t="s">
        <v>285</v>
      </c>
      <c r="B116" s="288">
        <f t="shared" ref="B116:I116" si="1">(B69+B73+B77+B81+B85+B89+B93+B97+B101+B105+B109+B113)</f>
        <v>0.58100000000000007</v>
      </c>
      <c r="C116" s="288">
        <f t="shared" si="1"/>
        <v>0.58100000000000007</v>
      </c>
      <c r="D116" s="288">
        <f t="shared" si="1"/>
        <v>0.58100000000000007</v>
      </c>
      <c r="E116" s="288">
        <f t="shared" si="1"/>
        <v>0.58100000000000007</v>
      </c>
      <c r="F116" s="288">
        <f t="shared" si="1"/>
        <v>0.58100000000000007</v>
      </c>
      <c r="G116" s="288">
        <f t="shared" si="1"/>
        <v>0.58100000000000007</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1" r:id="rId1" xr:uid="{00000000-0004-0000-0200-000000000000}"/>
    <hyperlink ref="B75" r:id="rId2" xr:uid="{00000000-0004-0000-0200-000001000000}"/>
    <hyperlink ref="B79" r:id="rId3" xr:uid="{00000000-0004-0000-0200-000002000000}"/>
    <hyperlink ref="D71" r:id="rId4" xr:uid="{00000000-0004-0000-0200-000003000000}"/>
    <hyperlink ref="F71" r:id="rId5" xr:uid="{00000000-0004-0000-0200-000004000000}"/>
    <hyperlink ref="D75" r:id="rId6" xr:uid="{00000000-0004-0000-0200-000005000000}"/>
    <hyperlink ref="F75" r:id="rId7" xr:uid="{00000000-0004-0000-0200-000006000000}"/>
    <hyperlink ref="D79" r:id="rId8" xr:uid="{00000000-0004-0000-0200-000007000000}"/>
    <hyperlink ref="F79" r:id="rId9" xr:uid="{00000000-0004-0000-0200-000008000000}"/>
    <hyperlink ref="B83" r:id="rId10" xr:uid="{00000000-0004-0000-0200-000009000000}"/>
    <hyperlink ref="D83" r:id="rId11" xr:uid="{00000000-0004-0000-0200-00000A000000}"/>
    <hyperlink ref="F83" r:id="rId12" xr:uid="{00000000-0004-0000-0200-00000B000000}"/>
    <hyperlink ref="B87" r:id="rId13" xr:uid="{1D938D15-D556-489F-A780-8D0175619D61}"/>
    <hyperlink ref="D87:E87" r:id="rId14" display="https://secretariadistritald-my.sharepoint.com/:f:/g/personal/ecastaneda_sdmujer_gov_co/Eirpnn6klPRHsEZESw_TmbgBYpaqAOWgcLZ0SLja-fOXaw?e=ZkdbWI" xr:uid="{46BB579E-D70C-4F8D-9B2C-7780430C2068}"/>
    <hyperlink ref="F87:G87" r:id="rId15" display="https://secretariadistritald-my.sharepoint.com/:x:/g/personal/comunicaciones_sdmujer_gov_co/EdNeceCQLg9Nk_beBP9RsgQBBYPaHoD6pHwJuBHShhDNXQ?e=A06icN" xr:uid="{FCD32B7D-D021-4E4A-8FA9-42AAC547EB33}"/>
    <hyperlink ref="D87" r:id="rId16" xr:uid="{17FD855A-4B8F-449C-8290-FF52C94A9FF1}"/>
    <hyperlink ref="F87" r:id="rId17" xr:uid="{0B65072A-81A6-4CC3-9C67-EEDF90C2BB7D}"/>
    <hyperlink ref="B91:C91" r:id="rId18" display="https://secretariadistritald-my.sharepoint.com/:x:/g/personal/comunicaciones_sdmujer_gov_co/EUPUBxAuszlGi4zgGc_VIrAB3npbPvJDMXixCdVnwU2fYw?e=OWvkcW" xr:uid="{F6DCF54E-1988-4B89-A003-11AA8A775996}"/>
    <hyperlink ref="D91:E91" r:id="rId19" display="https://secretariadistritald-my.sharepoint.com/:x:/g/personal/jarocha_sdmujer_gov_co/EVoxVGBE-WlCk6REWE7801cB2FDnKNoM3kMaSkeOe116ug?e=iOoDQn" xr:uid="{F9A43D54-3977-49AB-9880-E6DAD717A686}"/>
    <hyperlink ref="F91:G91" r:id="rId20" display="https://secretariadistritald-my.sharepoint.com/:x:/g/personal/comunicaciones_sdmujer_gov_co/EdNeceCQLg9Nk_beBP9RsgQBBYPaHoD6pHwJuBHShhDNXQ?e=P2lfZT" xr:uid="{3DDC98E2-44EC-4840-95AF-E5E13BA32E9D}"/>
    <hyperlink ref="B95:C95" r:id="rId21" display="https://secretariadistritald-my.sharepoint.com/:x:/g/personal/comunicaciones_sdmujer_gov_co/EUPUBxAuszlGi4zgGc_VIrAB3npbPvJDMXixCdVnwU2fYw?e=pJgb46" xr:uid="{65462B90-FFF4-4182-A356-6C0000A1C4C7}"/>
    <hyperlink ref="D95:E95" r:id="rId22" display="https://secretariadistritald-my.sharepoint.com/:x:/g/personal/jarocha_sdmujer_gov_co/EcqZj0KkwWRMktkAQZssKL0Bt0z6EAL7Z-mKWRMzIDGxLA?e=6Br2VB" xr:uid="{7A62344C-1CE7-47C4-806D-42F4617A3C6D}"/>
    <hyperlink ref="F95:G95" r:id="rId23" display="https://secretariadistritald-my.sharepoint.com/:x:/g/personal/comunicaciones_sdmujer_gov_co/EdNeceCQLg9Nk_beBP9RsgQBBYPaHoD6pHwJuBHShhDNXQ?e=OvJng7" xr:uid="{41FCE498-F4A6-4D87-B27F-CA9F65DA103F}"/>
    <hyperlink ref="B95" r:id="rId24" xr:uid="{D9111EDA-F2A7-415A-8AE5-31D23CDD08AA}"/>
    <hyperlink ref="D95" r:id="rId25" xr:uid="{0C3A0BD9-96BB-49EE-80A4-7E9CCD0026E8}"/>
    <hyperlink ref="F95" r:id="rId26" xr:uid="{9692D4A1-716B-4276-BE53-26487A3D5A1C}"/>
  </hyperlinks>
  <pageMargins left="0.25" right="0.25" top="0.75" bottom="0.75" header="0.3" footer="0.3"/>
  <pageSetup scale="21" fitToHeight="0" orientation="landscape" r:id="rId27"/>
  <ignoredErrors>
    <ignoredError sqref="N24:N29" emptyCellReference="1"/>
  </ignoredErrors>
  <drawing r:id="rId28"/>
  <legacyDrawing r:id="rId2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S126"/>
  <sheetViews>
    <sheetView showGridLines="0" topLeftCell="A49" zoomScale="80" zoomScaleNormal="80" workbookViewId="0">
      <selection activeCell="F94" sqref="F94:G94"/>
    </sheetView>
  </sheetViews>
  <sheetFormatPr baseColWidth="10" defaultColWidth="10.88671875" defaultRowHeight="13.8" x14ac:dyDescent="0.3"/>
  <cols>
    <col min="1" max="1" width="49.6640625" style="246" customWidth="1"/>
    <col min="2" max="5" width="35.6640625" style="246" customWidth="1"/>
    <col min="6" max="7" width="37.44140625" style="246" customWidth="1"/>
    <col min="8" max="8" width="35.6640625" style="246" customWidth="1"/>
    <col min="9" max="9" width="53.88671875"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71"/>
      <c r="B1" s="448" t="s">
        <v>160</v>
      </c>
      <c r="C1" s="449"/>
      <c r="D1" s="449"/>
      <c r="E1" s="449"/>
      <c r="F1" s="449"/>
      <c r="G1" s="449"/>
      <c r="H1" s="449"/>
      <c r="I1" s="449"/>
      <c r="J1" s="449"/>
      <c r="K1" s="449"/>
      <c r="L1" s="450"/>
      <c r="M1" s="565" t="s">
        <v>161</v>
      </c>
      <c r="N1" s="566"/>
      <c r="O1" s="567"/>
    </row>
    <row r="2" spans="1:15" s="244" customFormat="1" ht="18" customHeight="1" thickBot="1" x14ac:dyDescent="0.35">
      <c r="A2" s="472"/>
      <c r="B2" s="451" t="s">
        <v>162</v>
      </c>
      <c r="C2" s="452"/>
      <c r="D2" s="452"/>
      <c r="E2" s="452"/>
      <c r="F2" s="452"/>
      <c r="G2" s="452"/>
      <c r="H2" s="452"/>
      <c r="I2" s="452"/>
      <c r="J2" s="452"/>
      <c r="K2" s="452"/>
      <c r="L2" s="453"/>
      <c r="M2" s="565" t="s">
        <v>163</v>
      </c>
      <c r="N2" s="566"/>
      <c r="O2" s="567"/>
    </row>
    <row r="3" spans="1:15" s="244" customFormat="1" ht="19.95" customHeight="1" thickBot="1" x14ac:dyDescent="0.35">
      <c r="A3" s="472"/>
      <c r="B3" s="451" t="s">
        <v>0</v>
      </c>
      <c r="C3" s="452"/>
      <c r="D3" s="452"/>
      <c r="E3" s="452"/>
      <c r="F3" s="452"/>
      <c r="G3" s="452"/>
      <c r="H3" s="452"/>
      <c r="I3" s="452"/>
      <c r="J3" s="452"/>
      <c r="K3" s="452"/>
      <c r="L3" s="453"/>
      <c r="M3" s="565" t="s">
        <v>164</v>
      </c>
      <c r="N3" s="566"/>
      <c r="O3" s="567"/>
    </row>
    <row r="4" spans="1:15" s="244" customFormat="1" ht="21.75" customHeight="1" thickBot="1" x14ac:dyDescent="0.35">
      <c r="A4" s="473"/>
      <c r="B4" s="454" t="s">
        <v>165</v>
      </c>
      <c r="C4" s="455"/>
      <c r="D4" s="455"/>
      <c r="E4" s="455"/>
      <c r="F4" s="455"/>
      <c r="G4" s="455"/>
      <c r="H4" s="455"/>
      <c r="I4" s="455"/>
      <c r="J4" s="455"/>
      <c r="K4" s="455"/>
      <c r="L4" s="456"/>
      <c r="M4" s="565" t="s">
        <v>166</v>
      </c>
      <c r="N4" s="566"/>
      <c r="O4" s="567"/>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82"/>
      <c r="C6" s="483"/>
      <c r="D6" s="483"/>
      <c r="E6" s="483"/>
      <c r="F6" s="483"/>
      <c r="G6" s="483"/>
      <c r="H6" s="483"/>
      <c r="I6" s="483"/>
      <c r="J6" s="483"/>
      <c r="K6" s="484"/>
      <c r="L6" s="162" t="s">
        <v>169</v>
      </c>
      <c r="M6" s="561">
        <v>2024110010299</v>
      </c>
      <c r="N6" s="562"/>
      <c r="O6" s="563"/>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75" t="s">
        <v>6</v>
      </c>
      <c r="B8" s="162" t="s">
        <v>170</v>
      </c>
      <c r="C8" s="247" t="s">
        <v>171</v>
      </c>
      <c r="D8" s="162" t="s">
        <v>172</v>
      </c>
      <c r="E8" s="247" t="s">
        <v>171</v>
      </c>
      <c r="F8" s="162" t="s">
        <v>173</v>
      </c>
      <c r="G8" s="247" t="s">
        <v>171</v>
      </c>
      <c r="H8" s="162" t="s">
        <v>174</v>
      </c>
      <c r="I8" s="130" t="s">
        <v>171</v>
      </c>
      <c r="J8" s="459" t="s">
        <v>8</v>
      </c>
      <c r="K8" s="474"/>
      <c r="L8" s="248" t="s">
        <v>175</v>
      </c>
      <c r="M8" s="564"/>
      <c r="N8" s="564"/>
      <c r="O8" s="564"/>
    </row>
    <row r="9" spans="1:15" s="244" customFormat="1" ht="21.75" customHeight="1" thickBot="1" x14ac:dyDescent="0.35">
      <c r="A9" s="475"/>
      <c r="B9" s="249" t="s">
        <v>176</v>
      </c>
      <c r="C9" s="131" t="s">
        <v>171</v>
      </c>
      <c r="D9" s="162" t="s">
        <v>177</v>
      </c>
      <c r="E9" s="131" t="s">
        <v>171</v>
      </c>
      <c r="F9" s="162" t="s">
        <v>178</v>
      </c>
      <c r="G9" s="247" t="s">
        <v>171</v>
      </c>
      <c r="H9" s="162" t="s">
        <v>179</v>
      </c>
      <c r="I9" s="130"/>
      <c r="J9" s="459"/>
      <c r="K9" s="474"/>
      <c r="L9" s="248" t="s">
        <v>180</v>
      </c>
      <c r="M9" s="564"/>
      <c r="N9" s="564"/>
      <c r="O9" s="564"/>
    </row>
    <row r="10" spans="1:15" s="244" customFormat="1" ht="21.75" customHeight="1" thickBot="1" x14ac:dyDescent="0.35">
      <c r="A10" s="475"/>
      <c r="B10" s="162" t="s">
        <v>181</v>
      </c>
      <c r="C10" s="247"/>
      <c r="D10" s="162" t="s">
        <v>182</v>
      </c>
      <c r="E10" s="132"/>
      <c r="F10" s="162" t="s">
        <v>183</v>
      </c>
      <c r="G10" s="132"/>
      <c r="H10" s="162" t="s">
        <v>184</v>
      </c>
      <c r="I10" s="130"/>
      <c r="J10" s="459"/>
      <c r="K10" s="474"/>
      <c r="L10" s="248" t="s">
        <v>185</v>
      </c>
      <c r="M10" s="564" t="s">
        <v>171</v>
      </c>
      <c r="N10" s="564"/>
      <c r="O10" s="564"/>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79" t="s">
        <v>186</v>
      </c>
      <c r="B12" s="608" t="s">
        <v>350</v>
      </c>
      <c r="C12" s="609"/>
      <c r="D12" s="609"/>
      <c r="E12" s="609"/>
      <c r="F12" s="609"/>
      <c r="G12" s="609"/>
      <c r="H12" s="609"/>
      <c r="I12" s="609"/>
      <c r="J12" s="609"/>
      <c r="K12" s="609"/>
      <c r="L12" s="609"/>
      <c r="M12" s="609"/>
      <c r="N12" s="609"/>
      <c r="O12" s="610"/>
    </row>
    <row r="13" spans="1:15" ht="15" customHeight="1" x14ac:dyDescent="0.3">
      <c r="A13" s="480"/>
      <c r="B13" s="611"/>
      <c r="C13" s="612"/>
      <c r="D13" s="612"/>
      <c r="E13" s="612"/>
      <c r="F13" s="612"/>
      <c r="G13" s="612"/>
      <c r="H13" s="612"/>
      <c r="I13" s="612"/>
      <c r="J13" s="612"/>
      <c r="K13" s="612"/>
      <c r="L13" s="612"/>
      <c r="M13" s="612"/>
      <c r="N13" s="612"/>
      <c r="O13" s="613"/>
    </row>
    <row r="14" spans="1:15" ht="15" customHeight="1" thickBot="1" x14ac:dyDescent="0.35">
      <c r="A14" s="481"/>
      <c r="B14" s="614"/>
      <c r="C14" s="615"/>
      <c r="D14" s="615"/>
      <c r="E14" s="615"/>
      <c r="F14" s="615"/>
      <c r="G14" s="615"/>
      <c r="H14" s="615"/>
      <c r="I14" s="615"/>
      <c r="J14" s="615"/>
      <c r="K14" s="615"/>
      <c r="L14" s="615"/>
      <c r="M14" s="615"/>
      <c r="N14" s="615"/>
      <c r="O14" s="616"/>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69" t="s">
        <v>287</v>
      </c>
      <c r="C16" s="469"/>
      <c r="D16" s="469"/>
      <c r="E16" s="469"/>
      <c r="F16" s="469"/>
      <c r="G16" s="475" t="s">
        <v>15</v>
      </c>
      <c r="H16" s="475"/>
      <c r="I16" s="470" t="s">
        <v>351</v>
      </c>
      <c r="J16" s="470"/>
      <c r="K16" s="470"/>
      <c r="L16" s="470"/>
      <c r="M16" s="470"/>
      <c r="N16" s="470"/>
      <c r="O16" s="470"/>
    </row>
    <row r="17" spans="1:19" ht="9" customHeight="1" thickBot="1" x14ac:dyDescent="0.35">
      <c r="A17" s="14"/>
      <c r="B17" s="16"/>
      <c r="C17" s="15"/>
      <c r="D17" s="15"/>
      <c r="E17" s="15"/>
      <c r="F17" s="15"/>
      <c r="G17" s="16"/>
      <c r="H17" s="16"/>
      <c r="I17" s="16"/>
      <c r="J17" s="16"/>
      <c r="K17" s="16"/>
      <c r="L17" s="17"/>
      <c r="M17" s="17"/>
      <c r="N17" s="17"/>
      <c r="O17" s="17"/>
    </row>
    <row r="18" spans="1:19" ht="56.25" customHeight="1" thickBot="1" x14ac:dyDescent="0.35">
      <c r="A18" s="52" t="s">
        <v>17</v>
      </c>
      <c r="B18" s="559" t="s">
        <v>190</v>
      </c>
      <c r="C18" s="559"/>
      <c r="D18" s="559"/>
      <c r="E18" s="559"/>
      <c r="F18" s="52" t="s">
        <v>19</v>
      </c>
      <c r="G18" s="560" t="s">
        <v>191</v>
      </c>
      <c r="H18" s="560"/>
      <c r="I18" s="560"/>
      <c r="J18" s="52" t="s">
        <v>21</v>
      </c>
      <c r="K18" s="469" t="s">
        <v>192</v>
      </c>
      <c r="L18" s="469"/>
      <c r="M18" s="469"/>
      <c r="N18" s="469"/>
      <c r="O18" s="469"/>
    </row>
    <row r="19" spans="1:19" ht="9" customHeight="1" x14ac:dyDescent="0.3">
      <c r="A19" s="5"/>
      <c r="B19" s="2"/>
      <c r="C19" s="478"/>
      <c r="D19" s="478"/>
      <c r="E19" s="478"/>
      <c r="F19" s="478"/>
      <c r="G19" s="478"/>
      <c r="H19" s="478"/>
      <c r="I19" s="478"/>
      <c r="J19" s="478"/>
      <c r="K19" s="478"/>
      <c r="L19" s="478"/>
      <c r="M19" s="478"/>
      <c r="N19" s="478"/>
      <c r="O19" s="478"/>
    </row>
    <row r="20" spans="1:19" ht="16.5" customHeight="1" thickBot="1" x14ac:dyDescent="0.35">
      <c r="A20" s="253"/>
      <c r="B20" s="254"/>
      <c r="C20" s="254"/>
      <c r="D20" s="254"/>
      <c r="E20" s="254"/>
      <c r="F20" s="254"/>
      <c r="G20" s="254"/>
      <c r="H20" s="254"/>
      <c r="I20" s="254"/>
      <c r="J20" s="254"/>
      <c r="K20" s="254"/>
      <c r="L20" s="254"/>
      <c r="M20" s="254"/>
      <c r="N20" s="254"/>
      <c r="O20" s="254"/>
    </row>
    <row r="21" spans="1:19" ht="32.1" customHeight="1" thickBot="1" x14ac:dyDescent="0.35">
      <c r="A21" s="457" t="s">
        <v>23</v>
      </c>
      <c r="B21" s="458"/>
      <c r="C21" s="458"/>
      <c r="D21" s="458"/>
      <c r="E21" s="458"/>
      <c r="F21" s="458"/>
      <c r="G21" s="458"/>
      <c r="H21" s="458"/>
      <c r="I21" s="458"/>
      <c r="J21" s="458"/>
      <c r="K21" s="458"/>
      <c r="L21" s="458"/>
      <c r="M21" s="458"/>
      <c r="N21" s="458"/>
      <c r="O21" s="459"/>
    </row>
    <row r="22" spans="1:19" ht="32.1" customHeight="1" thickBot="1" x14ac:dyDescent="0.35">
      <c r="A22" s="457" t="s">
        <v>193</v>
      </c>
      <c r="B22" s="458"/>
      <c r="C22" s="458"/>
      <c r="D22" s="458"/>
      <c r="E22" s="458"/>
      <c r="F22" s="458"/>
      <c r="G22" s="458"/>
      <c r="H22" s="458"/>
      <c r="I22" s="458"/>
      <c r="J22" s="458"/>
      <c r="K22" s="458"/>
      <c r="L22" s="458"/>
      <c r="M22" s="458"/>
      <c r="N22" s="458"/>
      <c r="O22" s="459"/>
    </row>
    <row r="23" spans="1:19"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9" ht="32.1" customHeight="1" x14ac:dyDescent="0.3">
      <c r="A24" s="21" t="s">
        <v>24</v>
      </c>
      <c r="B24" s="238">
        <v>350253333</v>
      </c>
      <c r="C24" s="22">
        <v>478896000</v>
      </c>
      <c r="D24" s="22"/>
      <c r="E24" s="22"/>
      <c r="F24" s="22">
        <v>280000000</v>
      </c>
      <c r="G24" s="22">
        <v>37850000</v>
      </c>
      <c r="H24" s="239"/>
      <c r="I24" s="239"/>
      <c r="J24" s="239"/>
      <c r="K24" s="239"/>
      <c r="L24" s="239">
        <v>2406667</v>
      </c>
      <c r="M24" s="239"/>
      <c r="N24" s="320">
        <f>SUM(B24:M24)</f>
        <v>1149406000</v>
      </c>
      <c r="O24" s="255">
        <v>1</v>
      </c>
    </row>
    <row r="25" spans="1:19" ht="32.1" customHeight="1" x14ac:dyDescent="0.3">
      <c r="A25" s="21" t="s">
        <v>26</v>
      </c>
      <c r="B25" s="22">
        <v>350253333</v>
      </c>
      <c r="C25" s="22">
        <v>478896000</v>
      </c>
      <c r="D25" s="22">
        <v>0</v>
      </c>
      <c r="E25" s="238">
        <v>-14070668</v>
      </c>
      <c r="F25" s="22">
        <v>0</v>
      </c>
      <c r="G25" s="22">
        <v>0</v>
      </c>
      <c r="H25" s="22">
        <v>280000000</v>
      </c>
      <c r="I25" s="22"/>
      <c r="J25" s="22"/>
      <c r="K25" s="22"/>
      <c r="L25" s="22"/>
      <c r="M25" s="22"/>
      <c r="N25" s="321">
        <f t="shared" ref="N25:N29" si="0">SUM(B25:M25)</f>
        <v>1095078665</v>
      </c>
      <c r="O25" s="256">
        <f>N25/N24</f>
        <v>0.95273442543365883</v>
      </c>
    </row>
    <row r="26" spans="1:19" ht="32.1" customHeight="1" x14ac:dyDescent="0.3">
      <c r="A26" s="21" t="s">
        <v>28</v>
      </c>
      <c r="B26" s="22">
        <v>0</v>
      </c>
      <c r="C26" s="22">
        <v>4913333</v>
      </c>
      <c r="D26" s="238">
        <v>61211999</v>
      </c>
      <c r="E26" s="22">
        <v>76416000</v>
      </c>
      <c r="F26" s="22">
        <v>76416000</v>
      </c>
      <c r="G26" s="22">
        <v>76416000</v>
      </c>
      <c r="H26" s="22">
        <v>89364000</v>
      </c>
      <c r="I26" s="22"/>
      <c r="J26" s="22"/>
      <c r="K26" s="22"/>
      <c r="L26" s="22"/>
      <c r="M26" s="22"/>
      <c r="N26" s="321">
        <f t="shared" si="0"/>
        <v>384737332</v>
      </c>
      <c r="O26" s="256">
        <f>N26/N24</f>
        <v>0.33472709556066349</v>
      </c>
    </row>
    <row r="27" spans="1:19" ht="32.1" customHeight="1" x14ac:dyDescent="0.3">
      <c r="A27" s="21" t="s">
        <v>196</v>
      </c>
      <c r="B27" s="22"/>
      <c r="C27" s="22"/>
      <c r="D27" s="22">
        <v>20000000</v>
      </c>
      <c r="E27" s="22">
        <v>0</v>
      </c>
      <c r="F27" s="238">
        <f>43996594+780000</f>
        <v>44776594</v>
      </c>
      <c r="G27" s="22">
        <v>3900000</v>
      </c>
      <c r="H27" s="22"/>
      <c r="I27" s="22"/>
      <c r="J27" s="22"/>
      <c r="K27" s="22"/>
      <c r="L27" s="22"/>
      <c r="M27" s="22"/>
      <c r="N27" s="357">
        <f t="shared" si="0"/>
        <v>68676594</v>
      </c>
      <c r="O27" s="256">
        <v>1</v>
      </c>
      <c r="S27" s="356"/>
    </row>
    <row r="28" spans="1:19" ht="32.1" customHeight="1" x14ac:dyDescent="0.3">
      <c r="A28" s="21" t="s">
        <v>197</v>
      </c>
      <c r="B28" s="22">
        <v>0</v>
      </c>
      <c r="C28" s="22">
        <v>0</v>
      </c>
      <c r="D28" s="22"/>
      <c r="E28" s="22"/>
      <c r="F28" s="22"/>
      <c r="G28" s="22">
        <v>0</v>
      </c>
      <c r="H28" s="22"/>
      <c r="I28" s="22"/>
      <c r="J28" s="22"/>
      <c r="K28" s="22"/>
      <c r="L28" s="22"/>
      <c r="M28" s="22"/>
      <c r="N28" s="321">
        <f t="shared" si="0"/>
        <v>0</v>
      </c>
      <c r="O28" s="256">
        <f>N28/N27</f>
        <v>0</v>
      </c>
    </row>
    <row r="29" spans="1:19" ht="32.1" customHeight="1" x14ac:dyDescent="0.3">
      <c r="A29" s="24" t="s">
        <v>34</v>
      </c>
      <c r="B29" s="25">
        <v>0</v>
      </c>
      <c r="C29" s="25">
        <v>0</v>
      </c>
      <c r="D29" s="294">
        <v>3900000</v>
      </c>
      <c r="E29" s="25">
        <v>0</v>
      </c>
      <c r="F29" s="25">
        <v>0</v>
      </c>
      <c r="G29" s="25">
        <v>12238667</v>
      </c>
      <c r="H29" s="22">
        <v>36372899</v>
      </c>
      <c r="I29" s="25"/>
      <c r="J29" s="25"/>
      <c r="K29" s="25"/>
      <c r="L29" s="25"/>
      <c r="M29" s="25"/>
      <c r="N29" s="322">
        <f t="shared" si="0"/>
        <v>52511566</v>
      </c>
      <c r="O29" s="257">
        <f>N29/N27</f>
        <v>0.76462100027849367</v>
      </c>
    </row>
    <row r="30" spans="1:19" s="258" customFormat="1" ht="16.5" customHeight="1" x14ac:dyDescent="0.25"/>
    <row r="31" spans="1:19" s="258" customFormat="1" ht="17.25" customHeight="1" x14ac:dyDescent="0.25"/>
    <row r="32" spans="1:19" ht="5.25" customHeight="1" thickBot="1" x14ac:dyDescent="0.35"/>
    <row r="33" spans="1:13" ht="48" customHeight="1" thickBot="1" x14ac:dyDescent="0.35">
      <c r="A33" s="552" t="s">
        <v>198</v>
      </c>
      <c r="B33" s="553"/>
      <c r="C33" s="553"/>
      <c r="D33" s="553"/>
      <c r="E33" s="553"/>
      <c r="F33" s="553"/>
      <c r="G33" s="553"/>
      <c r="H33" s="553"/>
      <c r="I33" s="554"/>
      <c r="J33" s="259"/>
    </row>
    <row r="34" spans="1:13" ht="50.25" customHeight="1" thickBot="1" x14ac:dyDescent="0.35">
      <c r="A34" s="260" t="s">
        <v>199</v>
      </c>
      <c r="B34" s="555" t="str">
        <f>+B12</f>
        <v xml:space="preserve"> Implementar el 100 Porciento de las herramientas que permitan el posicionamiento de la SDMujer en medios de comunicación</v>
      </c>
      <c r="C34" s="556"/>
      <c r="D34" s="556"/>
      <c r="E34" s="556"/>
      <c r="F34" s="556"/>
      <c r="G34" s="556"/>
      <c r="H34" s="556"/>
      <c r="I34" s="557"/>
      <c r="J34" s="261"/>
      <c r="M34" s="262"/>
    </row>
    <row r="35" spans="1:13" ht="18.75" customHeight="1" thickBot="1" x14ac:dyDescent="0.35">
      <c r="A35" s="532" t="s">
        <v>39</v>
      </c>
      <c r="B35" s="263">
        <v>2024</v>
      </c>
      <c r="C35" s="263">
        <v>2025</v>
      </c>
      <c r="D35" s="263">
        <v>2026</v>
      </c>
      <c r="E35" s="263">
        <v>2027</v>
      </c>
      <c r="F35" s="263" t="s">
        <v>200</v>
      </c>
      <c r="G35" s="558" t="s">
        <v>41</v>
      </c>
      <c r="H35" s="437" t="s">
        <v>201</v>
      </c>
      <c r="I35" s="438"/>
      <c r="J35" s="261"/>
      <c r="M35" s="262"/>
    </row>
    <row r="36" spans="1:13" ht="50.25" customHeight="1" thickBot="1" x14ac:dyDescent="0.35">
      <c r="A36" s="533"/>
      <c r="B36" s="295">
        <v>1</v>
      </c>
      <c r="C36" s="295">
        <v>1</v>
      </c>
      <c r="D36" s="295">
        <v>1</v>
      </c>
      <c r="E36" s="295">
        <v>1</v>
      </c>
      <c r="F36" s="295">
        <v>1</v>
      </c>
      <c r="G36" s="558"/>
      <c r="H36" s="439"/>
      <c r="I36" s="440"/>
      <c r="J36" s="261"/>
      <c r="M36" s="264"/>
    </row>
    <row r="37" spans="1:13" ht="52.5" customHeight="1" thickBot="1" x14ac:dyDescent="0.35">
      <c r="A37" s="265" t="s">
        <v>43</v>
      </c>
      <c r="B37" s="547">
        <v>0.49</v>
      </c>
      <c r="C37" s="548"/>
      <c r="D37" s="549" t="s">
        <v>202</v>
      </c>
      <c r="E37" s="550"/>
      <c r="F37" s="550"/>
      <c r="G37" s="550"/>
      <c r="H37" s="550"/>
      <c r="I37" s="551"/>
    </row>
    <row r="38" spans="1:13" s="269" customFormat="1" ht="48" customHeight="1" thickBot="1" x14ac:dyDescent="0.35">
      <c r="A38" s="532" t="s">
        <v>203</v>
      </c>
      <c r="B38" s="265" t="s">
        <v>204</v>
      </c>
      <c r="C38" s="260" t="s">
        <v>87</v>
      </c>
      <c r="D38" s="534" t="s">
        <v>89</v>
      </c>
      <c r="E38" s="535"/>
      <c r="F38" s="534" t="s">
        <v>91</v>
      </c>
      <c r="G38" s="535"/>
      <c r="H38" s="268" t="s">
        <v>93</v>
      </c>
      <c r="I38" s="267" t="s">
        <v>94</v>
      </c>
      <c r="M38" s="270"/>
    </row>
    <row r="39" spans="1:13" ht="261" customHeight="1" thickBot="1" x14ac:dyDescent="0.35">
      <c r="A39" s="533"/>
      <c r="B39" s="290">
        <v>8.3000000000000007</v>
      </c>
      <c r="C39" s="271">
        <v>8.3000000000000007</v>
      </c>
      <c r="D39" s="602" t="s">
        <v>352</v>
      </c>
      <c r="E39" s="603"/>
      <c r="F39" s="602" t="s">
        <v>353</v>
      </c>
      <c r="G39" s="603"/>
      <c r="H39" s="276" t="s">
        <v>207</v>
      </c>
      <c r="I39" s="296" t="s">
        <v>354</v>
      </c>
      <c r="M39" s="262"/>
    </row>
    <row r="40" spans="1:13" s="269" customFormat="1" ht="54" customHeight="1" thickBot="1" x14ac:dyDescent="0.35">
      <c r="A40" s="532" t="s">
        <v>209</v>
      </c>
      <c r="B40" s="266" t="s">
        <v>204</v>
      </c>
      <c r="C40" s="268" t="s">
        <v>87</v>
      </c>
      <c r="D40" s="534" t="s">
        <v>89</v>
      </c>
      <c r="E40" s="535"/>
      <c r="F40" s="534" t="s">
        <v>91</v>
      </c>
      <c r="G40" s="535"/>
      <c r="H40" s="268" t="s">
        <v>93</v>
      </c>
      <c r="I40" s="267" t="s">
        <v>94</v>
      </c>
    </row>
    <row r="41" spans="1:13" ht="223.5" customHeight="1" thickBot="1" x14ac:dyDescent="0.35">
      <c r="A41" s="533"/>
      <c r="B41" s="290">
        <v>8.3000000000000007</v>
      </c>
      <c r="C41" s="271">
        <v>8.3000000000000007</v>
      </c>
      <c r="D41" s="602" t="s">
        <v>355</v>
      </c>
      <c r="E41" s="603"/>
      <c r="F41" s="602" t="s">
        <v>356</v>
      </c>
      <c r="G41" s="603"/>
      <c r="H41" s="276" t="s">
        <v>207</v>
      </c>
      <c r="I41" s="297" t="s">
        <v>357</v>
      </c>
    </row>
    <row r="42" spans="1:13" s="269" customFormat="1" ht="45" customHeight="1" thickBot="1" x14ac:dyDescent="0.35">
      <c r="A42" s="532" t="s">
        <v>213</v>
      </c>
      <c r="B42" s="266" t="s">
        <v>204</v>
      </c>
      <c r="C42" s="268" t="s">
        <v>87</v>
      </c>
      <c r="D42" s="534" t="s">
        <v>89</v>
      </c>
      <c r="E42" s="535"/>
      <c r="F42" s="534" t="s">
        <v>91</v>
      </c>
      <c r="G42" s="535"/>
      <c r="H42" s="268" t="s">
        <v>93</v>
      </c>
      <c r="I42" s="267" t="s">
        <v>94</v>
      </c>
    </row>
    <row r="43" spans="1:13" ht="290.39999999999998" customHeight="1" thickBot="1" x14ac:dyDescent="0.35">
      <c r="A43" s="533"/>
      <c r="B43" s="290">
        <v>8.3000000000000007</v>
      </c>
      <c r="C43" s="271">
        <v>8.3000000000000007</v>
      </c>
      <c r="D43" s="602" t="s">
        <v>358</v>
      </c>
      <c r="E43" s="603"/>
      <c r="F43" s="606" t="s">
        <v>359</v>
      </c>
      <c r="G43" s="607"/>
      <c r="H43" s="276" t="s">
        <v>360</v>
      </c>
      <c r="I43" s="298" t="s">
        <v>361</v>
      </c>
    </row>
    <row r="44" spans="1:13" s="269" customFormat="1" ht="44.25" customHeight="1" thickBot="1" x14ac:dyDescent="0.35">
      <c r="A44" s="532" t="s">
        <v>217</v>
      </c>
      <c r="B44" s="266" t="s">
        <v>204</v>
      </c>
      <c r="C44" s="266" t="s">
        <v>87</v>
      </c>
      <c r="D44" s="534" t="s">
        <v>89</v>
      </c>
      <c r="E44" s="535"/>
      <c r="F44" s="534" t="s">
        <v>91</v>
      </c>
      <c r="G44" s="535"/>
      <c r="H44" s="268" t="s">
        <v>93</v>
      </c>
      <c r="I44" s="268" t="s">
        <v>94</v>
      </c>
    </row>
    <row r="45" spans="1:13" ht="408.6" customHeight="1" thickBot="1" x14ac:dyDescent="0.35">
      <c r="A45" s="533"/>
      <c r="B45" s="290">
        <v>8.3000000000000007</v>
      </c>
      <c r="C45" s="271">
        <v>8.3000000000000007</v>
      </c>
      <c r="D45" s="600" t="s">
        <v>362</v>
      </c>
      <c r="E45" s="601"/>
      <c r="F45" s="602" t="s">
        <v>363</v>
      </c>
      <c r="G45" s="603"/>
      <c r="H45" s="276" t="s">
        <v>207</v>
      </c>
      <c r="I45" s="272" t="s">
        <v>364</v>
      </c>
    </row>
    <row r="46" spans="1:13" s="269" customFormat="1" ht="47.25" customHeight="1" thickBot="1" x14ac:dyDescent="0.35">
      <c r="A46" s="532" t="s">
        <v>221</v>
      </c>
      <c r="B46" s="266" t="s">
        <v>204</v>
      </c>
      <c r="C46" s="268" t="s">
        <v>87</v>
      </c>
      <c r="D46" s="534" t="s">
        <v>89</v>
      </c>
      <c r="E46" s="535"/>
      <c r="F46" s="534" t="s">
        <v>91</v>
      </c>
      <c r="G46" s="535"/>
      <c r="H46" s="268" t="s">
        <v>93</v>
      </c>
      <c r="I46" s="267" t="s">
        <v>94</v>
      </c>
    </row>
    <row r="47" spans="1:13" ht="409.2" customHeight="1" x14ac:dyDescent="0.3">
      <c r="A47" s="533"/>
      <c r="B47" s="290">
        <v>8.3000000000000007</v>
      </c>
      <c r="C47" s="271">
        <v>8.3000000000000007</v>
      </c>
      <c r="D47" s="593" t="s">
        <v>365</v>
      </c>
      <c r="E47" s="594"/>
      <c r="F47" s="604" t="s">
        <v>366</v>
      </c>
      <c r="G47" s="605"/>
      <c r="H47" s="276" t="s">
        <v>207</v>
      </c>
      <c r="I47" s="348" t="s">
        <v>367</v>
      </c>
    </row>
    <row r="48" spans="1:13" s="269" customFormat="1" ht="52.5" customHeight="1" x14ac:dyDescent="0.3">
      <c r="A48" s="532" t="s">
        <v>226</v>
      </c>
      <c r="B48" s="266" t="s">
        <v>204</v>
      </c>
      <c r="C48" s="268" t="s">
        <v>87</v>
      </c>
      <c r="D48" s="534" t="s">
        <v>89</v>
      </c>
      <c r="E48" s="535"/>
      <c r="F48" s="534" t="s">
        <v>91</v>
      </c>
      <c r="G48" s="535"/>
      <c r="H48" s="268" t="s">
        <v>93</v>
      </c>
      <c r="I48" s="267" t="s">
        <v>94</v>
      </c>
    </row>
    <row r="49" spans="1:9" ht="408" customHeight="1" x14ac:dyDescent="0.3">
      <c r="A49" s="533"/>
      <c r="B49" s="274">
        <v>8.3000000000000007</v>
      </c>
      <c r="C49" s="274">
        <v>8.3000000000000007</v>
      </c>
      <c r="D49" s="593" t="s">
        <v>368</v>
      </c>
      <c r="E49" s="594"/>
      <c r="F49" s="595" t="s">
        <v>369</v>
      </c>
      <c r="G49" s="596"/>
      <c r="H49" s="276" t="s">
        <v>207</v>
      </c>
      <c r="I49" s="363" t="s">
        <v>370</v>
      </c>
    </row>
    <row r="50" spans="1:9" ht="35.1" customHeight="1" x14ac:dyDescent="0.3">
      <c r="A50" s="532" t="s">
        <v>230</v>
      </c>
      <c r="B50" s="265" t="s">
        <v>204</v>
      </c>
      <c r="C50" s="260" t="s">
        <v>87</v>
      </c>
      <c r="D50" s="534" t="s">
        <v>89</v>
      </c>
      <c r="E50" s="535"/>
      <c r="F50" s="534" t="s">
        <v>91</v>
      </c>
      <c r="G50" s="535"/>
      <c r="H50" s="268" t="s">
        <v>93</v>
      </c>
      <c r="I50" s="267" t="s">
        <v>94</v>
      </c>
    </row>
    <row r="51" spans="1:9" ht="377.4" customHeight="1" x14ac:dyDescent="0.3">
      <c r="A51" s="533"/>
      <c r="B51" s="274">
        <v>8.3000000000000007</v>
      </c>
      <c r="C51" s="274">
        <v>8.3000000000000007</v>
      </c>
      <c r="D51" s="543" t="s">
        <v>371</v>
      </c>
      <c r="E51" s="597"/>
      <c r="F51" s="598" t="s">
        <v>534</v>
      </c>
      <c r="G51" s="599"/>
      <c r="H51" s="276" t="s">
        <v>207</v>
      </c>
      <c r="I51" s="363" t="s">
        <v>372</v>
      </c>
    </row>
    <row r="52" spans="1:9" ht="35.1" customHeight="1" x14ac:dyDescent="0.3">
      <c r="A52" s="532" t="s">
        <v>234</v>
      </c>
      <c r="B52" s="265" t="s">
        <v>204</v>
      </c>
      <c r="C52" s="260" t="s">
        <v>87</v>
      </c>
      <c r="D52" s="534" t="s">
        <v>89</v>
      </c>
      <c r="E52" s="535"/>
      <c r="F52" s="534" t="s">
        <v>91</v>
      </c>
      <c r="G52" s="535"/>
      <c r="H52" s="268" t="s">
        <v>93</v>
      </c>
      <c r="I52" s="267" t="s">
        <v>94</v>
      </c>
    </row>
    <row r="53" spans="1:9" ht="120.75" customHeight="1" thickBot="1" x14ac:dyDescent="0.35">
      <c r="A53" s="533"/>
      <c r="B53" s="274">
        <v>8.3000000000000007</v>
      </c>
      <c r="C53" s="277"/>
      <c r="D53" s="536"/>
      <c r="E53" s="538"/>
      <c r="F53" s="536"/>
      <c r="G53" s="537"/>
      <c r="H53" s="278"/>
      <c r="I53" s="275"/>
    </row>
    <row r="54" spans="1:9" ht="35.1" customHeight="1" thickBot="1" x14ac:dyDescent="0.35">
      <c r="A54" s="532" t="s">
        <v>235</v>
      </c>
      <c r="B54" s="265" t="s">
        <v>204</v>
      </c>
      <c r="C54" s="260" t="s">
        <v>87</v>
      </c>
      <c r="D54" s="534" t="s">
        <v>89</v>
      </c>
      <c r="E54" s="535"/>
      <c r="F54" s="534" t="s">
        <v>91</v>
      </c>
      <c r="G54" s="535"/>
      <c r="H54" s="268" t="s">
        <v>93</v>
      </c>
      <c r="I54" s="267" t="s">
        <v>94</v>
      </c>
    </row>
    <row r="55" spans="1:9" ht="120.75" customHeight="1" thickBot="1" x14ac:dyDescent="0.35">
      <c r="A55" s="533"/>
      <c r="B55" s="274">
        <v>8.3000000000000007</v>
      </c>
      <c r="C55" s="277"/>
      <c r="D55" s="536"/>
      <c r="E55" s="537"/>
      <c r="F55" s="536"/>
      <c r="G55" s="537"/>
      <c r="H55" s="276"/>
      <c r="I55" s="276"/>
    </row>
    <row r="56" spans="1:9" ht="35.1" customHeight="1" thickBot="1" x14ac:dyDescent="0.35">
      <c r="A56" s="532" t="s">
        <v>236</v>
      </c>
      <c r="B56" s="265" t="s">
        <v>204</v>
      </c>
      <c r="C56" s="260" t="s">
        <v>87</v>
      </c>
      <c r="D56" s="534" t="s">
        <v>89</v>
      </c>
      <c r="E56" s="535"/>
      <c r="F56" s="534" t="s">
        <v>91</v>
      </c>
      <c r="G56" s="535"/>
      <c r="H56" s="268" t="s">
        <v>93</v>
      </c>
      <c r="I56" s="267" t="s">
        <v>94</v>
      </c>
    </row>
    <row r="57" spans="1:9" ht="120.75" customHeight="1" thickBot="1" x14ac:dyDescent="0.35">
      <c r="A57" s="533"/>
      <c r="B57" s="274">
        <v>8.3000000000000007</v>
      </c>
      <c r="C57" s="277"/>
      <c r="D57" s="536"/>
      <c r="E57" s="537"/>
      <c r="F57" s="536"/>
      <c r="G57" s="537"/>
      <c r="H57" s="276"/>
      <c r="I57" s="275"/>
    </row>
    <row r="58" spans="1:9" ht="35.1" customHeight="1" thickBot="1" x14ac:dyDescent="0.35">
      <c r="A58" s="532" t="s">
        <v>237</v>
      </c>
      <c r="B58" s="265" t="s">
        <v>204</v>
      </c>
      <c r="C58" s="260" t="s">
        <v>87</v>
      </c>
      <c r="D58" s="534" t="s">
        <v>89</v>
      </c>
      <c r="E58" s="535"/>
      <c r="F58" s="534" t="s">
        <v>91</v>
      </c>
      <c r="G58" s="535"/>
      <c r="H58" s="268" t="s">
        <v>93</v>
      </c>
      <c r="I58" s="267" t="s">
        <v>94</v>
      </c>
    </row>
    <row r="59" spans="1:9" ht="120.75" customHeight="1" thickBot="1" x14ac:dyDescent="0.35">
      <c r="A59" s="533"/>
      <c r="B59" s="274">
        <v>8.3000000000000007</v>
      </c>
      <c r="C59" s="277"/>
      <c r="D59" s="536"/>
      <c r="E59" s="537"/>
      <c r="F59" s="538"/>
      <c r="G59" s="538"/>
      <c r="H59" s="276"/>
      <c r="I59" s="276"/>
    </row>
    <row r="60" spans="1:9" ht="35.1" customHeight="1" thickBot="1" x14ac:dyDescent="0.35">
      <c r="A60" s="532" t="s">
        <v>238</v>
      </c>
      <c r="B60" s="265" t="s">
        <v>204</v>
      </c>
      <c r="C60" s="260" t="s">
        <v>87</v>
      </c>
      <c r="D60" s="534" t="s">
        <v>89</v>
      </c>
      <c r="E60" s="535"/>
      <c r="F60" s="534" t="s">
        <v>91</v>
      </c>
      <c r="G60" s="535"/>
      <c r="H60" s="268" t="s">
        <v>93</v>
      </c>
      <c r="I60" s="267" t="s">
        <v>94</v>
      </c>
    </row>
    <row r="61" spans="1:9" ht="120.75" customHeight="1" thickBot="1" x14ac:dyDescent="0.35">
      <c r="A61" s="533"/>
      <c r="B61" s="273">
        <v>8.6999999999999993</v>
      </c>
      <c r="C61" s="277"/>
      <c r="D61" s="536"/>
      <c r="E61" s="537"/>
      <c r="F61" s="536"/>
      <c r="G61" s="537"/>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91" t="s">
        <v>57</v>
      </c>
      <c r="B65" s="491"/>
      <c r="C65" s="491"/>
      <c r="D65" s="491"/>
      <c r="E65" s="491"/>
      <c r="F65" s="491"/>
      <c r="G65" s="491"/>
      <c r="H65" s="491"/>
      <c r="I65" s="491"/>
    </row>
    <row r="66" spans="1:9" ht="67.5" customHeight="1" x14ac:dyDescent="0.3">
      <c r="A66" s="44" t="s">
        <v>58</v>
      </c>
      <c r="B66" s="522" t="s">
        <v>373</v>
      </c>
      <c r="C66" s="523"/>
      <c r="D66" s="522" t="s">
        <v>374</v>
      </c>
      <c r="E66" s="523"/>
      <c r="F66" s="587" t="s">
        <v>375</v>
      </c>
      <c r="G66" s="588"/>
      <c r="H66" s="524" t="s">
        <v>242</v>
      </c>
      <c r="I66" s="525"/>
    </row>
    <row r="67" spans="1:9" ht="45.75" customHeight="1" x14ac:dyDescent="0.3">
      <c r="A67" s="44" t="s">
        <v>243</v>
      </c>
      <c r="B67" s="589">
        <v>24.5</v>
      </c>
      <c r="C67" s="590"/>
      <c r="D67" s="591">
        <v>24.5</v>
      </c>
      <c r="E67" s="592"/>
      <c r="F67" s="530"/>
      <c r="G67" s="531"/>
      <c r="H67" s="530"/>
      <c r="I67" s="531"/>
    </row>
    <row r="68" spans="1:9" ht="30" customHeight="1" x14ac:dyDescent="0.3">
      <c r="A68" s="488" t="s">
        <v>170</v>
      </c>
      <c r="B68" s="280" t="s">
        <v>85</v>
      </c>
      <c r="C68" s="280" t="s">
        <v>87</v>
      </c>
      <c r="D68" s="280" t="s">
        <v>85</v>
      </c>
      <c r="E68" s="280" t="s">
        <v>87</v>
      </c>
      <c r="F68" s="280" t="s">
        <v>85</v>
      </c>
      <c r="G68" s="280" t="s">
        <v>87</v>
      </c>
      <c r="H68" s="280" t="s">
        <v>85</v>
      </c>
      <c r="I68" s="280" t="s">
        <v>87</v>
      </c>
    </row>
    <row r="69" spans="1:9" ht="30" customHeight="1" x14ac:dyDescent="0.3">
      <c r="A69" s="489"/>
      <c r="B69" s="292">
        <v>8.3000000000000004E-2</v>
      </c>
      <c r="C69" s="292">
        <v>8.3000000000000004E-2</v>
      </c>
      <c r="D69" s="292">
        <v>8.3000000000000004E-2</v>
      </c>
      <c r="E69" s="292">
        <v>8.3000000000000004E-2</v>
      </c>
      <c r="F69" s="281"/>
      <c r="G69" s="281"/>
      <c r="H69" s="282"/>
      <c r="I69" s="281"/>
    </row>
    <row r="70" spans="1:9" ht="207" customHeight="1" x14ac:dyDescent="0.3">
      <c r="A70" s="44" t="s">
        <v>244</v>
      </c>
      <c r="B70" s="578" t="s">
        <v>376</v>
      </c>
      <c r="C70" s="579"/>
      <c r="D70" s="578" t="s">
        <v>377</v>
      </c>
      <c r="E70" s="579"/>
      <c r="F70" s="584"/>
      <c r="G70" s="585"/>
      <c r="H70" s="520"/>
      <c r="I70" s="521"/>
    </row>
    <row r="71" spans="1:9" ht="98.4" customHeight="1" x14ac:dyDescent="0.3">
      <c r="A71" s="44" t="s">
        <v>248</v>
      </c>
      <c r="B71" s="442" t="s">
        <v>378</v>
      </c>
      <c r="C71" s="513"/>
      <c r="D71" s="442" t="s">
        <v>379</v>
      </c>
      <c r="E71" s="513"/>
      <c r="F71" s="586"/>
      <c r="G71" s="513"/>
      <c r="H71" s="516"/>
      <c r="I71" s="517"/>
    </row>
    <row r="72" spans="1:9" ht="30.75" customHeight="1" x14ac:dyDescent="0.3">
      <c r="A72" s="488" t="s">
        <v>172</v>
      </c>
      <c r="B72" s="280" t="s">
        <v>85</v>
      </c>
      <c r="C72" s="280" t="s">
        <v>87</v>
      </c>
      <c r="D72" s="280" t="s">
        <v>85</v>
      </c>
      <c r="E72" s="280" t="s">
        <v>87</v>
      </c>
      <c r="F72" s="280" t="s">
        <v>85</v>
      </c>
      <c r="G72" s="280" t="s">
        <v>87</v>
      </c>
      <c r="H72" s="280" t="s">
        <v>85</v>
      </c>
      <c r="I72" s="280" t="s">
        <v>87</v>
      </c>
    </row>
    <row r="73" spans="1:9" ht="30.75" customHeight="1" x14ac:dyDescent="0.3">
      <c r="A73" s="489"/>
      <c r="B73" s="292">
        <v>8.3000000000000004E-2</v>
      </c>
      <c r="C73" s="292">
        <v>8.3000000000000004E-2</v>
      </c>
      <c r="D73" s="292">
        <v>8.3000000000000004E-2</v>
      </c>
      <c r="E73" s="292">
        <v>8.3000000000000004E-2</v>
      </c>
      <c r="F73" s="281"/>
      <c r="G73" s="283"/>
      <c r="H73" s="282"/>
      <c r="I73" s="283"/>
    </row>
    <row r="74" spans="1:9" ht="282" customHeight="1" x14ac:dyDescent="0.3">
      <c r="A74" s="44" t="s">
        <v>244</v>
      </c>
      <c r="B74" s="578" t="s">
        <v>380</v>
      </c>
      <c r="C74" s="579"/>
      <c r="D74" s="578" t="s">
        <v>381</v>
      </c>
      <c r="E74" s="579"/>
      <c r="F74" s="584"/>
      <c r="G74" s="585"/>
      <c r="H74" s="518"/>
      <c r="I74" s="519"/>
    </row>
    <row r="75" spans="1:9" ht="92.4" customHeight="1" x14ac:dyDescent="0.3">
      <c r="A75" s="44" t="s">
        <v>248</v>
      </c>
      <c r="B75" s="442" t="s">
        <v>378</v>
      </c>
      <c r="C75" s="513"/>
      <c r="D75" s="442" t="s">
        <v>379</v>
      </c>
      <c r="E75" s="513"/>
      <c r="F75" s="586"/>
      <c r="G75" s="513"/>
      <c r="H75" s="516"/>
      <c r="I75" s="517"/>
    </row>
    <row r="76" spans="1:9" ht="30.75" customHeight="1" x14ac:dyDescent="0.3">
      <c r="A76" s="488" t="s">
        <v>173</v>
      </c>
      <c r="B76" s="280" t="s">
        <v>85</v>
      </c>
      <c r="C76" s="280" t="s">
        <v>87</v>
      </c>
      <c r="D76" s="280" t="s">
        <v>85</v>
      </c>
      <c r="E76" s="280" t="s">
        <v>87</v>
      </c>
      <c r="F76" s="280" t="s">
        <v>85</v>
      </c>
      <c r="G76" s="280" t="s">
        <v>87</v>
      </c>
      <c r="H76" s="280" t="s">
        <v>85</v>
      </c>
      <c r="I76" s="280" t="s">
        <v>87</v>
      </c>
    </row>
    <row r="77" spans="1:9" ht="30.75" customHeight="1" x14ac:dyDescent="0.3">
      <c r="A77" s="489"/>
      <c r="B77" s="292">
        <v>8.3000000000000004E-2</v>
      </c>
      <c r="C77" s="292">
        <v>8.3000000000000004E-2</v>
      </c>
      <c r="D77" s="292">
        <v>8.3000000000000004E-2</v>
      </c>
      <c r="E77" s="292">
        <v>8.3000000000000004E-2</v>
      </c>
      <c r="F77" s="281"/>
      <c r="G77" s="283"/>
      <c r="H77" s="282"/>
      <c r="I77" s="283"/>
    </row>
    <row r="78" spans="1:9" ht="391.2" customHeight="1" x14ac:dyDescent="0.3">
      <c r="A78" s="44" t="s">
        <v>244</v>
      </c>
      <c r="B78" s="578" t="s">
        <v>382</v>
      </c>
      <c r="C78" s="579"/>
      <c r="D78" s="580" t="s">
        <v>383</v>
      </c>
      <c r="E78" s="581"/>
      <c r="F78" s="582"/>
      <c r="G78" s="583"/>
      <c r="H78" s="516"/>
      <c r="I78" s="517"/>
    </row>
    <row r="79" spans="1:9" ht="111.6" customHeight="1" x14ac:dyDescent="0.3">
      <c r="A79" s="44" t="s">
        <v>248</v>
      </c>
      <c r="B79" s="404" t="s">
        <v>384</v>
      </c>
      <c r="C79" s="513"/>
      <c r="D79" s="404" t="s">
        <v>385</v>
      </c>
      <c r="E79" s="513"/>
      <c r="F79" s="582"/>
      <c r="G79" s="583"/>
      <c r="H79" s="516"/>
      <c r="I79" s="517"/>
    </row>
    <row r="80" spans="1:9" ht="30.75" customHeight="1" x14ac:dyDescent="0.3">
      <c r="A80" s="488" t="s">
        <v>174</v>
      </c>
      <c r="B80" s="280" t="s">
        <v>85</v>
      </c>
      <c r="C80" s="280" t="s">
        <v>87</v>
      </c>
      <c r="D80" s="280" t="s">
        <v>85</v>
      </c>
      <c r="E80" s="280" t="s">
        <v>87</v>
      </c>
      <c r="F80" s="280" t="s">
        <v>85</v>
      </c>
      <c r="G80" s="280" t="s">
        <v>87</v>
      </c>
      <c r="H80" s="280" t="s">
        <v>85</v>
      </c>
      <c r="I80" s="280" t="s">
        <v>87</v>
      </c>
    </row>
    <row r="81" spans="1:9" ht="30.75" customHeight="1" x14ac:dyDescent="0.3">
      <c r="A81" s="489"/>
      <c r="B81" s="299">
        <v>8.3000000000000004E-2</v>
      </c>
      <c r="C81" s="299">
        <v>8.3000000000000004E-2</v>
      </c>
      <c r="D81" s="299">
        <v>8.3000000000000004E-2</v>
      </c>
      <c r="E81" s="299">
        <v>8.3000000000000004E-2</v>
      </c>
      <c r="F81" s="281"/>
      <c r="G81" s="283"/>
      <c r="H81" s="282"/>
      <c r="I81" s="283"/>
    </row>
    <row r="82" spans="1:9" ht="388.5" customHeight="1" x14ac:dyDescent="0.3">
      <c r="A82" s="44" t="s">
        <v>244</v>
      </c>
      <c r="B82" s="506" t="s">
        <v>386</v>
      </c>
      <c r="C82" s="507"/>
      <c r="D82" s="506" t="s">
        <v>387</v>
      </c>
      <c r="E82" s="507"/>
      <c r="F82" s="520"/>
      <c r="G82" s="577"/>
      <c r="H82" s="516"/>
      <c r="I82" s="517"/>
    </row>
    <row r="83" spans="1:9" ht="81" customHeight="1" x14ac:dyDescent="0.3">
      <c r="A83" s="44" t="s">
        <v>248</v>
      </c>
      <c r="B83" s="404" t="s">
        <v>388</v>
      </c>
      <c r="C83" s="513"/>
      <c r="D83" s="404" t="s">
        <v>389</v>
      </c>
      <c r="E83" s="513"/>
      <c r="F83" s="516"/>
      <c r="G83" s="517"/>
      <c r="H83" s="516"/>
      <c r="I83" s="517"/>
    </row>
    <row r="84" spans="1:9" ht="30" customHeight="1" x14ac:dyDescent="0.3">
      <c r="A84" s="488" t="s">
        <v>176</v>
      </c>
      <c r="B84" s="280" t="s">
        <v>85</v>
      </c>
      <c r="C84" s="280" t="s">
        <v>87</v>
      </c>
      <c r="D84" s="280" t="s">
        <v>85</v>
      </c>
      <c r="E84" s="280" t="s">
        <v>87</v>
      </c>
      <c r="F84" s="280" t="s">
        <v>85</v>
      </c>
      <c r="G84" s="280" t="s">
        <v>87</v>
      </c>
      <c r="H84" s="280" t="s">
        <v>85</v>
      </c>
      <c r="I84" s="280" t="s">
        <v>87</v>
      </c>
    </row>
    <row r="85" spans="1:9" ht="30" customHeight="1" x14ac:dyDescent="0.3">
      <c r="A85" s="489"/>
      <c r="B85" s="299">
        <v>8.3000000000000004E-2</v>
      </c>
      <c r="C85" s="299">
        <v>8.3000000000000004E-2</v>
      </c>
      <c r="D85" s="299">
        <v>8.3000000000000004E-2</v>
      </c>
      <c r="E85" s="299">
        <v>8.3000000000000004E-2</v>
      </c>
      <c r="F85" s="281"/>
      <c r="G85" s="283"/>
      <c r="H85" s="282"/>
      <c r="I85" s="283"/>
    </row>
    <row r="86" spans="1:9" ht="373.2" customHeight="1" x14ac:dyDescent="0.3">
      <c r="A86" s="44" t="s">
        <v>244</v>
      </c>
      <c r="B86" s="568" t="s">
        <v>390</v>
      </c>
      <c r="C86" s="568"/>
      <c r="D86" s="575" t="s">
        <v>391</v>
      </c>
      <c r="E86" s="575"/>
      <c r="F86" s="503"/>
      <c r="G86" s="504"/>
      <c r="H86" s="512"/>
      <c r="I86" s="512"/>
    </row>
    <row r="87" spans="1:9" ht="80.25" customHeight="1" x14ac:dyDescent="0.3">
      <c r="A87" s="44" t="s">
        <v>248</v>
      </c>
      <c r="B87" s="576" t="s">
        <v>392</v>
      </c>
      <c r="C87" s="501"/>
      <c r="D87" s="500" t="s">
        <v>393</v>
      </c>
      <c r="E87" s="501"/>
      <c r="F87" s="503"/>
      <c r="G87" s="504"/>
      <c r="H87" s="503"/>
      <c r="I87" s="504"/>
    </row>
    <row r="88" spans="1:9" ht="29.25" customHeight="1" x14ac:dyDescent="0.3">
      <c r="A88" s="488" t="s">
        <v>177</v>
      </c>
      <c r="B88" s="280" t="s">
        <v>85</v>
      </c>
      <c r="C88" s="280" t="s">
        <v>87</v>
      </c>
      <c r="D88" s="280" t="s">
        <v>85</v>
      </c>
      <c r="E88" s="280" t="s">
        <v>87</v>
      </c>
      <c r="F88" s="280" t="s">
        <v>85</v>
      </c>
      <c r="G88" s="280" t="s">
        <v>87</v>
      </c>
      <c r="H88" s="280" t="s">
        <v>85</v>
      </c>
      <c r="I88" s="280" t="s">
        <v>87</v>
      </c>
    </row>
    <row r="89" spans="1:9" ht="29.25" customHeight="1" x14ac:dyDescent="0.3">
      <c r="A89" s="489"/>
      <c r="B89" s="299">
        <v>8.3000000000000004E-2</v>
      </c>
      <c r="C89" s="299">
        <v>8.3000000000000004E-2</v>
      </c>
      <c r="D89" s="299">
        <v>8.3000000000000004E-2</v>
      </c>
      <c r="E89" s="299">
        <v>8.3000000000000004E-2</v>
      </c>
      <c r="F89" s="281"/>
      <c r="G89" s="283"/>
      <c r="H89" s="282"/>
      <c r="I89" s="283"/>
    </row>
    <row r="90" spans="1:9" ht="402.75" customHeight="1" x14ac:dyDescent="0.3">
      <c r="A90" s="44" t="s">
        <v>244</v>
      </c>
      <c r="B90" s="568" t="s">
        <v>394</v>
      </c>
      <c r="C90" s="568"/>
      <c r="D90" s="573" t="s">
        <v>395</v>
      </c>
      <c r="E90" s="574"/>
      <c r="F90" s="571"/>
      <c r="G90" s="572"/>
      <c r="H90" s="505"/>
      <c r="I90" s="505"/>
    </row>
    <row r="91" spans="1:9" ht="80.25" customHeight="1" x14ac:dyDescent="0.3">
      <c r="A91" s="44" t="s">
        <v>248</v>
      </c>
      <c r="B91" s="498" t="s">
        <v>396</v>
      </c>
      <c r="C91" s="405"/>
      <c r="D91" s="498" t="s">
        <v>397</v>
      </c>
      <c r="E91" s="405"/>
      <c r="F91" s="503"/>
      <c r="G91" s="504"/>
      <c r="H91" s="503"/>
      <c r="I91" s="504"/>
    </row>
    <row r="92" spans="1:9" ht="24.9" customHeight="1" x14ac:dyDescent="0.3">
      <c r="A92" s="488" t="s">
        <v>178</v>
      </c>
      <c r="B92" s="280" t="s">
        <v>85</v>
      </c>
      <c r="C92" s="280" t="s">
        <v>87</v>
      </c>
      <c r="D92" s="280" t="s">
        <v>85</v>
      </c>
      <c r="E92" s="280" t="s">
        <v>87</v>
      </c>
      <c r="F92" s="280" t="s">
        <v>85</v>
      </c>
      <c r="G92" s="280" t="s">
        <v>87</v>
      </c>
      <c r="H92" s="280" t="s">
        <v>85</v>
      </c>
      <c r="I92" s="280" t="s">
        <v>87</v>
      </c>
    </row>
    <row r="93" spans="1:9" ht="24.9" customHeight="1" x14ac:dyDescent="0.3">
      <c r="A93" s="489"/>
      <c r="B93" s="299">
        <v>8.3000000000000004E-2</v>
      </c>
      <c r="C93" s="299">
        <v>8.3000000000000004E-2</v>
      </c>
      <c r="D93" s="299">
        <v>8.3000000000000004E-2</v>
      </c>
      <c r="E93" s="299">
        <v>8.3000000000000004E-2</v>
      </c>
      <c r="F93" s="281"/>
      <c r="G93" s="283"/>
      <c r="H93" s="282"/>
      <c r="I93" s="283"/>
    </row>
    <row r="94" spans="1:9" ht="79.2" customHeight="1" x14ac:dyDescent="0.3">
      <c r="A94" s="44" t="s">
        <v>244</v>
      </c>
      <c r="B94" s="568" t="s">
        <v>398</v>
      </c>
      <c r="C94" s="568"/>
      <c r="D94" s="569" t="s">
        <v>399</v>
      </c>
      <c r="E94" s="570"/>
      <c r="F94" s="571"/>
      <c r="G94" s="572"/>
      <c r="H94" s="505"/>
      <c r="I94" s="505"/>
    </row>
    <row r="95" spans="1:9" ht="80.25" customHeight="1" x14ac:dyDescent="0.3">
      <c r="A95" s="44" t="s">
        <v>248</v>
      </c>
      <c r="B95" s="404" t="s">
        <v>400</v>
      </c>
      <c r="C95" s="405"/>
      <c r="D95" s="404" t="s">
        <v>401</v>
      </c>
      <c r="E95" s="405"/>
      <c r="F95" s="503"/>
      <c r="G95" s="504"/>
      <c r="H95" s="503"/>
      <c r="I95" s="504"/>
    </row>
    <row r="96" spans="1:9" ht="24.9" customHeight="1" x14ac:dyDescent="0.3">
      <c r="A96" s="488" t="s">
        <v>179</v>
      </c>
      <c r="B96" s="280" t="s">
        <v>85</v>
      </c>
      <c r="C96" s="280" t="s">
        <v>87</v>
      </c>
      <c r="D96" s="280" t="s">
        <v>85</v>
      </c>
      <c r="E96" s="280" t="s">
        <v>87</v>
      </c>
      <c r="F96" s="280" t="s">
        <v>85</v>
      </c>
      <c r="G96" s="280" t="s">
        <v>87</v>
      </c>
      <c r="H96" s="280" t="s">
        <v>85</v>
      </c>
      <c r="I96" s="280" t="s">
        <v>87</v>
      </c>
    </row>
    <row r="97" spans="1:9" ht="24.9" customHeight="1" x14ac:dyDescent="0.3">
      <c r="A97" s="489"/>
      <c r="B97" s="299">
        <v>8.3000000000000004E-2</v>
      </c>
      <c r="C97" s="284"/>
      <c r="D97" s="299">
        <v>8.3000000000000004E-2</v>
      </c>
      <c r="E97" s="281"/>
      <c r="F97" s="281"/>
      <c r="G97" s="283"/>
      <c r="H97" s="282"/>
      <c r="I97" s="283"/>
    </row>
    <row r="98" spans="1:9" ht="80.25" customHeight="1" x14ac:dyDescent="0.3">
      <c r="A98" s="44" t="s">
        <v>244</v>
      </c>
      <c r="B98" s="505"/>
      <c r="C98" s="505"/>
      <c r="D98" s="505"/>
      <c r="E98" s="505"/>
      <c r="F98" s="505"/>
      <c r="G98" s="505"/>
      <c r="H98" s="505"/>
      <c r="I98" s="505"/>
    </row>
    <row r="99" spans="1:9" ht="80.25" customHeight="1" x14ac:dyDescent="0.3">
      <c r="A99" s="44" t="s">
        <v>248</v>
      </c>
      <c r="B99" s="503"/>
      <c r="C99" s="504"/>
      <c r="D99" s="503"/>
      <c r="E99" s="504"/>
      <c r="F99" s="503"/>
      <c r="G99" s="504"/>
      <c r="H99" s="503"/>
      <c r="I99" s="504"/>
    </row>
    <row r="100" spans="1:9" ht="24.9" customHeight="1" x14ac:dyDescent="0.3">
      <c r="A100" s="488" t="s">
        <v>181</v>
      </c>
      <c r="B100" s="280" t="s">
        <v>85</v>
      </c>
      <c r="C100" s="280" t="s">
        <v>87</v>
      </c>
      <c r="D100" s="280" t="s">
        <v>85</v>
      </c>
      <c r="E100" s="280" t="s">
        <v>87</v>
      </c>
      <c r="F100" s="280" t="s">
        <v>85</v>
      </c>
      <c r="G100" s="280" t="s">
        <v>87</v>
      </c>
      <c r="H100" s="280" t="s">
        <v>85</v>
      </c>
      <c r="I100" s="280" t="s">
        <v>87</v>
      </c>
    </row>
    <row r="101" spans="1:9" ht="24.9" customHeight="1" x14ac:dyDescent="0.3">
      <c r="A101" s="489"/>
      <c r="B101" s="299">
        <v>8.3000000000000004E-2</v>
      </c>
      <c r="C101" s="284"/>
      <c r="D101" s="299">
        <v>8.3000000000000004E-2</v>
      </c>
      <c r="E101" s="281"/>
      <c r="F101" s="281"/>
      <c r="G101" s="283"/>
      <c r="H101" s="282"/>
      <c r="I101" s="283"/>
    </row>
    <row r="102" spans="1:9" ht="80.25" customHeight="1" x14ac:dyDescent="0.3">
      <c r="A102" s="44" t="s">
        <v>244</v>
      </c>
      <c r="B102" s="505"/>
      <c r="C102" s="505"/>
      <c r="D102" s="505"/>
      <c r="E102" s="505"/>
      <c r="F102" s="505"/>
      <c r="G102" s="505"/>
      <c r="H102" s="505"/>
      <c r="I102" s="505"/>
    </row>
    <row r="103" spans="1:9" ht="80.25" customHeight="1" x14ac:dyDescent="0.3">
      <c r="A103" s="44" t="s">
        <v>248</v>
      </c>
      <c r="B103" s="503"/>
      <c r="C103" s="504"/>
      <c r="D103" s="503"/>
      <c r="E103" s="504"/>
      <c r="F103" s="503"/>
      <c r="G103" s="504"/>
      <c r="H103" s="503"/>
      <c r="I103" s="504"/>
    </row>
    <row r="104" spans="1:9" ht="24.9" customHeight="1" x14ac:dyDescent="0.3">
      <c r="A104" s="488" t="s">
        <v>182</v>
      </c>
      <c r="B104" s="280" t="s">
        <v>85</v>
      </c>
      <c r="C104" s="280" t="s">
        <v>87</v>
      </c>
      <c r="D104" s="280" t="s">
        <v>85</v>
      </c>
      <c r="E104" s="280" t="s">
        <v>87</v>
      </c>
      <c r="F104" s="280" t="s">
        <v>85</v>
      </c>
      <c r="G104" s="280" t="s">
        <v>87</v>
      </c>
      <c r="H104" s="280" t="s">
        <v>85</v>
      </c>
      <c r="I104" s="280" t="s">
        <v>87</v>
      </c>
    </row>
    <row r="105" spans="1:9" ht="24.9" customHeight="1" x14ac:dyDescent="0.3">
      <c r="A105" s="489"/>
      <c r="B105" s="299">
        <v>8.3000000000000004E-2</v>
      </c>
      <c r="C105" s="284"/>
      <c r="D105" s="299">
        <v>8.3000000000000004E-2</v>
      </c>
      <c r="E105" s="281"/>
      <c r="F105" s="281"/>
      <c r="G105" s="283"/>
      <c r="H105" s="282"/>
      <c r="I105" s="283"/>
    </row>
    <row r="106" spans="1:9" ht="80.25" customHeight="1" x14ac:dyDescent="0.3">
      <c r="A106" s="44" t="s">
        <v>244</v>
      </c>
      <c r="B106" s="505"/>
      <c r="C106" s="505"/>
      <c r="D106" s="505"/>
      <c r="E106" s="505"/>
      <c r="F106" s="505"/>
      <c r="G106" s="505"/>
      <c r="H106" s="505"/>
      <c r="I106" s="505"/>
    </row>
    <row r="107" spans="1:9" ht="80.25" customHeight="1" x14ac:dyDescent="0.3">
      <c r="A107" s="44" t="s">
        <v>248</v>
      </c>
      <c r="B107" s="503"/>
      <c r="C107" s="504"/>
      <c r="D107" s="503"/>
      <c r="E107" s="504"/>
      <c r="F107" s="503"/>
      <c r="G107" s="504"/>
      <c r="H107" s="503"/>
      <c r="I107" s="504"/>
    </row>
    <row r="108" spans="1:9" ht="24.9" customHeight="1" x14ac:dyDescent="0.3">
      <c r="A108" s="488" t="s">
        <v>183</v>
      </c>
      <c r="B108" s="280" t="s">
        <v>85</v>
      </c>
      <c r="C108" s="280" t="s">
        <v>87</v>
      </c>
      <c r="D108" s="280" t="s">
        <v>85</v>
      </c>
      <c r="E108" s="280" t="s">
        <v>87</v>
      </c>
      <c r="F108" s="280" t="s">
        <v>85</v>
      </c>
      <c r="G108" s="280" t="s">
        <v>87</v>
      </c>
      <c r="H108" s="280" t="s">
        <v>85</v>
      </c>
      <c r="I108" s="280" t="s">
        <v>87</v>
      </c>
    </row>
    <row r="109" spans="1:9" ht="24.9" customHeight="1" x14ac:dyDescent="0.3">
      <c r="A109" s="489"/>
      <c r="B109" s="299">
        <v>8.3000000000000004E-2</v>
      </c>
      <c r="C109" s="284"/>
      <c r="D109" s="299">
        <v>8.3000000000000004E-2</v>
      </c>
      <c r="E109" s="281"/>
      <c r="F109" s="281"/>
      <c r="G109" s="283"/>
      <c r="H109" s="282"/>
      <c r="I109" s="283"/>
    </row>
    <row r="110" spans="1:9" ht="80.25" customHeight="1" x14ac:dyDescent="0.3">
      <c r="A110" s="44" t="s">
        <v>244</v>
      </c>
      <c r="B110" s="505"/>
      <c r="C110" s="505"/>
      <c r="D110" s="505"/>
      <c r="E110" s="505"/>
      <c r="F110" s="505"/>
      <c r="G110" s="505"/>
      <c r="H110" s="505"/>
      <c r="I110" s="505"/>
    </row>
    <row r="111" spans="1:9" ht="80.25" customHeight="1" x14ac:dyDescent="0.3">
      <c r="A111" s="44" t="s">
        <v>248</v>
      </c>
      <c r="B111" s="503"/>
      <c r="C111" s="504"/>
      <c r="D111" s="503"/>
      <c r="E111" s="504"/>
      <c r="F111" s="503"/>
      <c r="G111" s="504"/>
      <c r="H111" s="503"/>
      <c r="I111" s="504"/>
    </row>
    <row r="112" spans="1:9" ht="24.9" customHeight="1" x14ac:dyDescent="0.3">
      <c r="A112" s="488" t="s">
        <v>184</v>
      </c>
      <c r="B112" s="280" t="s">
        <v>85</v>
      </c>
      <c r="C112" s="280" t="s">
        <v>87</v>
      </c>
      <c r="D112" s="280" t="s">
        <v>85</v>
      </c>
      <c r="E112" s="280" t="s">
        <v>87</v>
      </c>
      <c r="F112" s="280" t="s">
        <v>85</v>
      </c>
      <c r="G112" s="280" t="s">
        <v>87</v>
      </c>
      <c r="H112" s="280" t="s">
        <v>85</v>
      </c>
      <c r="I112" s="280" t="s">
        <v>87</v>
      </c>
    </row>
    <row r="113" spans="1:9" ht="24.9" customHeight="1" x14ac:dyDescent="0.3">
      <c r="A113" s="489"/>
      <c r="B113" s="299">
        <v>8.6999999999999994E-2</v>
      </c>
      <c r="C113" s="285"/>
      <c r="D113" s="299">
        <v>8.6999999999999994E-2</v>
      </c>
      <c r="E113" s="281"/>
      <c r="F113" s="281"/>
      <c r="G113" s="286"/>
      <c r="H113" s="285"/>
      <c r="I113" s="286"/>
    </row>
    <row r="114" spans="1:9" ht="80.25" customHeight="1" x14ac:dyDescent="0.3">
      <c r="A114" s="44" t="s">
        <v>244</v>
      </c>
      <c r="B114" s="502"/>
      <c r="C114" s="502"/>
      <c r="D114" s="502"/>
      <c r="E114" s="502"/>
      <c r="F114" s="502"/>
      <c r="G114" s="502"/>
      <c r="H114" s="502"/>
      <c r="I114" s="502"/>
    </row>
    <row r="115" spans="1:9" ht="80.25" customHeight="1" x14ac:dyDescent="0.3">
      <c r="A115" s="44" t="s">
        <v>248</v>
      </c>
      <c r="B115" s="503"/>
      <c r="C115" s="504"/>
      <c r="D115" s="503"/>
      <c r="E115" s="504"/>
      <c r="F115" s="503"/>
      <c r="G115" s="504"/>
      <c r="H115" s="503"/>
      <c r="I115" s="504"/>
    </row>
    <row r="116" spans="1:9" ht="16.8" x14ac:dyDescent="0.3">
      <c r="A116" s="287" t="s">
        <v>285</v>
      </c>
      <c r="B116" s="288">
        <f>(B69+B73+B77+B81+B85+B89+B93+B97+B101+B105+B109+B113)</f>
        <v>0.99999999999999989</v>
      </c>
      <c r="C116" s="288">
        <f t="shared" ref="C116:I116" si="1">(C69+C73+C77+C81+C85+C89+C93+C97+C101+C105+C109+C113)</f>
        <v>0.58100000000000007</v>
      </c>
      <c r="D116" s="288">
        <f t="shared" si="1"/>
        <v>0.99999999999999989</v>
      </c>
      <c r="E116" s="288">
        <f t="shared" si="1"/>
        <v>0.58100000000000007</v>
      </c>
      <c r="F116" s="288">
        <f t="shared" si="1"/>
        <v>0</v>
      </c>
      <c r="G116" s="288">
        <f t="shared" si="1"/>
        <v>0</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D90:E90"/>
    <mergeCell ref="F90:G90"/>
    <mergeCell ref="H90:I90"/>
    <mergeCell ref="B90:C90"/>
    <mergeCell ref="D91:E91"/>
    <mergeCell ref="F91:G91"/>
    <mergeCell ref="H91:I91"/>
    <mergeCell ref="A92:A93"/>
    <mergeCell ref="B91:C91"/>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A112:A113"/>
    <mergeCell ref="B106:C106"/>
    <mergeCell ref="D106:E106"/>
    <mergeCell ref="F106:G106"/>
    <mergeCell ref="H106:I106"/>
    <mergeCell ref="B107:C107"/>
    <mergeCell ref="D107:E107"/>
    <mergeCell ref="F107:G107"/>
    <mergeCell ref="H107:I107"/>
    <mergeCell ref="A108:A109"/>
    <mergeCell ref="B114:C114"/>
    <mergeCell ref="D114:E114"/>
    <mergeCell ref="F114:G114"/>
    <mergeCell ref="H114:I114"/>
    <mergeCell ref="B115:C115"/>
    <mergeCell ref="D115:E115"/>
    <mergeCell ref="F115:G115"/>
    <mergeCell ref="H115:I115"/>
    <mergeCell ref="B110:C110"/>
    <mergeCell ref="D110:E110"/>
    <mergeCell ref="F110:G110"/>
    <mergeCell ref="H110:I110"/>
    <mergeCell ref="B111:C111"/>
    <mergeCell ref="D111:E111"/>
    <mergeCell ref="F111:G111"/>
    <mergeCell ref="H111:I111"/>
  </mergeCells>
  <hyperlinks>
    <hyperlink ref="B71" r:id="rId1" xr:uid="{00000000-0004-0000-0300-000000000000}"/>
    <hyperlink ref="B75" r:id="rId2" xr:uid="{00000000-0004-0000-0300-000001000000}"/>
    <hyperlink ref="D71" r:id="rId3" xr:uid="{00000000-0004-0000-0300-000002000000}"/>
    <hyperlink ref="D75" r:id="rId4" xr:uid="{00000000-0004-0000-0300-000003000000}"/>
    <hyperlink ref="B79" r:id="rId5" xr:uid="{00000000-0004-0000-0300-000004000000}"/>
    <hyperlink ref="D79" r:id="rId6" xr:uid="{00000000-0004-0000-0300-000005000000}"/>
    <hyperlink ref="B83" r:id="rId7" xr:uid="{00000000-0004-0000-0300-000006000000}"/>
    <hyperlink ref="D83" r:id="rId8" xr:uid="{00000000-0004-0000-0300-000007000000}"/>
    <hyperlink ref="B87:C87" r:id="rId9" display="https://secretariadistritald-my.sharepoint.com/:x:/g/personal/comunicaciones_sdmujer_gov_co/EZ7RrIXoLbVCovxPuhzluK4B6Zrv40zXPEHNgooL8MYXkA?e=OfM8D4" xr:uid="{6CDC613F-70E5-4D4E-97D5-15B224C3E29E}"/>
    <hyperlink ref="D87:E87" r:id="rId10" display="https://secretariadistritald-my.sharepoint.com/:f:/g/personal/ecastaneda_sdmujer_gov_co/EtkQoLyJKRpJpug9UEo-184BINx-qc0fcRWyENXK3mQjEA?e=AQTkjZ" xr:uid="{8A372D96-45AA-414B-9F27-C85FAD655A7D}"/>
    <hyperlink ref="B87" r:id="rId11" display="https://secretariadistritald-my.sharepoint.com/:x:/r/personal/comunicaciones_sdmujer_gov_co/_layouts/15/Doc.aspx?sourcedoc=%7B85ACD19E-2DE8-42B5-A2FC-4FBA1CE5B8AE%7D&amp;file=2025%20SEGUIMIENTO%20IMPACTOS%20EN%20MEDIOS%20DE%20COMUNICACI%25u00d3N.xlsx&amp;action=default&amp;mobileredirect=true" xr:uid="{93AB1141-60EE-40C4-B61B-180932BD0051}"/>
    <hyperlink ref="D87" r:id="rId12" xr:uid="{EEAAFDE4-60F4-47E5-BBEC-1E4B3F01C95D}"/>
    <hyperlink ref="B91" r:id="rId13" xr:uid="{39CD5980-B995-421E-95C1-CD662AB6EB53}"/>
    <hyperlink ref="D91:E91" r:id="rId14" display="https://secretariadistritald-my.sharepoint.com/:w:/g/personal/jarocha_sdmujer_gov_co/EdeoLCs8Bj5Dm-W6wQHS2soBh-n0q6HOIQI7AnMzpnfwYQ?e=6wjIyx" xr:uid="{8900CBD8-D3DC-4833-AA14-245AEC32DC1F}"/>
    <hyperlink ref="B95:C95" r:id="rId15" display="https://secretariadistritald-my.sharepoint.com/:x:/g/personal/comunicaciones_sdmujer_gov_co/EZ7RrIXoLbVCovxPuhzluK4B6Zrv40zXPEHNgooL8MYXkA?e=TceWSI" xr:uid="{D0C81EB9-03D6-4FC6-B4EB-96192280E632}"/>
    <hyperlink ref="D95:E95" r:id="rId16" display="https://secretariadistritald-my.sharepoint.com/:w:/g/personal/jarocha_sdmujer_gov_co/ERlj2PSKbY9FnZTm14EE684BrjgFJgT6JeFN7ZZbmtn-bA?e=ZRNblQ" xr:uid="{064494AB-5541-4C79-A8B2-3B7F991BC83E}"/>
    <hyperlink ref="B95" r:id="rId17" xr:uid="{EC1D544F-3111-4B05-B22D-F467A19DEDB8}"/>
    <hyperlink ref="D95" r:id="rId18" xr:uid="{4B710906-6B05-4832-8FE4-0E391073CE5B}"/>
  </hyperlinks>
  <pageMargins left="0.25" right="0.25" top="0.75" bottom="0.75" header="0.3" footer="0.3"/>
  <pageSetup scale="21" fitToHeight="0" orientation="landscape" r:id="rId19"/>
  <ignoredErrors>
    <ignoredError sqref="N24:N29" emptyCellReference="1"/>
  </ignoredErrors>
  <drawing r:id="rId20"/>
  <legacyDrawing r:id="rId2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topLeftCell="A41" zoomScaleNormal="100" workbookViewId="0">
      <selection activeCell="L41" sqref="L41"/>
    </sheetView>
  </sheetViews>
  <sheetFormatPr baseColWidth="10" defaultColWidth="10.88671875" defaultRowHeight="13.8" x14ac:dyDescent="0.3"/>
  <cols>
    <col min="1" max="1" width="42.44140625" style="1" customWidth="1"/>
    <col min="2" max="5" width="35.6640625" style="1" customWidth="1"/>
    <col min="6" max="6" width="41.33203125" style="1" customWidth="1"/>
    <col min="7" max="8" width="35.6640625" style="1" customWidth="1"/>
    <col min="9" max="9" width="52.6640625" style="1" customWidth="1"/>
    <col min="10" max="13" width="35.6640625" style="1" customWidth="1"/>
    <col min="14" max="21" width="18.109375" style="1" customWidth="1"/>
    <col min="22" max="22" width="22.6640625" style="1" customWidth="1"/>
    <col min="23" max="23" width="19" style="1" customWidth="1"/>
    <col min="24" max="24" width="19.44140625" style="1" customWidth="1"/>
    <col min="25" max="25" width="20.44140625" style="1" customWidth="1"/>
    <col min="26" max="26" width="22.88671875" style="1" customWidth="1"/>
    <col min="27" max="27" width="18.44140625" style="1" bestFit="1" customWidth="1"/>
    <col min="28" max="28" width="8.44140625" style="1" customWidth="1"/>
    <col min="29" max="29" width="18.44140625" style="1" bestFit="1" customWidth="1"/>
    <col min="30" max="30" width="5.6640625" style="1" customWidth="1"/>
    <col min="31" max="31" width="18.44140625" style="1" bestFit="1" customWidth="1"/>
    <col min="32" max="32" width="4.6640625" style="1" customWidth="1"/>
    <col min="33" max="33" width="23" style="1" bestFit="1" customWidth="1"/>
    <col min="34" max="34" width="10.88671875" style="1"/>
    <col min="35" max="35" width="18.44140625" style="1" bestFit="1" customWidth="1"/>
    <col min="36" max="36" width="16.109375" style="1" customWidth="1"/>
    <col min="37" max="16384" width="10.88671875" style="1"/>
  </cols>
  <sheetData>
    <row r="1" spans="1:25" ht="24" customHeight="1" thickBot="1" x14ac:dyDescent="0.35">
      <c r="A1" s="632"/>
      <c r="B1" s="448" t="s">
        <v>160</v>
      </c>
      <c r="C1" s="449"/>
      <c r="D1" s="449"/>
      <c r="E1" s="449"/>
      <c r="F1" s="449"/>
      <c r="G1" s="449"/>
      <c r="H1" s="450"/>
      <c r="I1" s="52" t="s">
        <v>402</v>
      </c>
      <c r="J1" s="445" t="s">
        <v>161</v>
      </c>
      <c r="K1" s="446"/>
      <c r="L1" s="447"/>
      <c r="M1" s="86"/>
    </row>
    <row r="2" spans="1:25" ht="24" customHeight="1" thickBot="1" x14ac:dyDescent="0.35">
      <c r="A2" s="633"/>
      <c r="B2" s="451" t="s">
        <v>162</v>
      </c>
      <c r="C2" s="452"/>
      <c r="D2" s="452"/>
      <c r="E2" s="452"/>
      <c r="F2" s="452"/>
      <c r="G2" s="452"/>
      <c r="H2" s="453"/>
      <c r="I2" s="52" t="s">
        <v>403</v>
      </c>
      <c r="J2" s="445" t="s">
        <v>163</v>
      </c>
      <c r="K2" s="446"/>
      <c r="L2" s="447"/>
      <c r="M2" s="86"/>
    </row>
    <row r="3" spans="1:25" ht="24" customHeight="1" thickBot="1" x14ac:dyDescent="0.35">
      <c r="A3" s="633"/>
      <c r="B3" s="451" t="s">
        <v>0</v>
      </c>
      <c r="C3" s="452"/>
      <c r="D3" s="452"/>
      <c r="E3" s="452"/>
      <c r="F3" s="452"/>
      <c r="G3" s="452"/>
      <c r="H3" s="453"/>
      <c r="I3" s="52" t="s">
        <v>404</v>
      </c>
      <c r="J3" s="445" t="s">
        <v>164</v>
      </c>
      <c r="K3" s="446"/>
      <c r="L3" s="447"/>
      <c r="M3" s="86"/>
    </row>
    <row r="4" spans="1:25" ht="24" customHeight="1" thickBot="1" x14ac:dyDescent="0.35">
      <c r="A4" s="634"/>
      <c r="B4" s="454" t="s">
        <v>405</v>
      </c>
      <c r="C4" s="455"/>
      <c r="D4" s="455"/>
      <c r="E4" s="455"/>
      <c r="F4" s="455"/>
      <c r="G4" s="455"/>
      <c r="H4" s="456"/>
      <c r="I4" s="52" t="s">
        <v>406</v>
      </c>
      <c r="J4" s="445" t="s">
        <v>407</v>
      </c>
      <c r="K4" s="446"/>
      <c r="L4" s="447"/>
      <c r="M4" s="86"/>
    </row>
    <row r="6" spans="1:25" ht="15" customHeight="1" thickBot="1" x14ac:dyDescent="0.35">
      <c r="A6" s="6"/>
      <c r="B6" s="7"/>
      <c r="C6" s="7"/>
      <c r="D6" s="9"/>
      <c r="E6" s="8"/>
      <c r="F6" s="8"/>
      <c r="G6" s="221"/>
      <c r="H6" s="221"/>
      <c r="I6" s="10"/>
      <c r="J6" s="10"/>
      <c r="K6" s="7"/>
      <c r="L6" s="7"/>
      <c r="M6" s="7"/>
      <c r="N6" s="7"/>
      <c r="O6" s="7"/>
      <c r="P6" s="7"/>
      <c r="Q6" s="7"/>
      <c r="R6" s="7"/>
      <c r="S6" s="7"/>
      <c r="T6" s="11"/>
      <c r="U6" s="7"/>
      <c r="V6" s="7"/>
      <c r="X6" s="12"/>
      <c r="Y6" s="13"/>
    </row>
    <row r="7" spans="1:25" ht="15" customHeight="1" x14ac:dyDescent="0.3">
      <c r="A7" s="645" t="s">
        <v>4</v>
      </c>
      <c r="B7" s="460" t="s">
        <v>168</v>
      </c>
      <c r="C7" s="461"/>
      <c r="D7" s="461"/>
      <c r="E7" s="461"/>
      <c r="F7" s="461"/>
      <c r="G7" s="461"/>
      <c r="H7" s="462"/>
      <c r="I7" s="645" t="s">
        <v>169</v>
      </c>
      <c r="J7" s="648">
        <v>2024110010299</v>
      </c>
      <c r="K7" s="7"/>
      <c r="L7" s="7"/>
      <c r="M7" s="7"/>
      <c r="N7" s="7"/>
      <c r="O7" s="7"/>
      <c r="P7" s="7"/>
      <c r="Q7" s="7"/>
      <c r="R7" s="7"/>
      <c r="S7" s="7"/>
      <c r="T7" s="7"/>
      <c r="U7" s="7"/>
      <c r="V7" s="7"/>
      <c r="W7" s="7"/>
      <c r="X7" s="7"/>
      <c r="Y7" s="7"/>
    </row>
    <row r="8" spans="1:25" ht="15" customHeight="1" x14ac:dyDescent="0.3">
      <c r="A8" s="646"/>
      <c r="B8" s="463"/>
      <c r="C8" s="464"/>
      <c r="D8" s="464"/>
      <c r="E8" s="464"/>
      <c r="F8" s="464"/>
      <c r="G8" s="464"/>
      <c r="H8" s="465"/>
      <c r="I8" s="646"/>
      <c r="J8" s="649"/>
      <c r="K8" s="7"/>
      <c r="L8" s="7"/>
      <c r="M8" s="7"/>
      <c r="N8" s="7"/>
      <c r="O8" s="7"/>
      <c r="P8" s="7"/>
      <c r="Q8" s="7"/>
      <c r="R8" s="7"/>
      <c r="S8" s="7"/>
      <c r="T8" s="7"/>
      <c r="U8" s="7"/>
      <c r="V8" s="7"/>
      <c r="W8" s="7"/>
      <c r="X8" s="7"/>
      <c r="Y8" s="7"/>
    </row>
    <row r="9" spans="1:25" ht="15" customHeight="1" x14ac:dyDescent="0.3">
      <c r="A9" s="646"/>
      <c r="B9" s="463"/>
      <c r="C9" s="464"/>
      <c r="D9" s="464"/>
      <c r="E9" s="464"/>
      <c r="F9" s="464"/>
      <c r="G9" s="464"/>
      <c r="H9" s="465"/>
      <c r="I9" s="646"/>
      <c r="J9" s="649"/>
      <c r="K9" s="7"/>
      <c r="L9" s="7"/>
      <c r="M9" s="7"/>
      <c r="N9" s="7"/>
      <c r="O9" s="7"/>
      <c r="P9" s="7"/>
      <c r="Q9" s="7"/>
      <c r="R9" s="7"/>
      <c r="S9" s="7"/>
      <c r="T9" s="7"/>
      <c r="U9" s="7"/>
      <c r="V9" s="7"/>
      <c r="W9" s="7"/>
      <c r="X9" s="7"/>
      <c r="Y9" s="7"/>
    </row>
    <row r="10" spans="1:25" ht="15" customHeight="1" thickBot="1" x14ac:dyDescent="0.35">
      <c r="A10" s="647"/>
      <c r="B10" s="466"/>
      <c r="C10" s="467"/>
      <c r="D10" s="467"/>
      <c r="E10" s="467"/>
      <c r="F10" s="467"/>
      <c r="G10" s="467"/>
      <c r="H10" s="468"/>
      <c r="I10" s="647"/>
      <c r="J10" s="650"/>
      <c r="K10" s="7"/>
      <c r="L10" s="7"/>
      <c r="M10" s="7"/>
      <c r="N10" s="7"/>
      <c r="O10" s="7"/>
      <c r="P10" s="7"/>
      <c r="Q10" s="7"/>
      <c r="R10" s="7"/>
      <c r="S10" s="7"/>
      <c r="T10" s="7"/>
      <c r="U10" s="7"/>
      <c r="V10" s="7"/>
      <c r="W10" s="7"/>
      <c r="X10" s="7"/>
      <c r="Y10" s="7"/>
    </row>
    <row r="11" spans="1:25" ht="9" customHeight="1" thickBot="1" x14ac:dyDescent="0.35">
      <c r="A11" s="14"/>
      <c r="B11" s="80"/>
      <c r="C11" s="7"/>
      <c r="D11" s="7"/>
      <c r="E11" s="7"/>
      <c r="F11" s="7"/>
      <c r="G11" s="7"/>
      <c r="H11" s="7"/>
      <c r="I11" s="7"/>
      <c r="J11" s="7"/>
      <c r="K11" s="7"/>
      <c r="L11" s="7"/>
      <c r="M11" s="7"/>
      <c r="N11" s="7"/>
      <c r="O11" s="7"/>
      <c r="P11" s="7"/>
      <c r="Q11" s="7"/>
      <c r="R11" s="7"/>
      <c r="S11" s="7"/>
      <c r="T11" s="7"/>
      <c r="U11" s="7"/>
      <c r="V11" s="7"/>
      <c r="W11" s="7"/>
      <c r="X11" s="7"/>
      <c r="Y11" s="7"/>
    </row>
    <row r="12" spans="1:25" s="81" customFormat="1" ht="21.75" customHeight="1" thickBot="1" x14ac:dyDescent="0.3">
      <c r="A12" s="475" t="s">
        <v>6</v>
      </c>
      <c r="B12" s="145" t="s">
        <v>170</v>
      </c>
      <c r="C12" s="164" t="s">
        <v>171</v>
      </c>
      <c r="D12" s="145" t="s">
        <v>172</v>
      </c>
      <c r="E12" s="164" t="s">
        <v>171</v>
      </c>
      <c r="F12" s="145" t="s">
        <v>173</v>
      </c>
      <c r="G12" s="164" t="s">
        <v>171</v>
      </c>
      <c r="H12" s="145" t="s">
        <v>174</v>
      </c>
      <c r="I12" s="165" t="s">
        <v>171</v>
      </c>
    </row>
    <row r="13" spans="1:25" s="81" customFormat="1" ht="21.75" customHeight="1" thickBot="1" x14ac:dyDescent="0.3">
      <c r="A13" s="475"/>
      <c r="B13" s="147" t="s">
        <v>176</v>
      </c>
      <c r="C13" s="88" t="s">
        <v>171</v>
      </c>
      <c r="D13" s="145" t="s">
        <v>177</v>
      </c>
      <c r="E13" s="88" t="s">
        <v>171</v>
      </c>
      <c r="F13" s="145" t="s">
        <v>178</v>
      </c>
      <c r="G13" s="164" t="s">
        <v>171</v>
      </c>
      <c r="H13" s="145" t="s">
        <v>179</v>
      </c>
      <c r="I13" s="165"/>
    </row>
    <row r="14" spans="1:25" s="81" customFormat="1" ht="21.75" customHeight="1" thickBot="1" x14ac:dyDescent="0.3">
      <c r="A14" s="475"/>
      <c r="B14" s="145" t="s">
        <v>181</v>
      </c>
      <c r="C14" s="164"/>
      <c r="D14" s="145" t="s">
        <v>182</v>
      </c>
      <c r="E14" s="53"/>
      <c r="F14" s="145" t="s">
        <v>183</v>
      </c>
      <c r="G14" s="53"/>
      <c r="H14" s="145" t="s">
        <v>184</v>
      </c>
      <c r="I14" s="165"/>
    </row>
    <row r="15" spans="1:25" s="81" customFormat="1" ht="21.75" customHeight="1" thickBot="1" x14ac:dyDescent="0.35">
      <c r="A15" s="1"/>
      <c r="B15" s="1"/>
      <c r="C15" s="1"/>
      <c r="D15" s="1"/>
      <c r="E15" s="1"/>
      <c r="F15" s="1"/>
      <c r="G15" s="1"/>
      <c r="H15" s="1"/>
      <c r="I15" s="1"/>
      <c r="J15" s="1"/>
      <c r="K15" s="1"/>
      <c r="L15" s="93"/>
      <c r="M15" s="94"/>
      <c r="N15" s="94"/>
      <c r="O15" s="94"/>
    </row>
    <row r="16" spans="1:25" s="81" customFormat="1" ht="21.75" customHeight="1" thickBot="1" x14ac:dyDescent="0.35">
      <c r="A16" s="474" t="s">
        <v>8</v>
      </c>
      <c r="B16" s="474"/>
      <c r="C16" s="161" t="s">
        <v>175</v>
      </c>
      <c r="D16" s="490"/>
      <c r="E16" s="490"/>
      <c r="F16" s="490"/>
      <c r="G16" s="1"/>
      <c r="H16" s="1"/>
      <c r="I16" s="1"/>
      <c r="J16" s="1"/>
      <c r="K16" s="1"/>
      <c r="L16" s="93"/>
      <c r="M16" s="94"/>
      <c r="N16" s="94"/>
      <c r="O16" s="94"/>
    </row>
    <row r="17" spans="1:15" s="81" customFormat="1" ht="21.75" customHeight="1" thickBot="1" x14ac:dyDescent="0.35">
      <c r="A17" s="474"/>
      <c r="B17" s="474"/>
      <c r="C17" s="161" t="s">
        <v>180</v>
      </c>
      <c r="D17" s="490"/>
      <c r="E17" s="490"/>
      <c r="F17" s="490"/>
      <c r="G17" s="1"/>
      <c r="H17" s="1"/>
      <c r="I17" s="1"/>
      <c r="J17" s="1"/>
      <c r="K17" s="1"/>
      <c r="L17" s="93"/>
      <c r="M17" s="94"/>
      <c r="N17" s="94"/>
      <c r="O17" s="94"/>
    </row>
    <row r="18" spans="1:15" s="81" customFormat="1" ht="21.75" customHeight="1" thickBot="1" x14ac:dyDescent="0.35">
      <c r="A18" s="474"/>
      <c r="B18" s="474"/>
      <c r="C18" s="161" t="s">
        <v>185</v>
      </c>
      <c r="D18" s="490" t="s">
        <v>171</v>
      </c>
      <c r="E18" s="490"/>
      <c r="F18" s="490"/>
      <c r="G18" s="1"/>
      <c r="H18" s="1"/>
      <c r="I18" s="1"/>
      <c r="J18" s="1"/>
      <c r="K18" s="1"/>
      <c r="L18" s="93"/>
      <c r="M18" s="94"/>
      <c r="N18" s="94"/>
      <c r="O18" s="94"/>
    </row>
    <row r="19" spans="1:15" s="81" customFormat="1" ht="21.75" customHeight="1" x14ac:dyDescent="0.3">
      <c r="A19" s="1"/>
      <c r="B19" s="1"/>
      <c r="C19" s="1"/>
      <c r="D19" s="1"/>
      <c r="E19" s="1"/>
      <c r="F19" s="1"/>
      <c r="G19" s="1"/>
      <c r="H19" s="1"/>
      <c r="I19" s="1"/>
      <c r="J19" s="1"/>
      <c r="K19" s="1"/>
      <c r="L19" s="93"/>
      <c r="M19" s="94"/>
      <c r="N19" s="94"/>
      <c r="O19" s="94"/>
    </row>
    <row r="20" spans="1:15" s="26" customFormat="1" ht="16.5" customHeight="1" x14ac:dyDescent="0.25"/>
    <row r="21" spans="1:15" ht="5.25" customHeight="1" thickBot="1" x14ac:dyDescent="0.35"/>
    <row r="22" spans="1:15" ht="48" customHeight="1" thickBot="1" x14ac:dyDescent="0.35">
      <c r="A22" s="651" t="s">
        <v>408</v>
      </c>
      <c r="B22" s="651"/>
      <c r="C22" s="651"/>
      <c r="D22" s="651"/>
      <c r="E22" s="651"/>
      <c r="F22" s="651"/>
      <c r="G22" s="651"/>
      <c r="H22" s="651"/>
      <c r="I22" s="651"/>
      <c r="J22" s="651"/>
    </row>
    <row r="23" spans="1:15" ht="69.900000000000006" customHeight="1" thickBot="1" x14ac:dyDescent="0.35">
      <c r="A23" s="151" t="s">
        <v>21</v>
      </c>
      <c r="B23" s="635" t="s">
        <v>192</v>
      </c>
      <c r="C23" s="636"/>
      <c r="D23" s="637"/>
      <c r="E23" s="152" t="s">
        <v>72</v>
      </c>
      <c r="F23" s="323" t="s">
        <v>409</v>
      </c>
      <c r="G23" s="152" t="s">
        <v>74</v>
      </c>
      <c r="H23" s="635" t="s">
        <v>410</v>
      </c>
      <c r="I23" s="636"/>
      <c r="J23" s="637"/>
    </row>
    <row r="24" spans="1:15" ht="50.25" customHeight="1" thickBot="1" x14ac:dyDescent="0.35">
      <c r="A24" s="123" t="s">
        <v>76</v>
      </c>
      <c r="B24" s="635" t="s">
        <v>411</v>
      </c>
      <c r="C24" s="636"/>
      <c r="D24" s="636"/>
      <c r="E24" s="636"/>
      <c r="F24" s="636"/>
      <c r="G24" s="636"/>
      <c r="H24" s="636"/>
      <c r="I24" s="636"/>
      <c r="J24" s="637"/>
    </row>
    <row r="25" spans="1:15" ht="50.25" customHeight="1" thickBot="1" x14ac:dyDescent="0.35">
      <c r="A25" s="618" t="s">
        <v>78</v>
      </c>
      <c r="B25" s="153">
        <v>2024</v>
      </c>
      <c r="C25" s="154">
        <v>2025</v>
      </c>
      <c r="D25" s="154">
        <v>2026</v>
      </c>
      <c r="E25" s="154">
        <v>2027</v>
      </c>
      <c r="F25" s="155" t="s">
        <v>412</v>
      </c>
      <c r="G25" s="156" t="s">
        <v>80</v>
      </c>
      <c r="H25" s="652" t="s">
        <v>82</v>
      </c>
      <c r="I25" s="653"/>
      <c r="J25" s="654"/>
    </row>
    <row r="26" spans="1:15" ht="50.25" customHeight="1" thickBot="1" x14ac:dyDescent="0.35">
      <c r="A26" s="619"/>
      <c r="B26" s="324">
        <v>0.2</v>
      </c>
      <c r="C26" s="325">
        <v>0.3</v>
      </c>
      <c r="D26" s="325">
        <v>0.25</v>
      </c>
      <c r="E26" s="325">
        <v>0.25</v>
      </c>
      <c r="F26" s="300">
        <v>1</v>
      </c>
      <c r="G26" s="326">
        <f>+B26</f>
        <v>0.2</v>
      </c>
      <c r="H26" s="655" t="s">
        <v>413</v>
      </c>
      <c r="I26" s="656"/>
      <c r="J26" s="656"/>
    </row>
    <row r="27" spans="1:15" ht="52.5" customHeight="1" thickBot="1" x14ac:dyDescent="0.35">
      <c r="A27" s="123"/>
      <c r="B27" s="657" t="s">
        <v>84</v>
      </c>
      <c r="C27" s="658"/>
      <c r="D27" s="658"/>
      <c r="E27" s="658"/>
      <c r="F27" s="658"/>
      <c r="G27" s="658"/>
      <c r="H27" s="658"/>
      <c r="I27" s="658"/>
      <c r="J27" s="659"/>
    </row>
    <row r="28" spans="1:15" s="29" customFormat="1" ht="56.25" customHeight="1" thickBot="1" x14ac:dyDescent="0.35">
      <c r="A28" s="618" t="s">
        <v>203</v>
      </c>
      <c r="B28" s="123" t="s">
        <v>204</v>
      </c>
      <c r="C28" s="151" t="s">
        <v>87</v>
      </c>
      <c r="D28" s="620" t="s">
        <v>89</v>
      </c>
      <c r="E28" s="621"/>
      <c r="F28" s="620" t="s">
        <v>91</v>
      </c>
      <c r="G28" s="621"/>
      <c r="H28" s="124" t="s">
        <v>93</v>
      </c>
      <c r="I28" s="122" t="s">
        <v>94</v>
      </c>
      <c r="J28" s="122" t="s">
        <v>96</v>
      </c>
    </row>
    <row r="29" spans="1:15" ht="223.2" customHeight="1" thickBot="1" x14ac:dyDescent="0.35">
      <c r="A29" s="619"/>
      <c r="B29" s="301">
        <v>2.5</v>
      </c>
      <c r="C29" s="302">
        <v>2.5</v>
      </c>
      <c r="D29" s="602" t="s">
        <v>414</v>
      </c>
      <c r="E29" s="603"/>
      <c r="F29" s="602" t="s">
        <v>415</v>
      </c>
      <c r="G29" s="603"/>
      <c r="H29" s="303" t="s">
        <v>207</v>
      </c>
      <c r="I29" s="291" t="s">
        <v>416</v>
      </c>
      <c r="J29" s="304" t="s">
        <v>417</v>
      </c>
    </row>
    <row r="30" spans="1:15" s="29" customFormat="1" ht="45" customHeight="1" thickBot="1" x14ac:dyDescent="0.35">
      <c r="A30" s="618" t="s">
        <v>209</v>
      </c>
      <c r="B30" s="305" t="s">
        <v>204</v>
      </c>
      <c r="C30" s="306" t="s">
        <v>87</v>
      </c>
      <c r="D30" s="639" t="s">
        <v>89</v>
      </c>
      <c r="E30" s="640"/>
      <c r="F30" s="639" t="s">
        <v>91</v>
      </c>
      <c r="G30" s="640"/>
      <c r="H30" s="306" t="s">
        <v>93</v>
      </c>
      <c r="I30" s="307" t="s">
        <v>94</v>
      </c>
      <c r="J30" s="307" t="s">
        <v>96</v>
      </c>
    </row>
    <row r="31" spans="1:15" ht="318" customHeight="1" thickBot="1" x14ac:dyDescent="0.35">
      <c r="A31" s="619"/>
      <c r="B31" s="301">
        <v>2.5</v>
      </c>
      <c r="C31" s="302">
        <v>2.5</v>
      </c>
      <c r="D31" s="641" t="s">
        <v>418</v>
      </c>
      <c r="E31" s="642"/>
      <c r="F31" s="641" t="s">
        <v>419</v>
      </c>
      <c r="G31" s="642"/>
      <c r="H31" s="303" t="s">
        <v>207</v>
      </c>
      <c r="I31" s="291" t="s">
        <v>420</v>
      </c>
      <c r="J31" s="304" t="s">
        <v>417</v>
      </c>
    </row>
    <row r="32" spans="1:15" s="29" customFormat="1" ht="54" customHeight="1" thickBot="1" x14ac:dyDescent="0.35">
      <c r="A32" s="618" t="s">
        <v>213</v>
      </c>
      <c r="B32" s="305" t="s">
        <v>204</v>
      </c>
      <c r="C32" s="306" t="s">
        <v>87</v>
      </c>
      <c r="D32" s="639" t="s">
        <v>89</v>
      </c>
      <c r="E32" s="640"/>
      <c r="F32" s="639" t="s">
        <v>91</v>
      </c>
      <c r="G32" s="640"/>
      <c r="H32" s="306" t="s">
        <v>93</v>
      </c>
      <c r="I32" s="307" t="s">
        <v>94</v>
      </c>
      <c r="J32" s="307" t="s">
        <v>96</v>
      </c>
    </row>
    <row r="33" spans="1:10" ht="313.95" customHeight="1" thickBot="1" x14ac:dyDescent="0.35">
      <c r="A33" s="619"/>
      <c r="B33" s="301">
        <v>2.5</v>
      </c>
      <c r="C33" s="302">
        <v>2.5</v>
      </c>
      <c r="D33" s="606" t="s">
        <v>421</v>
      </c>
      <c r="E33" s="607"/>
      <c r="F33" s="643" t="s">
        <v>422</v>
      </c>
      <c r="G33" s="644"/>
      <c r="H33" s="303" t="s">
        <v>207</v>
      </c>
      <c r="I33" s="308" t="s">
        <v>423</v>
      </c>
      <c r="J33" s="304" t="s">
        <v>424</v>
      </c>
    </row>
    <row r="34" spans="1:10" s="29" customFormat="1" ht="47.25" customHeight="1" thickBot="1" x14ac:dyDescent="0.35">
      <c r="A34" s="618" t="s">
        <v>217</v>
      </c>
      <c r="B34" s="121" t="s">
        <v>204</v>
      </c>
      <c r="C34" s="121" t="s">
        <v>87</v>
      </c>
      <c r="D34" s="620" t="s">
        <v>89</v>
      </c>
      <c r="E34" s="621"/>
      <c r="F34" s="620" t="s">
        <v>91</v>
      </c>
      <c r="G34" s="621"/>
      <c r="H34" s="124" t="s">
        <v>93</v>
      </c>
      <c r="I34" s="124" t="s">
        <v>94</v>
      </c>
      <c r="J34" s="122" t="s">
        <v>96</v>
      </c>
    </row>
    <row r="35" spans="1:10" ht="409.5" customHeight="1" x14ac:dyDescent="0.3">
      <c r="A35" s="619"/>
      <c r="B35" s="157">
        <v>2.5</v>
      </c>
      <c r="C35" s="90">
        <v>2.5</v>
      </c>
      <c r="D35" s="625" t="s">
        <v>425</v>
      </c>
      <c r="E35" s="638"/>
      <c r="F35" s="625" t="s">
        <v>426</v>
      </c>
      <c r="G35" s="638"/>
      <c r="H35" s="89" t="s">
        <v>207</v>
      </c>
      <c r="I35" s="158" t="s">
        <v>427</v>
      </c>
      <c r="J35" s="304" t="s">
        <v>428</v>
      </c>
    </row>
    <row r="36" spans="1:10" s="29" customFormat="1" ht="47.25" customHeight="1" thickBot="1" x14ac:dyDescent="0.35">
      <c r="A36" s="618" t="s">
        <v>221</v>
      </c>
      <c r="B36" s="121" t="s">
        <v>204</v>
      </c>
      <c r="C36" s="124" t="s">
        <v>87</v>
      </c>
      <c r="D36" s="620" t="s">
        <v>89</v>
      </c>
      <c r="E36" s="621"/>
      <c r="F36" s="620" t="s">
        <v>91</v>
      </c>
      <c r="G36" s="621"/>
      <c r="H36" s="124" t="s">
        <v>93</v>
      </c>
      <c r="I36" s="122" t="s">
        <v>94</v>
      </c>
      <c r="J36" s="122" t="s">
        <v>96</v>
      </c>
    </row>
    <row r="37" spans="1:10" ht="380.25" customHeight="1" thickBot="1" x14ac:dyDescent="0.35">
      <c r="A37" s="619"/>
      <c r="B37" s="157">
        <v>2.5</v>
      </c>
      <c r="C37" s="90">
        <v>2.5</v>
      </c>
      <c r="D37" s="625" t="s">
        <v>429</v>
      </c>
      <c r="E37" s="623"/>
      <c r="F37" s="625" t="s">
        <v>430</v>
      </c>
      <c r="G37" s="623"/>
      <c r="H37" s="89" t="s">
        <v>207</v>
      </c>
      <c r="I37" s="347" t="s">
        <v>431</v>
      </c>
      <c r="J37" s="351" t="s">
        <v>432</v>
      </c>
    </row>
    <row r="38" spans="1:10" s="29" customFormat="1" ht="48.75" customHeight="1" x14ac:dyDescent="0.3">
      <c r="A38" s="618" t="s">
        <v>226</v>
      </c>
      <c r="B38" s="121" t="s">
        <v>204</v>
      </c>
      <c r="C38" s="124" t="s">
        <v>87</v>
      </c>
      <c r="D38" s="620" t="s">
        <v>89</v>
      </c>
      <c r="E38" s="621"/>
      <c r="F38" s="620" t="s">
        <v>91</v>
      </c>
      <c r="G38" s="621"/>
      <c r="H38" s="124" t="s">
        <v>93</v>
      </c>
      <c r="I38" s="122" t="s">
        <v>94</v>
      </c>
      <c r="J38" s="122" t="s">
        <v>96</v>
      </c>
    </row>
    <row r="39" spans="1:10" ht="409.6" customHeight="1" x14ac:dyDescent="0.3">
      <c r="A39" s="619"/>
      <c r="B39" s="157">
        <v>2.5</v>
      </c>
      <c r="C39" s="90">
        <v>2.5</v>
      </c>
      <c r="D39" s="625" t="s">
        <v>433</v>
      </c>
      <c r="E39" s="623"/>
      <c r="F39" s="626" t="s">
        <v>434</v>
      </c>
      <c r="G39" s="627"/>
      <c r="H39" s="89" t="s">
        <v>207</v>
      </c>
      <c r="I39" s="367" t="s">
        <v>435</v>
      </c>
      <c r="J39" s="362" t="s">
        <v>436</v>
      </c>
    </row>
    <row r="40" spans="1:10" ht="46.5" customHeight="1" x14ac:dyDescent="0.3">
      <c r="A40" s="618" t="s">
        <v>230</v>
      </c>
      <c r="B40" s="124" t="s">
        <v>204</v>
      </c>
      <c r="C40" s="124" t="s">
        <v>87</v>
      </c>
      <c r="D40" s="620" t="s">
        <v>89</v>
      </c>
      <c r="E40" s="621"/>
      <c r="F40" s="620" t="s">
        <v>91</v>
      </c>
      <c r="G40" s="621"/>
      <c r="H40" s="124" t="s">
        <v>93</v>
      </c>
      <c r="I40" s="122" t="s">
        <v>94</v>
      </c>
      <c r="J40" s="122" t="s">
        <v>96</v>
      </c>
    </row>
    <row r="41" spans="1:10" ht="358.5" customHeight="1" x14ac:dyDescent="0.3">
      <c r="A41" s="619"/>
      <c r="B41" s="89">
        <v>2.5</v>
      </c>
      <c r="C41" s="371">
        <v>2.5</v>
      </c>
      <c r="D41" s="628" t="s">
        <v>437</v>
      </c>
      <c r="E41" s="629"/>
      <c r="F41" s="630" t="s">
        <v>438</v>
      </c>
      <c r="G41" s="631"/>
      <c r="H41" s="89" t="s">
        <v>207</v>
      </c>
      <c r="I41" s="370" t="s">
        <v>439</v>
      </c>
      <c r="J41" s="351" t="s">
        <v>440</v>
      </c>
    </row>
    <row r="42" spans="1:10" ht="48.75" customHeight="1" x14ac:dyDescent="0.3">
      <c r="A42" s="618" t="s">
        <v>234</v>
      </c>
      <c r="B42" s="123" t="s">
        <v>204</v>
      </c>
      <c r="C42" s="151" t="s">
        <v>87</v>
      </c>
      <c r="D42" s="620" t="s">
        <v>89</v>
      </c>
      <c r="E42" s="621"/>
      <c r="F42" s="620" t="s">
        <v>91</v>
      </c>
      <c r="G42" s="621"/>
      <c r="H42" s="124" t="s">
        <v>93</v>
      </c>
      <c r="I42" s="122" t="s">
        <v>94</v>
      </c>
      <c r="J42" s="122" t="s">
        <v>96</v>
      </c>
    </row>
    <row r="43" spans="1:10" ht="87" customHeight="1" thickBot="1" x14ac:dyDescent="0.35">
      <c r="A43" s="619"/>
      <c r="B43" s="89">
        <v>2.5</v>
      </c>
      <c r="C43" s="91"/>
      <c r="D43" s="622"/>
      <c r="E43" s="624"/>
      <c r="F43" s="622"/>
      <c r="G43" s="623"/>
      <c r="H43" s="160"/>
      <c r="I43" s="89"/>
      <c r="J43" s="159"/>
    </row>
    <row r="44" spans="1:10" ht="42.75" customHeight="1" thickBot="1" x14ac:dyDescent="0.35">
      <c r="A44" s="618" t="s">
        <v>235</v>
      </c>
      <c r="B44" s="123" t="s">
        <v>204</v>
      </c>
      <c r="C44" s="151" t="s">
        <v>87</v>
      </c>
      <c r="D44" s="620" t="s">
        <v>89</v>
      </c>
      <c r="E44" s="621"/>
      <c r="F44" s="620" t="s">
        <v>91</v>
      </c>
      <c r="G44" s="621"/>
      <c r="H44" s="124" t="s">
        <v>93</v>
      </c>
      <c r="I44" s="122" t="s">
        <v>94</v>
      </c>
      <c r="J44" s="122" t="s">
        <v>96</v>
      </c>
    </row>
    <row r="45" spans="1:10" ht="78.599999999999994" customHeight="1" thickBot="1" x14ac:dyDescent="0.35">
      <c r="A45" s="619"/>
      <c r="B45" s="89">
        <v>2.5</v>
      </c>
      <c r="C45" s="91"/>
      <c r="D45" s="622"/>
      <c r="E45" s="623"/>
      <c r="F45" s="622"/>
      <c r="G45" s="623"/>
      <c r="H45" s="89"/>
      <c r="I45" s="89"/>
      <c r="J45" s="89"/>
    </row>
    <row r="46" spans="1:10" ht="45" customHeight="1" thickBot="1" x14ac:dyDescent="0.35">
      <c r="A46" s="618" t="s">
        <v>236</v>
      </c>
      <c r="B46" s="123" t="s">
        <v>204</v>
      </c>
      <c r="C46" s="151" t="s">
        <v>87</v>
      </c>
      <c r="D46" s="620" t="s">
        <v>89</v>
      </c>
      <c r="E46" s="621"/>
      <c r="F46" s="620" t="s">
        <v>91</v>
      </c>
      <c r="G46" s="621"/>
      <c r="H46" s="124" t="s">
        <v>93</v>
      </c>
      <c r="I46" s="122" t="s">
        <v>94</v>
      </c>
      <c r="J46" s="122" t="s">
        <v>96</v>
      </c>
    </row>
    <row r="47" spans="1:10" ht="75.599999999999994" customHeight="1" thickBot="1" x14ac:dyDescent="0.35">
      <c r="A47" s="619"/>
      <c r="B47" s="89">
        <v>2.5</v>
      </c>
      <c r="C47" s="91"/>
      <c r="D47" s="622"/>
      <c r="E47" s="623"/>
      <c r="F47" s="622"/>
      <c r="G47" s="623"/>
      <c r="H47" s="89"/>
      <c r="I47" s="159"/>
      <c r="J47" s="159"/>
    </row>
    <row r="48" spans="1:10" ht="46.5" customHeight="1" thickBot="1" x14ac:dyDescent="0.35">
      <c r="A48" s="618" t="s">
        <v>237</v>
      </c>
      <c r="B48" s="123" t="s">
        <v>204</v>
      </c>
      <c r="C48" s="151" t="s">
        <v>87</v>
      </c>
      <c r="D48" s="620" t="s">
        <v>89</v>
      </c>
      <c r="E48" s="621"/>
      <c r="F48" s="620" t="s">
        <v>91</v>
      </c>
      <c r="G48" s="621"/>
      <c r="H48" s="124" t="s">
        <v>93</v>
      </c>
      <c r="I48" s="122" t="s">
        <v>94</v>
      </c>
      <c r="J48" s="122" t="s">
        <v>96</v>
      </c>
    </row>
    <row r="49" spans="1:13" ht="72" customHeight="1" thickBot="1" x14ac:dyDescent="0.35">
      <c r="A49" s="619"/>
      <c r="B49" s="89">
        <v>2.5</v>
      </c>
      <c r="C49" s="91"/>
      <c r="D49" s="622"/>
      <c r="E49" s="623"/>
      <c r="F49" s="624"/>
      <c r="G49" s="624"/>
      <c r="H49" s="89"/>
      <c r="I49" s="89"/>
      <c r="J49" s="89"/>
    </row>
    <row r="50" spans="1:13" ht="48.75" customHeight="1" thickBot="1" x14ac:dyDescent="0.35">
      <c r="A50" s="618" t="s">
        <v>238</v>
      </c>
      <c r="B50" s="123" t="s">
        <v>204</v>
      </c>
      <c r="C50" s="151" t="s">
        <v>87</v>
      </c>
      <c r="D50" s="620" t="s">
        <v>89</v>
      </c>
      <c r="E50" s="621"/>
      <c r="F50" s="620" t="s">
        <v>91</v>
      </c>
      <c r="G50" s="621"/>
      <c r="H50" s="124" t="s">
        <v>93</v>
      </c>
      <c r="I50" s="122" t="s">
        <v>94</v>
      </c>
      <c r="J50" s="122" t="s">
        <v>96</v>
      </c>
    </row>
    <row r="51" spans="1:13" ht="72.599999999999994" customHeight="1" thickBot="1" x14ac:dyDescent="0.35">
      <c r="A51" s="619"/>
      <c r="B51" s="89">
        <v>2.5</v>
      </c>
      <c r="C51" s="91"/>
      <c r="D51" s="622"/>
      <c r="E51" s="623"/>
      <c r="F51" s="622"/>
      <c r="G51" s="623"/>
      <c r="H51" s="89"/>
      <c r="I51" s="89"/>
      <c r="J51" s="89"/>
    </row>
    <row r="52" spans="1:13" x14ac:dyDescent="0.3">
      <c r="B52" s="1">
        <f>B29+B31+B33+B35+B37+B39+B41+B43+B45+B47+B49+B51</f>
        <v>30</v>
      </c>
    </row>
    <row r="53" spans="1:13" ht="17.399999999999999" x14ac:dyDescent="0.3">
      <c r="A53" s="51" t="s">
        <v>441</v>
      </c>
    </row>
    <row r="54" spans="1:13" ht="18" customHeight="1" x14ac:dyDescent="0.3">
      <c r="A54" s="36"/>
    </row>
    <row r="55" spans="1:13" ht="22.8" x14ac:dyDescent="0.3">
      <c r="A55" s="617" t="s">
        <v>442</v>
      </c>
      <c r="B55" s="37" t="s">
        <v>170</v>
      </c>
      <c r="C55" s="37" t="s">
        <v>172</v>
      </c>
      <c r="D55" s="37" t="s">
        <v>173</v>
      </c>
      <c r="E55" s="37" t="s">
        <v>174</v>
      </c>
      <c r="F55" s="37" t="s">
        <v>176</v>
      </c>
      <c r="G55" s="37" t="s">
        <v>177</v>
      </c>
      <c r="H55" s="37" t="s">
        <v>178</v>
      </c>
      <c r="I55" s="37" t="s">
        <v>179</v>
      </c>
      <c r="J55" s="37" t="s">
        <v>181</v>
      </c>
      <c r="K55" s="37" t="s">
        <v>182</v>
      </c>
      <c r="L55" s="37" t="s">
        <v>183</v>
      </c>
      <c r="M55" s="37" t="s">
        <v>184</v>
      </c>
    </row>
    <row r="56" spans="1:13" ht="24.75" customHeight="1" x14ac:dyDescent="0.3">
      <c r="A56" s="617"/>
      <c r="B56" s="38">
        <v>2.5</v>
      </c>
      <c r="C56" s="38">
        <v>2.5</v>
      </c>
      <c r="D56" s="38">
        <v>2.5</v>
      </c>
      <c r="E56" s="38">
        <v>2.5</v>
      </c>
      <c r="F56" s="38">
        <v>2.5</v>
      </c>
      <c r="G56" s="38">
        <v>2.5</v>
      </c>
      <c r="H56" s="38">
        <v>2.5</v>
      </c>
      <c r="I56" s="38"/>
      <c r="J56" s="38"/>
      <c r="K56" s="38"/>
      <c r="L56" s="38"/>
      <c r="M56" s="38"/>
    </row>
    <row r="57" spans="1:13" s="28" customFormat="1" ht="13.2" customHeight="1" x14ac:dyDescent="0.3">
      <c r="A57" s="1"/>
      <c r="B57" s="1"/>
      <c r="C57" s="1"/>
      <c r="D57" s="1"/>
      <c r="E57" s="1"/>
      <c r="F57" s="1"/>
      <c r="G57" s="1"/>
      <c r="H57" s="1"/>
      <c r="I57" s="1"/>
    </row>
    <row r="58" spans="1:13" ht="14.4" thickBot="1" x14ac:dyDescent="0.35"/>
    <row r="59" spans="1:13" ht="44.25" customHeight="1" thickBot="1" x14ac:dyDescent="0.35">
      <c r="A59" s="212" t="s">
        <v>443</v>
      </c>
      <c r="B59" s="194" t="s">
        <v>444</v>
      </c>
      <c r="C59" s="359"/>
      <c r="D59" s="213" t="s">
        <v>445</v>
      </c>
      <c r="E59" s="194" t="s">
        <v>444</v>
      </c>
      <c r="F59" s="166"/>
      <c r="G59" s="213" t="s">
        <v>446</v>
      </c>
      <c r="H59" s="194" t="s">
        <v>447</v>
      </c>
      <c r="I59" s="210"/>
      <c r="J59" s="159"/>
    </row>
    <row r="60" spans="1:13" ht="14.4" thickBot="1" x14ac:dyDescent="0.35">
      <c r="A60" s="214"/>
      <c r="B60" s="194" t="s">
        <v>448</v>
      </c>
      <c r="C60" s="359" t="s">
        <v>449</v>
      </c>
      <c r="D60" s="215"/>
      <c r="E60" s="194" t="s">
        <v>448</v>
      </c>
      <c r="F60" s="166" t="s">
        <v>450</v>
      </c>
      <c r="G60" s="215"/>
      <c r="H60" s="194" t="s">
        <v>451</v>
      </c>
      <c r="I60" s="222"/>
      <c r="J60" s="159"/>
    </row>
    <row r="61" spans="1:13" ht="14.4" thickBot="1" x14ac:dyDescent="0.35">
      <c r="A61" s="214"/>
      <c r="B61" s="194" t="s">
        <v>452</v>
      </c>
      <c r="C61" s="166" t="s">
        <v>453</v>
      </c>
      <c r="D61" s="215"/>
      <c r="E61" s="194" t="s">
        <v>452</v>
      </c>
      <c r="F61" s="166" t="s">
        <v>454</v>
      </c>
      <c r="G61" s="215"/>
      <c r="H61" s="194" t="s">
        <v>455</v>
      </c>
      <c r="I61" s="222"/>
      <c r="J61" s="159"/>
    </row>
    <row r="62" spans="1:13" ht="39.75" customHeight="1" thickBot="1" x14ac:dyDescent="0.35">
      <c r="A62" s="214"/>
      <c r="B62" s="194" t="s">
        <v>444</v>
      </c>
      <c r="C62" s="166"/>
      <c r="D62" s="215"/>
      <c r="E62" s="194" t="s">
        <v>444</v>
      </c>
      <c r="F62" s="166"/>
      <c r="G62" s="215"/>
      <c r="H62" s="194" t="s">
        <v>447</v>
      </c>
      <c r="I62" s="210"/>
      <c r="J62" s="159"/>
    </row>
    <row r="63" spans="1:13" ht="14.4" thickBot="1" x14ac:dyDescent="0.35">
      <c r="A63" s="214"/>
      <c r="B63" s="194" t="s">
        <v>448</v>
      </c>
      <c r="C63" s="166"/>
      <c r="D63" s="215"/>
      <c r="E63" s="194" t="s">
        <v>448</v>
      </c>
      <c r="F63" s="166"/>
      <c r="G63" s="215"/>
      <c r="H63" s="194" t="s">
        <v>451</v>
      </c>
      <c r="I63" s="210"/>
      <c r="J63" s="159"/>
    </row>
    <row r="64" spans="1:13" ht="34.5" customHeight="1" thickBot="1" x14ac:dyDescent="0.35">
      <c r="A64" s="216"/>
      <c r="B64" s="194" t="s">
        <v>452</v>
      </c>
      <c r="C64" s="166"/>
      <c r="D64" s="217"/>
      <c r="E64" s="194" t="s">
        <v>452</v>
      </c>
      <c r="F64" s="211"/>
      <c r="G64" s="217"/>
      <c r="H64" s="194" t="s">
        <v>455</v>
      </c>
      <c r="I64" s="210"/>
      <c r="J64" s="159"/>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00000000-0004-0000-0400-000000000000}"/>
    <hyperlink ref="J31" r:id="rId2" xr:uid="{00000000-0004-0000-0400-000001000000}"/>
    <hyperlink ref="J33" r:id="rId3" xr:uid="{00000000-0004-0000-0400-000002000000}"/>
    <hyperlink ref="J35" r:id="rId4" xr:uid="{00000000-0004-0000-0400-000003000000}"/>
    <hyperlink ref="J37" r:id="rId5" xr:uid="{63D5791E-1222-4296-A2A7-ADD134D91864}"/>
    <hyperlink ref="J39" r:id="rId6" xr:uid="{4FDAAE68-83CC-464B-88AA-81209AAFAA58}"/>
    <hyperlink ref="J41" r:id="rId7" xr:uid="{272849C5-E8A8-44CB-B613-AF11700CE2D2}"/>
  </hyperlinks>
  <pageMargins left="0.25" right="0.25" top="0.75" bottom="0.75" header="0.3" footer="0.3"/>
  <pageSetup scale="21" fitToHeight="0" orientation="landscape" r:id="rId8"/>
  <drawing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38"/>
  <sheetViews>
    <sheetView showGridLines="0" topLeftCell="A23" zoomScale="70" zoomScaleNormal="70" workbookViewId="0">
      <selection activeCell="G30" sqref="G30"/>
    </sheetView>
  </sheetViews>
  <sheetFormatPr baseColWidth="10" defaultColWidth="10.88671875" defaultRowHeight="13.8" x14ac:dyDescent="0.3"/>
  <cols>
    <col min="1" max="1" width="49.6640625" style="1" customWidth="1"/>
    <col min="2" max="13" width="35.6640625" style="1" customWidth="1"/>
    <col min="14"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32.25" customHeight="1" thickBot="1" x14ac:dyDescent="0.35">
      <c r="A1" s="471"/>
      <c r="B1" s="448" t="s">
        <v>160</v>
      </c>
      <c r="C1" s="449"/>
      <c r="D1" s="449"/>
      <c r="E1" s="449"/>
      <c r="F1" s="449"/>
      <c r="G1" s="449"/>
      <c r="H1" s="449"/>
      <c r="I1" s="450"/>
      <c r="J1" s="445" t="s">
        <v>161</v>
      </c>
      <c r="K1" s="446"/>
      <c r="L1" s="447"/>
    </row>
    <row r="2" spans="1:15" s="81" customFormat="1" ht="30.75" customHeight="1" thickBot="1" x14ac:dyDescent="0.35">
      <c r="A2" s="472"/>
      <c r="B2" s="451" t="s">
        <v>162</v>
      </c>
      <c r="C2" s="452"/>
      <c r="D2" s="452"/>
      <c r="E2" s="452"/>
      <c r="F2" s="452"/>
      <c r="G2" s="452"/>
      <c r="H2" s="452"/>
      <c r="I2" s="453"/>
      <c r="J2" s="445" t="s">
        <v>163</v>
      </c>
      <c r="K2" s="446"/>
      <c r="L2" s="447"/>
    </row>
    <row r="3" spans="1:15" s="81" customFormat="1" ht="24" customHeight="1" thickBot="1" x14ac:dyDescent="0.35">
      <c r="A3" s="472"/>
      <c r="B3" s="451" t="s">
        <v>0</v>
      </c>
      <c r="C3" s="452"/>
      <c r="D3" s="452"/>
      <c r="E3" s="452"/>
      <c r="F3" s="452"/>
      <c r="G3" s="452"/>
      <c r="H3" s="452"/>
      <c r="I3" s="453"/>
      <c r="J3" s="445" t="s">
        <v>164</v>
      </c>
      <c r="K3" s="446"/>
      <c r="L3" s="447"/>
    </row>
    <row r="4" spans="1:15" s="81" customFormat="1" ht="21.75" customHeight="1" thickBot="1" x14ac:dyDescent="0.35">
      <c r="A4" s="473"/>
      <c r="B4" s="454" t="s">
        <v>456</v>
      </c>
      <c r="C4" s="455"/>
      <c r="D4" s="455"/>
      <c r="E4" s="455"/>
      <c r="F4" s="455"/>
      <c r="G4" s="455"/>
      <c r="H4" s="455"/>
      <c r="I4" s="456"/>
      <c r="J4" s="445" t="s">
        <v>457</v>
      </c>
      <c r="K4" s="446"/>
      <c r="L4" s="447"/>
    </row>
    <row r="5" spans="1:15" s="81" customFormat="1" ht="21.75" customHeight="1" thickBot="1" x14ac:dyDescent="0.35">
      <c r="A5" s="82"/>
      <c r="B5" s="83"/>
      <c r="C5" s="83"/>
      <c r="D5" s="83"/>
      <c r="E5" s="83"/>
      <c r="F5" s="83"/>
      <c r="G5" s="83"/>
      <c r="H5" s="83"/>
      <c r="I5" s="83"/>
      <c r="J5" s="84"/>
      <c r="K5" s="84"/>
      <c r="L5" s="84"/>
    </row>
    <row r="6" spans="1:15" ht="40.35" customHeight="1" thickBot="1" x14ac:dyDescent="0.35">
      <c r="A6" s="52" t="s">
        <v>167</v>
      </c>
      <c r="B6" s="712" t="s">
        <v>168</v>
      </c>
      <c r="C6" s="713"/>
      <c r="D6" s="713"/>
      <c r="E6" s="713"/>
      <c r="F6" s="713"/>
      <c r="G6" s="713"/>
      <c r="H6" s="713"/>
      <c r="I6" s="714"/>
      <c r="J6" s="209" t="s">
        <v>169</v>
      </c>
      <c r="K6" s="715">
        <v>2024110010299</v>
      </c>
      <c r="L6" s="716"/>
      <c r="M6" s="717"/>
      <c r="N6" s="717"/>
      <c r="O6" s="717"/>
    </row>
    <row r="7" spans="1:15" s="81" customFormat="1" ht="21.75"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680" t="s">
        <v>6</v>
      </c>
      <c r="B8" s="162" t="s">
        <v>170</v>
      </c>
      <c r="C8" s="128" t="s">
        <v>171</v>
      </c>
      <c r="D8" s="162" t="s">
        <v>172</v>
      </c>
      <c r="E8" s="128" t="s">
        <v>171</v>
      </c>
      <c r="F8" s="162" t="s">
        <v>173</v>
      </c>
      <c r="G8" s="128" t="s">
        <v>171</v>
      </c>
      <c r="H8" s="162" t="s">
        <v>174</v>
      </c>
      <c r="I8" s="130" t="s">
        <v>171</v>
      </c>
      <c r="J8" s="700" t="s">
        <v>8</v>
      </c>
      <c r="K8" s="161" t="s">
        <v>175</v>
      </c>
      <c r="L8" s="85"/>
      <c r="M8" s="717"/>
      <c r="N8" s="717"/>
      <c r="O8" s="717"/>
    </row>
    <row r="9" spans="1:15" s="81" customFormat="1" ht="21.75" customHeight="1" thickBot="1" x14ac:dyDescent="0.35">
      <c r="A9" s="680"/>
      <c r="B9" s="163" t="s">
        <v>176</v>
      </c>
      <c r="C9" s="131" t="s">
        <v>171</v>
      </c>
      <c r="D9" s="162" t="s">
        <v>177</v>
      </c>
      <c r="E9" s="128" t="s">
        <v>171</v>
      </c>
      <c r="F9" s="162" t="s">
        <v>178</v>
      </c>
      <c r="G9" s="128" t="s">
        <v>171</v>
      </c>
      <c r="H9" s="162" t="s">
        <v>179</v>
      </c>
      <c r="I9" s="130"/>
      <c r="J9" s="700"/>
      <c r="K9" s="161" t="s">
        <v>180</v>
      </c>
      <c r="L9" s="85"/>
      <c r="M9" s="717"/>
      <c r="N9" s="717"/>
      <c r="O9" s="717"/>
    </row>
    <row r="10" spans="1:15" s="81" customFormat="1" ht="21.75" customHeight="1" thickBot="1" x14ac:dyDescent="0.35">
      <c r="A10" s="680"/>
      <c r="B10" s="162" t="s">
        <v>181</v>
      </c>
      <c r="C10" s="128"/>
      <c r="D10" s="162" t="s">
        <v>182</v>
      </c>
      <c r="E10" s="132"/>
      <c r="F10" s="162" t="s">
        <v>183</v>
      </c>
      <c r="G10" s="132"/>
      <c r="H10" s="162" t="s">
        <v>184</v>
      </c>
      <c r="I10" s="130"/>
      <c r="J10" s="700"/>
      <c r="K10" s="161" t="s">
        <v>185</v>
      </c>
      <c r="L10" s="237" t="s">
        <v>171</v>
      </c>
      <c r="M10" s="717"/>
      <c r="N10" s="717"/>
      <c r="O10" s="717"/>
    </row>
    <row r="11" spans="1:15" ht="14.4" thickBot="1" x14ac:dyDescent="0.35"/>
    <row r="12" spans="1:15" ht="32.1" customHeight="1" thickBot="1" x14ac:dyDescent="0.35">
      <c r="A12" s="681" t="s">
        <v>458</v>
      </c>
      <c r="B12" s="682"/>
      <c r="C12" s="682"/>
      <c r="D12" s="682"/>
      <c r="E12" s="682"/>
      <c r="F12" s="682"/>
      <c r="G12" s="682"/>
      <c r="H12" s="682"/>
      <c r="I12" s="682"/>
      <c r="J12" s="682"/>
      <c r="K12" s="682"/>
      <c r="L12" s="683"/>
    </row>
    <row r="13" spans="1:15" ht="32.1" customHeight="1" thickBot="1" x14ac:dyDescent="0.35">
      <c r="A13" s="684" t="s">
        <v>459</v>
      </c>
      <c r="B13" s="701" t="s">
        <v>102</v>
      </c>
      <c r="C13" s="710" t="s">
        <v>13</v>
      </c>
      <c r="D13" s="684" t="s">
        <v>203</v>
      </c>
      <c r="E13" s="694"/>
      <c r="F13" s="695"/>
      <c r="G13" s="684" t="s">
        <v>209</v>
      </c>
      <c r="H13" s="694"/>
      <c r="I13" s="695"/>
      <c r="J13" s="457" t="s">
        <v>213</v>
      </c>
      <c r="K13" s="458"/>
      <c r="L13" s="459"/>
    </row>
    <row r="14" spans="1:15" ht="32.1" customHeight="1" thickBot="1" x14ac:dyDescent="0.35">
      <c r="A14" s="685"/>
      <c r="B14" s="702"/>
      <c r="C14" s="711"/>
      <c r="D14" s="115" t="s">
        <v>26</v>
      </c>
      <c r="E14" s="113" t="s">
        <v>28</v>
      </c>
      <c r="F14" s="114" t="s">
        <v>107</v>
      </c>
      <c r="G14" s="115" t="s">
        <v>26</v>
      </c>
      <c r="H14" s="113" t="s">
        <v>28</v>
      </c>
      <c r="I14" s="114" t="s">
        <v>107</v>
      </c>
      <c r="J14" s="115" t="s">
        <v>26</v>
      </c>
      <c r="K14" s="113" t="s">
        <v>28</v>
      </c>
      <c r="L14" s="114" t="s">
        <v>107</v>
      </c>
    </row>
    <row r="15" spans="1:15" ht="59.4" customHeight="1" x14ac:dyDescent="0.3">
      <c r="A15" s="660" t="s">
        <v>460</v>
      </c>
      <c r="B15" s="309" t="s">
        <v>461</v>
      </c>
      <c r="C15" s="663" t="s">
        <v>462</v>
      </c>
      <c r="D15" s="674">
        <f>+[1]ACTIVIDAD_1!B25+[1]ACTIVIDAD_2!B24+[1]ACTIVIDAD_3!B25</f>
        <v>1051354333</v>
      </c>
      <c r="E15" s="677">
        <v>0</v>
      </c>
      <c r="F15" s="677">
        <f>+[1]META_PDD!C27</f>
        <v>2.5</v>
      </c>
      <c r="G15" s="703">
        <f>+[1]ACTIVIDAD_1!C25+[1]ACTIVIDAD_2!C24+[1]ACTIVIDAD_3!C25</f>
        <v>662749843</v>
      </c>
      <c r="H15" s="703">
        <f>+[1]ACTIVIDAD_1!C26+[1]ACTIVIDAD_2!C25+[1]ACTIVIDAD_3!C26</f>
        <v>9112333</v>
      </c>
      <c r="I15" s="706">
        <f>+[1]META_PDD!C27+[1]META_PDD!C29</f>
        <v>5</v>
      </c>
      <c r="J15" s="666">
        <v>0</v>
      </c>
      <c r="K15" s="686">
        <v>134432950</v>
      </c>
      <c r="L15" s="706">
        <v>7.5</v>
      </c>
    </row>
    <row r="16" spans="1:15" ht="70.2" customHeight="1" x14ac:dyDescent="0.3">
      <c r="A16" s="661"/>
      <c r="B16" s="309" t="s">
        <v>463</v>
      </c>
      <c r="C16" s="664"/>
      <c r="D16" s="675"/>
      <c r="E16" s="678"/>
      <c r="F16" s="678"/>
      <c r="G16" s="704"/>
      <c r="H16" s="704"/>
      <c r="I16" s="707"/>
      <c r="J16" s="667"/>
      <c r="K16" s="687"/>
      <c r="L16" s="707"/>
    </row>
    <row r="17" spans="1:13" s="26" customFormat="1" ht="77.400000000000006" customHeight="1" x14ac:dyDescent="0.25">
      <c r="A17" s="672"/>
      <c r="B17" s="309" t="s">
        <v>464</v>
      </c>
      <c r="C17" s="673"/>
      <c r="D17" s="676"/>
      <c r="E17" s="679"/>
      <c r="F17" s="679"/>
      <c r="G17" s="705"/>
      <c r="H17" s="705"/>
      <c r="I17" s="708"/>
      <c r="J17" s="668"/>
      <c r="K17" s="688"/>
      <c r="L17" s="708"/>
      <c r="M17" s="1"/>
    </row>
    <row r="18" spans="1:13" ht="15" customHeight="1" thickBot="1" x14ac:dyDescent="0.35"/>
    <row r="19" spans="1:13" ht="35.1" customHeight="1" thickBot="1" x14ac:dyDescent="0.35">
      <c r="A19" s="681" t="s">
        <v>465</v>
      </c>
      <c r="B19" s="682"/>
      <c r="C19" s="682"/>
      <c r="D19" s="682"/>
      <c r="E19" s="682"/>
      <c r="F19" s="682"/>
      <c r="G19" s="682"/>
      <c r="H19" s="682"/>
      <c r="I19" s="682"/>
      <c r="J19" s="682"/>
      <c r="K19" s="682"/>
      <c r="L19" s="683"/>
    </row>
    <row r="20" spans="1:13" ht="35.1" customHeight="1" x14ac:dyDescent="0.3">
      <c r="A20" s="696" t="s">
        <v>459</v>
      </c>
      <c r="B20" s="698" t="s">
        <v>102</v>
      </c>
      <c r="C20" s="692" t="s">
        <v>13</v>
      </c>
      <c r="D20" s="684" t="s">
        <v>217</v>
      </c>
      <c r="E20" s="694"/>
      <c r="F20" s="695"/>
      <c r="G20" s="684" t="s">
        <v>221</v>
      </c>
      <c r="H20" s="694"/>
      <c r="I20" s="695"/>
      <c r="J20" s="684" t="s">
        <v>226</v>
      </c>
      <c r="K20" s="694"/>
      <c r="L20" s="695"/>
    </row>
    <row r="21" spans="1:13" ht="35.1" customHeight="1" x14ac:dyDescent="0.3">
      <c r="A21" s="718"/>
      <c r="B21" s="719"/>
      <c r="C21" s="720"/>
      <c r="D21" s="312" t="s">
        <v>26</v>
      </c>
      <c r="E21" s="313" t="s">
        <v>28</v>
      </c>
      <c r="F21" s="314" t="s">
        <v>107</v>
      </c>
      <c r="G21" s="312" t="s">
        <v>26</v>
      </c>
      <c r="H21" s="350" t="s">
        <v>28</v>
      </c>
      <c r="I21" s="314" t="s">
        <v>107</v>
      </c>
      <c r="J21" s="312" t="s">
        <v>26</v>
      </c>
      <c r="K21" s="313" t="s">
        <v>28</v>
      </c>
      <c r="L21" s="314" t="s">
        <v>107</v>
      </c>
    </row>
    <row r="22" spans="1:13" ht="90" customHeight="1" x14ac:dyDescent="0.3">
      <c r="A22" s="660" t="s">
        <v>460</v>
      </c>
      <c r="B22" s="310" t="s">
        <v>461</v>
      </c>
      <c r="C22" s="663" t="s">
        <v>462</v>
      </c>
      <c r="D22" s="721">
        <v>-20613619</v>
      </c>
      <c r="E22" s="686">
        <v>159248281</v>
      </c>
      <c r="F22" s="686">
        <v>10</v>
      </c>
      <c r="G22" s="686">
        <v>44402298</v>
      </c>
      <c r="H22" s="686">
        <v>159248281</v>
      </c>
      <c r="I22" s="724">
        <v>12.5</v>
      </c>
      <c r="J22" s="686">
        <v>0</v>
      </c>
      <c r="K22" s="686">
        <v>156834000</v>
      </c>
      <c r="L22" s="686">
        <v>15</v>
      </c>
    </row>
    <row r="23" spans="1:13" ht="90" customHeight="1" x14ac:dyDescent="0.3">
      <c r="A23" s="661"/>
      <c r="B23" s="309" t="s">
        <v>463</v>
      </c>
      <c r="C23" s="664"/>
      <c r="D23" s="722"/>
      <c r="E23" s="687"/>
      <c r="F23" s="687"/>
      <c r="G23" s="687"/>
      <c r="H23" s="687"/>
      <c r="I23" s="725"/>
      <c r="J23" s="687"/>
      <c r="K23" s="687"/>
      <c r="L23" s="687"/>
    </row>
    <row r="24" spans="1:13" ht="77.400000000000006" customHeight="1" x14ac:dyDescent="0.3">
      <c r="A24" s="662"/>
      <c r="B24" s="311" t="s">
        <v>464</v>
      </c>
      <c r="C24" s="665"/>
      <c r="D24" s="723"/>
      <c r="E24" s="709"/>
      <c r="F24" s="709"/>
      <c r="G24" s="709"/>
      <c r="H24" s="709"/>
      <c r="I24" s="726"/>
      <c r="J24" s="709"/>
      <c r="K24" s="709"/>
      <c r="L24" s="709"/>
    </row>
    <row r="26" spans="1:13" ht="35.1" customHeight="1" thickBot="1" x14ac:dyDescent="0.35">
      <c r="A26" s="689" t="s">
        <v>466</v>
      </c>
      <c r="B26" s="690"/>
      <c r="C26" s="690"/>
      <c r="D26" s="690"/>
      <c r="E26" s="690"/>
      <c r="F26" s="690"/>
      <c r="G26" s="690"/>
      <c r="H26" s="690"/>
      <c r="I26" s="690"/>
      <c r="J26" s="690"/>
      <c r="K26" s="690"/>
      <c r="L26" s="691"/>
    </row>
    <row r="27" spans="1:13" ht="35.1" customHeight="1" x14ac:dyDescent="0.3">
      <c r="A27" s="696" t="s">
        <v>459</v>
      </c>
      <c r="B27" s="698" t="s">
        <v>102</v>
      </c>
      <c r="C27" s="692" t="s">
        <v>13</v>
      </c>
      <c r="D27" s="684" t="s">
        <v>230</v>
      </c>
      <c r="E27" s="694"/>
      <c r="F27" s="695"/>
      <c r="G27" s="684" t="s">
        <v>234</v>
      </c>
      <c r="H27" s="694"/>
      <c r="I27" s="695"/>
      <c r="J27" s="684" t="s">
        <v>235</v>
      </c>
      <c r="K27" s="694"/>
      <c r="L27" s="695"/>
    </row>
    <row r="28" spans="1:13" ht="35.1" customHeight="1" x14ac:dyDescent="0.3">
      <c r="A28" s="697"/>
      <c r="B28" s="699"/>
      <c r="C28" s="693"/>
      <c r="D28" s="115" t="s">
        <v>26</v>
      </c>
      <c r="E28" s="113" t="s">
        <v>28</v>
      </c>
      <c r="F28" s="114" t="s">
        <v>107</v>
      </c>
      <c r="G28" s="115" t="s">
        <v>26</v>
      </c>
      <c r="H28" s="113" t="s">
        <v>28</v>
      </c>
      <c r="I28" s="114" t="s">
        <v>107</v>
      </c>
      <c r="J28" s="115" t="s">
        <v>26</v>
      </c>
      <c r="K28" s="113" t="s">
        <v>28</v>
      </c>
      <c r="L28" s="114" t="s">
        <v>107</v>
      </c>
    </row>
    <row r="29" spans="1:13" ht="81" customHeight="1" x14ac:dyDescent="0.3">
      <c r="A29" s="660" t="s">
        <v>460</v>
      </c>
      <c r="B29" s="310" t="s">
        <v>461</v>
      </c>
      <c r="C29" s="663" t="s">
        <v>462</v>
      </c>
      <c r="D29" s="666">
        <v>300000000</v>
      </c>
      <c r="E29" s="666">
        <v>219318460</v>
      </c>
      <c r="F29" s="669">
        <v>17.5</v>
      </c>
      <c r="G29" s="116"/>
      <c r="H29" s="111"/>
      <c r="I29" s="112"/>
      <c r="J29" s="116"/>
      <c r="K29" s="111"/>
      <c r="L29" s="112"/>
    </row>
    <row r="30" spans="1:13" ht="81" customHeight="1" x14ac:dyDescent="0.3">
      <c r="A30" s="661"/>
      <c r="B30" s="309" t="s">
        <v>463</v>
      </c>
      <c r="C30" s="664"/>
      <c r="D30" s="667"/>
      <c r="E30" s="667"/>
      <c r="F30" s="670"/>
      <c r="G30" s="116"/>
      <c r="H30" s="111"/>
      <c r="I30" s="112"/>
      <c r="J30" s="116"/>
      <c r="K30" s="111"/>
      <c r="L30" s="112"/>
    </row>
    <row r="31" spans="1:13" ht="94.5" customHeight="1" x14ac:dyDescent="0.3">
      <c r="A31" s="661"/>
      <c r="B31" s="311" t="s">
        <v>464</v>
      </c>
      <c r="C31" s="665"/>
      <c r="D31" s="668"/>
      <c r="E31" s="668"/>
      <c r="F31" s="671"/>
      <c r="G31" s="117"/>
      <c r="H31" s="22"/>
      <c r="I31" s="23"/>
      <c r="J31" s="117"/>
      <c r="K31" s="22"/>
      <c r="L31" s="23"/>
    </row>
    <row r="32" spans="1:13" x14ac:dyDescent="0.3">
      <c r="A32" s="662"/>
    </row>
    <row r="34" spans="1:12" ht="35.1" customHeight="1" thickBot="1" x14ac:dyDescent="0.35">
      <c r="A34" s="689" t="s">
        <v>467</v>
      </c>
      <c r="B34" s="690"/>
      <c r="C34" s="690"/>
      <c r="D34" s="690"/>
      <c r="E34" s="690"/>
      <c r="F34" s="690"/>
      <c r="G34" s="690"/>
      <c r="H34" s="690"/>
      <c r="I34" s="690"/>
      <c r="J34" s="690"/>
      <c r="K34" s="690"/>
      <c r="L34" s="691"/>
    </row>
    <row r="35" spans="1:12" ht="35.1" customHeight="1" x14ac:dyDescent="0.3">
      <c r="A35" s="696" t="s">
        <v>459</v>
      </c>
      <c r="B35" s="698" t="s">
        <v>102</v>
      </c>
      <c r="C35" s="692" t="s">
        <v>13</v>
      </c>
      <c r="D35" s="684" t="s">
        <v>236</v>
      </c>
      <c r="E35" s="694"/>
      <c r="F35" s="695"/>
      <c r="G35" s="684" t="s">
        <v>468</v>
      </c>
      <c r="H35" s="694"/>
      <c r="I35" s="695"/>
      <c r="J35" s="684" t="s">
        <v>238</v>
      </c>
      <c r="K35" s="694"/>
      <c r="L35" s="695"/>
    </row>
    <row r="36" spans="1:12" ht="35.1" customHeight="1" thickBot="1" x14ac:dyDescent="0.35">
      <c r="A36" s="697"/>
      <c r="B36" s="699"/>
      <c r="C36" s="693"/>
      <c r="D36" s="115" t="s">
        <v>26</v>
      </c>
      <c r="E36" s="113" t="s">
        <v>28</v>
      </c>
      <c r="F36" s="114" t="s">
        <v>107</v>
      </c>
      <c r="G36" s="115" t="s">
        <v>26</v>
      </c>
      <c r="H36" s="113" t="s">
        <v>28</v>
      </c>
      <c r="I36" s="114" t="s">
        <v>107</v>
      </c>
      <c r="J36" s="115" t="s">
        <v>26</v>
      </c>
      <c r="K36" s="113" t="s">
        <v>28</v>
      </c>
      <c r="L36" s="114" t="s">
        <v>107</v>
      </c>
    </row>
    <row r="37" spans="1:12" ht="99" customHeight="1" x14ac:dyDescent="0.3">
      <c r="A37" s="192"/>
      <c r="B37" s="193"/>
      <c r="C37" s="185"/>
      <c r="D37" s="116"/>
      <c r="E37" s="111"/>
      <c r="F37" s="112"/>
      <c r="G37" s="116"/>
      <c r="H37" s="111"/>
      <c r="I37" s="112"/>
      <c r="J37" s="116"/>
      <c r="K37" s="111"/>
      <c r="L37" s="112"/>
    </row>
    <row r="38" spans="1:12" ht="93.75" customHeight="1" x14ac:dyDescent="0.3">
      <c r="A38" s="190"/>
      <c r="B38" s="189"/>
      <c r="C38" s="188"/>
      <c r="D38" s="117"/>
      <c r="E38" s="22"/>
      <c r="F38" s="23"/>
      <c r="G38" s="117"/>
      <c r="H38" s="22"/>
      <c r="I38" s="23"/>
      <c r="J38" s="117"/>
      <c r="K38" s="22"/>
      <c r="L38" s="23"/>
    </row>
  </sheetData>
  <mergeCells count="72">
    <mergeCell ref="A20:A21"/>
    <mergeCell ref="A27:A28"/>
    <mergeCell ref="A19:L19"/>
    <mergeCell ref="A26:L26"/>
    <mergeCell ref="J20:L20"/>
    <mergeCell ref="J27:L27"/>
    <mergeCell ref="B20:B21"/>
    <mergeCell ref="C20:C21"/>
    <mergeCell ref="D20:F20"/>
    <mergeCell ref="G22:G24"/>
    <mergeCell ref="H22:H24"/>
    <mergeCell ref="A22:A24"/>
    <mergeCell ref="C22:C24"/>
    <mergeCell ref="D22:D24"/>
    <mergeCell ref="I22:I24"/>
    <mergeCell ref="J22:J24"/>
    <mergeCell ref="A1:A4"/>
    <mergeCell ref="J1:L1"/>
    <mergeCell ref="J2:L2"/>
    <mergeCell ref="J3:L3"/>
    <mergeCell ref="J4:L4"/>
    <mergeCell ref="B1:I1"/>
    <mergeCell ref="B2:I2"/>
    <mergeCell ref="B3:I3"/>
    <mergeCell ref="B4:I4"/>
    <mergeCell ref="L22:L24"/>
    <mergeCell ref="C13:C14"/>
    <mergeCell ref="B6:I6"/>
    <mergeCell ref="K6:L6"/>
    <mergeCell ref="M6:O6"/>
    <mergeCell ref="M8:O8"/>
    <mergeCell ref="M9:O9"/>
    <mergeCell ref="M10:O10"/>
    <mergeCell ref="K22:K24"/>
    <mergeCell ref="D13:F13"/>
    <mergeCell ref="G13:I13"/>
    <mergeCell ref="J13:L13"/>
    <mergeCell ref="F15:F17"/>
    <mergeCell ref="L15:L17"/>
    <mergeCell ref="E22:E24"/>
    <mergeCell ref="F22:F24"/>
    <mergeCell ref="G20:I20"/>
    <mergeCell ref="B27:B28"/>
    <mergeCell ref="J8:J10"/>
    <mergeCell ref="C27:C28"/>
    <mergeCell ref="D27:F27"/>
    <mergeCell ref="G27:I27"/>
    <mergeCell ref="B13:B14"/>
    <mergeCell ref="G15:G17"/>
    <mergeCell ref="H15:H17"/>
    <mergeCell ref="I15:I17"/>
    <mergeCell ref="J15:J17"/>
    <mergeCell ref="A34:L34"/>
    <mergeCell ref="C35:C36"/>
    <mergeCell ref="D35:F35"/>
    <mergeCell ref="G35:I35"/>
    <mergeCell ref="J35:L35"/>
    <mergeCell ref="A35:A36"/>
    <mergeCell ref="B35:B36"/>
    <mergeCell ref="A15:A17"/>
    <mergeCell ref="C15:C17"/>
    <mergeCell ref="D15:D17"/>
    <mergeCell ref="E15:E17"/>
    <mergeCell ref="A8:A10"/>
    <mergeCell ref="A12:L12"/>
    <mergeCell ref="A13:A14"/>
    <mergeCell ref="K15:K17"/>
    <mergeCell ref="A29:A32"/>
    <mergeCell ref="C29:C31"/>
    <mergeCell ref="D29:D31"/>
    <mergeCell ref="E29:E31"/>
    <mergeCell ref="F29:F3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J68"/>
  <sheetViews>
    <sheetView topLeftCell="A17" zoomScale="55" zoomScaleNormal="55" workbookViewId="0">
      <selection activeCell="AF68" sqref="AF68"/>
    </sheetView>
  </sheetViews>
  <sheetFormatPr baseColWidth="10" defaultColWidth="10.88671875" defaultRowHeight="13.8" x14ac:dyDescent="0.3"/>
  <cols>
    <col min="1" max="1" width="25.44140625" style="79" customWidth="1"/>
    <col min="2" max="2" width="29.88671875" style="79" customWidth="1"/>
    <col min="3" max="3" width="21.44140625" style="79" customWidth="1"/>
    <col min="4" max="4" width="21.6640625" style="79" customWidth="1"/>
    <col min="5" max="5" width="20.6640625" style="79" bestFit="1" customWidth="1"/>
    <col min="6" max="6" width="21.88671875" style="79" customWidth="1"/>
    <col min="7" max="7" width="20.6640625" style="79" bestFit="1" customWidth="1"/>
    <col min="8" max="8" width="21.44140625" style="79" customWidth="1"/>
    <col min="9" max="9" width="20.6640625" style="79" bestFit="1" customWidth="1"/>
    <col min="10" max="10" width="22.33203125" style="79" customWidth="1"/>
    <col min="11" max="11" width="20.6640625" style="79" bestFit="1" customWidth="1"/>
    <col min="12" max="12" width="23" style="79" customWidth="1"/>
    <col min="13" max="13" width="20.6640625" style="79" bestFit="1" customWidth="1"/>
    <col min="14" max="14" width="22.33203125" style="79" customWidth="1"/>
    <col min="15" max="15" width="20.6640625" style="79" bestFit="1" customWidth="1"/>
    <col min="16" max="17" width="20.44140625" style="79" customWidth="1"/>
    <col min="18" max="18" width="17.33203125" style="79" bestFit="1" customWidth="1"/>
    <col min="19" max="19" width="20.6640625" style="79" bestFit="1" customWidth="1"/>
    <col min="20" max="20" width="21.109375" style="79" customWidth="1"/>
    <col min="21" max="21" width="20.6640625" style="79" bestFit="1" customWidth="1"/>
    <col min="22" max="22" width="19.88671875" style="79" bestFit="1" customWidth="1"/>
    <col min="23" max="23" width="21.88671875" style="79" customWidth="1"/>
    <col min="24" max="24" width="17.33203125" style="79" bestFit="1" customWidth="1"/>
    <col min="25" max="25" width="20.6640625" style="79" bestFit="1" customWidth="1"/>
    <col min="26" max="26" width="20.44140625" style="79" customWidth="1"/>
    <col min="27" max="27" width="17.44140625" style="79" customWidth="1"/>
    <col min="28" max="28" width="20.109375" style="79" bestFit="1" customWidth="1"/>
    <col min="29" max="29" width="22.88671875" style="79" customWidth="1"/>
    <col min="30" max="30" width="17" style="79" customWidth="1"/>
    <col min="31" max="31" width="19.88671875" style="79" bestFit="1" customWidth="1"/>
    <col min="32" max="32" width="22" style="79" customWidth="1"/>
    <col min="33" max="36" width="20.44140625" style="79" bestFit="1" customWidth="1"/>
    <col min="37" max="16384" width="10.88671875" style="79"/>
  </cols>
  <sheetData>
    <row r="1" spans="1:62" s="1" customFormat="1" ht="20.25" customHeight="1" x14ac:dyDescent="0.3">
      <c r="A1" s="632"/>
      <c r="B1" s="737" t="s">
        <v>469</v>
      </c>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738"/>
      <c r="AC1" s="738"/>
      <c r="AD1" s="738"/>
      <c r="AE1" s="738"/>
      <c r="AF1" s="73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row>
    <row r="2" spans="1:62" s="1" customFormat="1" ht="18.75" customHeight="1" x14ac:dyDescent="0.3">
      <c r="A2" s="633"/>
      <c r="B2" s="740"/>
      <c r="C2" s="741"/>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2"/>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row>
    <row r="3" spans="1:62" s="1" customFormat="1" ht="14.25" customHeight="1" x14ac:dyDescent="0.3">
      <c r="A3" s="633"/>
      <c r="B3" s="740"/>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2"/>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row>
    <row r="4" spans="1:62" s="1" customFormat="1" ht="33" customHeight="1" thickBot="1" x14ac:dyDescent="0.35">
      <c r="A4" s="634"/>
      <c r="B4" s="743"/>
      <c r="C4" s="744"/>
      <c r="D4" s="744"/>
      <c r="E4" s="744"/>
      <c r="F4" s="744"/>
      <c r="G4" s="744"/>
      <c r="H4" s="744"/>
      <c r="I4" s="744"/>
      <c r="J4" s="744"/>
      <c r="K4" s="744"/>
      <c r="L4" s="744"/>
      <c r="M4" s="744"/>
      <c r="N4" s="744"/>
      <c r="O4" s="744"/>
      <c r="P4" s="744"/>
      <c r="Q4" s="744"/>
      <c r="R4" s="744"/>
      <c r="S4" s="744"/>
      <c r="T4" s="744"/>
      <c r="U4" s="744"/>
      <c r="V4" s="744"/>
      <c r="W4" s="744"/>
      <c r="X4" s="744"/>
      <c r="Y4" s="744"/>
      <c r="Z4" s="744"/>
      <c r="AA4" s="744"/>
      <c r="AB4" s="744"/>
      <c r="AC4" s="744"/>
      <c r="AD4" s="744"/>
      <c r="AE4" s="744"/>
      <c r="AF4" s="745"/>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row>
    <row r="5" spans="1:62" s="1" customFormat="1" x14ac:dyDescent="0.3">
      <c r="B5" s="96"/>
      <c r="C5" s="96"/>
      <c r="D5" s="96"/>
      <c r="E5" s="96"/>
      <c r="F5" s="96"/>
      <c r="G5" s="96"/>
      <c r="H5" s="96"/>
      <c r="I5" s="96"/>
      <c r="J5" s="96"/>
      <c r="K5" s="95"/>
      <c r="L5" s="95"/>
      <c r="M5" s="95"/>
      <c r="N5" s="95"/>
      <c r="O5" s="95"/>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row>
    <row r="6" spans="1:62" s="1" customFormat="1" ht="9" customHeight="1" x14ac:dyDescent="0.3">
      <c r="A6" s="5"/>
      <c r="B6" s="96"/>
      <c r="C6" s="96"/>
      <c r="D6" s="96"/>
      <c r="E6" s="96"/>
      <c r="F6" s="96"/>
      <c r="G6" s="96"/>
      <c r="H6" s="96"/>
      <c r="I6" s="96"/>
      <c r="J6" s="96"/>
      <c r="K6" s="96"/>
      <c r="L6" s="96"/>
      <c r="M6" s="96"/>
      <c r="N6" s="96"/>
      <c r="O6" s="96"/>
      <c r="P6" s="2"/>
      <c r="Q6" s="2"/>
      <c r="R6" s="3"/>
      <c r="S6" s="3"/>
      <c r="T6" s="2"/>
      <c r="U6" s="2"/>
      <c r="V6" s="2"/>
      <c r="W6" s="79"/>
      <c r="X6" s="4"/>
      <c r="Y6" s="4"/>
      <c r="Z6" s="4"/>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row>
    <row r="7" spans="1:62" s="1" customFormat="1" ht="15" customHeight="1" thickBot="1" x14ac:dyDescent="0.35">
      <c r="A7" s="6"/>
      <c r="B7" s="96"/>
      <c r="C7" s="96"/>
      <c r="D7" s="96"/>
      <c r="E7" s="96"/>
      <c r="F7" s="96"/>
      <c r="G7" s="96"/>
      <c r="H7" s="96"/>
      <c r="I7" s="96"/>
      <c r="J7" s="96"/>
      <c r="K7" s="96"/>
      <c r="L7" s="96"/>
      <c r="M7" s="96"/>
      <c r="N7" s="96"/>
      <c r="O7" s="96"/>
      <c r="P7" s="2"/>
      <c r="Q7" s="2"/>
      <c r="R7" s="3"/>
      <c r="S7" s="3"/>
      <c r="T7" s="2"/>
      <c r="U7" s="2"/>
      <c r="V7" s="2"/>
      <c r="W7" s="79"/>
      <c r="X7" s="4"/>
      <c r="Y7" s="4"/>
      <c r="Z7" s="126"/>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1" customFormat="1" ht="15" customHeight="1" thickBot="1" x14ac:dyDescent="0.35">
      <c r="A8" s="645" t="s">
        <v>4</v>
      </c>
      <c r="B8" s="758" t="s">
        <v>168</v>
      </c>
      <c r="C8" s="759"/>
      <c r="D8" s="759"/>
      <c r="E8" s="759"/>
      <c r="F8" s="759"/>
      <c r="G8" s="759"/>
      <c r="H8" s="759"/>
      <c r="I8" s="759"/>
      <c r="J8" s="759"/>
      <c r="K8" s="759"/>
      <c r="L8" s="759"/>
      <c r="M8" s="759"/>
      <c r="N8" s="759"/>
      <c r="O8" s="759"/>
      <c r="P8" s="759"/>
      <c r="Q8" s="759"/>
      <c r="R8" s="759"/>
      <c r="S8" s="759"/>
      <c r="T8" s="759"/>
      <c r="U8" s="759"/>
      <c r="V8" s="759"/>
      <c r="W8" s="759"/>
      <c r="X8" s="759"/>
      <c r="Y8" s="759"/>
      <c r="Z8" s="759"/>
      <c r="AA8" s="764" t="s">
        <v>169</v>
      </c>
      <c r="AB8" s="751">
        <v>2024110010299</v>
      </c>
      <c r="AC8" s="746" t="s">
        <v>402</v>
      </c>
      <c r="AD8" s="747"/>
      <c r="AE8" s="445" t="s">
        <v>161</v>
      </c>
      <c r="AF8" s="447"/>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row>
    <row r="9" spans="1:62" s="1" customFormat="1" ht="15" customHeight="1" thickBot="1" x14ac:dyDescent="0.35">
      <c r="A9" s="646"/>
      <c r="B9" s="760"/>
      <c r="C9" s="761"/>
      <c r="D9" s="761"/>
      <c r="E9" s="761"/>
      <c r="F9" s="761"/>
      <c r="G9" s="761"/>
      <c r="H9" s="761"/>
      <c r="I9" s="761"/>
      <c r="J9" s="761"/>
      <c r="K9" s="761"/>
      <c r="L9" s="761"/>
      <c r="M9" s="761"/>
      <c r="N9" s="761"/>
      <c r="O9" s="761"/>
      <c r="P9" s="761"/>
      <c r="Q9" s="761"/>
      <c r="R9" s="761"/>
      <c r="S9" s="761"/>
      <c r="T9" s="761"/>
      <c r="U9" s="761"/>
      <c r="V9" s="761"/>
      <c r="W9" s="761"/>
      <c r="X9" s="761"/>
      <c r="Y9" s="761"/>
      <c r="Z9" s="761"/>
      <c r="AA9" s="765"/>
      <c r="AB9" s="752"/>
      <c r="AC9" s="746" t="s">
        <v>403</v>
      </c>
      <c r="AD9" s="747"/>
      <c r="AE9" s="445" t="s">
        <v>163</v>
      </c>
      <c r="AF9" s="447"/>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row>
    <row r="10" spans="1:62" s="1" customFormat="1" ht="15" customHeight="1" thickBot="1" x14ac:dyDescent="0.35">
      <c r="A10" s="646"/>
      <c r="B10" s="760"/>
      <c r="C10" s="761"/>
      <c r="D10" s="761"/>
      <c r="E10" s="761"/>
      <c r="F10" s="761"/>
      <c r="G10" s="761"/>
      <c r="H10" s="761"/>
      <c r="I10" s="761"/>
      <c r="J10" s="761"/>
      <c r="K10" s="761"/>
      <c r="L10" s="761"/>
      <c r="M10" s="761"/>
      <c r="N10" s="761"/>
      <c r="O10" s="761"/>
      <c r="P10" s="761"/>
      <c r="Q10" s="761"/>
      <c r="R10" s="761"/>
      <c r="S10" s="761"/>
      <c r="T10" s="761"/>
      <c r="U10" s="761"/>
      <c r="V10" s="761"/>
      <c r="W10" s="761"/>
      <c r="X10" s="761"/>
      <c r="Y10" s="761"/>
      <c r="Z10" s="761"/>
      <c r="AA10" s="765"/>
      <c r="AB10" s="752"/>
      <c r="AC10" s="746" t="s">
        <v>404</v>
      </c>
      <c r="AD10" s="747"/>
      <c r="AE10" s="767" t="s">
        <v>164</v>
      </c>
      <c r="AF10" s="768"/>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1" customFormat="1" ht="15" customHeight="1" thickBot="1" x14ac:dyDescent="0.35">
      <c r="A11" s="647"/>
      <c r="B11" s="762"/>
      <c r="C11" s="763"/>
      <c r="D11" s="763"/>
      <c r="E11" s="763"/>
      <c r="F11" s="763"/>
      <c r="G11" s="763"/>
      <c r="H11" s="763"/>
      <c r="I11" s="763"/>
      <c r="J11" s="763"/>
      <c r="K11" s="763"/>
      <c r="L11" s="763"/>
      <c r="M11" s="763"/>
      <c r="N11" s="763"/>
      <c r="O11" s="763"/>
      <c r="P11" s="763"/>
      <c r="Q11" s="763"/>
      <c r="R11" s="763"/>
      <c r="S11" s="763"/>
      <c r="T11" s="763"/>
      <c r="U11" s="763"/>
      <c r="V11" s="763"/>
      <c r="W11" s="763"/>
      <c r="X11" s="763"/>
      <c r="Y11" s="763"/>
      <c r="Z11" s="763"/>
      <c r="AA11" s="766"/>
      <c r="AB11" s="753"/>
      <c r="AC11" s="746" t="s">
        <v>406</v>
      </c>
      <c r="AD11" s="747"/>
      <c r="AE11" s="445" t="s">
        <v>470</v>
      </c>
      <c r="AF11" s="447"/>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1" customFormat="1" ht="9" customHeight="1" x14ac:dyDescent="0.3">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26" customFormat="1" ht="16.5" customHeight="1" thickBot="1" x14ac:dyDescent="0.3">
      <c r="C13" s="98"/>
      <c r="D13" s="98"/>
      <c r="E13" s="98"/>
      <c r="F13" s="98"/>
      <c r="G13" s="98"/>
      <c r="H13" s="98"/>
      <c r="I13" s="98"/>
      <c r="J13" s="98"/>
      <c r="K13" s="97"/>
      <c r="L13" s="97"/>
      <c r="M13" s="97"/>
      <c r="N13" s="97"/>
      <c r="O13" s="97"/>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1" customFormat="1" ht="21.75" customHeight="1" thickBot="1" x14ac:dyDescent="0.35">
      <c r="A14" s="475" t="s">
        <v>6</v>
      </c>
      <c r="B14" s="162" t="s">
        <v>170</v>
      </c>
      <c r="C14" s="128"/>
      <c r="D14" s="162" t="s">
        <v>172</v>
      </c>
      <c r="E14" s="129"/>
      <c r="F14" s="162" t="s">
        <v>173</v>
      </c>
      <c r="G14" s="129"/>
      <c r="H14" s="162" t="s">
        <v>174</v>
      </c>
      <c r="I14" s="130"/>
      <c r="J14" s="99"/>
      <c r="K14" s="474" t="s">
        <v>8</v>
      </c>
      <c r="L14" s="474"/>
      <c r="M14" s="748" t="s">
        <v>175</v>
      </c>
      <c r="N14" s="748"/>
      <c r="O14" s="748"/>
      <c r="P14" s="133"/>
      <c r="Q14" s="171"/>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1" customFormat="1" ht="21.75" customHeight="1" thickBot="1" x14ac:dyDescent="0.35">
      <c r="A15" s="475"/>
      <c r="B15" s="163" t="s">
        <v>176</v>
      </c>
      <c r="C15" s="131"/>
      <c r="D15" s="162" t="s">
        <v>177</v>
      </c>
      <c r="E15" s="132"/>
      <c r="F15" s="162" t="s">
        <v>178</v>
      </c>
      <c r="G15" s="132"/>
      <c r="H15" s="162" t="s">
        <v>179</v>
      </c>
      <c r="I15" s="130"/>
      <c r="J15" s="99"/>
      <c r="K15" s="474"/>
      <c r="L15" s="474"/>
      <c r="M15" s="748" t="s">
        <v>180</v>
      </c>
      <c r="N15" s="748"/>
      <c r="O15" s="748"/>
      <c r="P15" s="133"/>
      <c r="Q15" s="171"/>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1" customFormat="1" ht="21.75" customHeight="1" thickBot="1" x14ac:dyDescent="0.35">
      <c r="A16" s="475"/>
      <c r="B16" s="162" t="s">
        <v>181</v>
      </c>
      <c r="C16" s="128"/>
      <c r="D16" s="162" t="s">
        <v>182</v>
      </c>
      <c r="E16" s="132"/>
      <c r="F16" s="162" t="s">
        <v>183</v>
      </c>
      <c r="G16" s="132"/>
      <c r="H16" s="162" t="s">
        <v>184</v>
      </c>
      <c r="I16" s="130"/>
      <c r="K16" s="474"/>
      <c r="L16" s="474"/>
      <c r="M16" s="748" t="s">
        <v>185</v>
      </c>
      <c r="N16" s="748"/>
      <c r="O16" s="748"/>
      <c r="P16" s="133"/>
      <c r="Q16" s="171"/>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1" customFormat="1" ht="21.75" customHeight="1" thickBot="1" x14ac:dyDescent="0.35">
      <c r="A17" s="1"/>
      <c r="B17" s="1"/>
      <c r="C17" s="1"/>
      <c r="D17" s="1"/>
      <c r="E17" s="1"/>
      <c r="F17" s="1"/>
      <c r="G17" s="99"/>
      <c r="H17" s="99"/>
      <c r="I17" s="99"/>
      <c r="J17" s="99"/>
      <c r="K17" s="100"/>
      <c r="L17" s="100"/>
      <c r="M17" s="98"/>
      <c r="N17" s="98"/>
      <c r="O17" s="98"/>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x14ac:dyDescent="0.35">
      <c r="A18" s="423" t="s">
        <v>471</v>
      </c>
      <c r="B18" s="424"/>
      <c r="C18" s="424"/>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5"/>
      <c r="AG18" s="119"/>
      <c r="AH18" s="119"/>
      <c r="AI18" s="119"/>
      <c r="AJ18" s="119"/>
      <c r="AK18" s="119"/>
      <c r="AL18" s="119"/>
      <c r="AM18" s="11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1" customFormat="1" ht="50.25" customHeight="1" thickBot="1" x14ac:dyDescent="0.35">
      <c r="A19" s="406" t="s">
        <v>472</v>
      </c>
      <c r="B19" s="407"/>
      <c r="C19" s="755"/>
      <c r="D19" s="755"/>
      <c r="E19" s="755"/>
      <c r="F19" s="755"/>
      <c r="G19" s="755"/>
      <c r="H19" s="755"/>
      <c r="I19" s="755"/>
      <c r="J19" s="755"/>
      <c r="K19" s="755"/>
      <c r="L19" s="755"/>
      <c r="M19" s="755"/>
      <c r="N19" s="755"/>
      <c r="O19" s="755"/>
      <c r="P19" s="755"/>
      <c r="Q19" s="755"/>
      <c r="R19" s="755"/>
      <c r="S19" s="755"/>
      <c r="T19" s="755"/>
      <c r="U19" s="755"/>
      <c r="V19" s="755"/>
      <c r="W19" s="755"/>
      <c r="X19" s="755"/>
      <c r="Y19" s="755"/>
      <c r="Z19" s="755"/>
      <c r="AA19" s="755"/>
      <c r="AB19" s="755"/>
      <c r="AC19" s="755"/>
      <c r="AD19" s="755"/>
      <c r="AE19" s="755"/>
      <c r="AF19" s="756"/>
      <c r="AG19" s="119"/>
      <c r="AH19" s="119"/>
      <c r="AI19" s="119"/>
      <c r="AJ19" s="119"/>
      <c r="AK19" s="119"/>
      <c r="AL19" s="119"/>
      <c r="AM19" s="11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29" customFormat="1" ht="21.75" customHeight="1" thickBot="1" x14ac:dyDescent="0.35">
      <c r="A20" s="419" t="s">
        <v>473</v>
      </c>
      <c r="B20" s="757" t="s">
        <v>474</v>
      </c>
      <c r="C20" s="620" t="s">
        <v>85</v>
      </c>
      <c r="D20" s="754"/>
      <c r="E20" s="754"/>
      <c r="F20" s="754"/>
      <c r="G20" s="754"/>
      <c r="H20" s="754"/>
      <c r="I20" s="754"/>
      <c r="J20" s="754"/>
      <c r="K20" s="754"/>
      <c r="L20" s="754"/>
      <c r="M20" s="754"/>
      <c r="N20" s="621"/>
      <c r="O20" s="730" t="s">
        <v>87</v>
      </c>
      <c r="P20" s="731"/>
      <c r="Q20" s="731"/>
      <c r="R20" s="731"/>
      <c r="S20" s="731"/>
      <c r="T20" s="731"/>
      <c r="U20" s="731"/>
      <c r="V20" s="731"/>
      <c r="W20" s="731"/>
      <c r="X20" s="731"/>
      <c r="Y20" s="731"/>
      <c r="Z20" s="731"/>
      <c r="AA20" s="731"/>
      <c r="AB20" s="731"/>
      <c r="AC20" s="731"/>
      <c r="AD20" s="731"/>
      <c r="AE20" s="731"/>
      <c r="AF20" s="732"/>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x14ac:dyDescent="0.35">
      <c r="A21" s="733"/>
      <c r="B21" s="757"/>
      <c r="C21" s="749" t="s">
        <v>203</v>
      </c>
      <c r="D21" s="750"/>
      <c r="E21" s="749" t="s">
        <v>209</v>
      </c>
      <c r="F21" s="750"/>
      <c r="G21" s="749" t="s">
        <v>213</v>
      </c>
      <c r="H21" s="750"/>
      <c r="I21" s="749" t="s">
        <v>217</v>
      </c>
      <c r="J21" s="750"/>
      <c r="K21" s="749" t="s">
        <v>221</v>
      </c>
      <c r="L21" s="750"/>
      <c r="M21" s="749" t="s">
        <v>226</v>
      </c>
      <c r="N21" s="750"/>
      <c r="O21" s="730" t="s">
        <v>203</v>
      </c>
      <c r="P21" s="731"/>
      <c r="Q21" s="732"/>
      <c r="R21" s="727" t="s">
        <v>209</v>
      </c>
      <c r="S21" s="728"/>
      <c r="T21" s="729"/>
      <c r="U21" s="727" t="s">
        <v>213</v>
      </c>
      <c r="V21" s="728"/>
      <c r="W21" s="729"/>
      <c r="X21" s="727" t="s">
        <v>217</v>
      </c>
      <c r="Y21" s="728"/>
      <c r="Z21" s="729"/>
      <c r="AA21" s="727" t="s">
        <v>221</v>
      </c>
      <c r="AB21" s="728"/>
      <c r="AC21" s="729"/>
      <c r="AD21" s="727" t="s">
        <v>226</v>
      </c>
      <c r="AE21" s="728"/>
      <c r="AF21" s="729"/>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x14ac:dyDescent="0.35">
      <c r="A22" s="733"/>
      <c r="B22" s="757"/>
      <c r="C22" s="124" t="s">
        <v>475</v>
      </c>
      <c r="D22" s="124" t="s">
        <v>476</v>
      </c>
      <c r="E22" s="124" t="s">
        <v>475</v>
      </c>
      <c r="F22" s="124" t="s">
        <v>476</v>
      </c>
      <c r="G22" s="124" t="s">
        <v>475</v>
      </c>
      <c r="H22" s="124" t="s">
        <v>476</v>
      </c>
      <c r="I22" s="124" t="s">
        <v>475</v>
      </c>
      <c r="J22" s="124" t="s">
        <v>476</v>
      </c>
      <c r="K22" s="124" t="s">
        <v>475</v>
      </c>
      <c r="L22" s="124" t="s">
        <v>476</v>
      </c>
      <c r="M22" s="124" t="s">
        <v>475</v>
      </c>
      <c r="N22" s="124" t="s">
        <v>476</v>
      </c>
      <c r="O22" s="125" t="s">
        <v>475</v>
      </c>
      <c r="P22" s="125" t="s">
        <v>477</v>
      </c>
      <c r="Q22" s="125" t="s">
        <v>28</v>
      </c>
      <c r="R22" s="125" t="s">
        <v>475</v>
      </c>
      <c r="S22" s="125" t="s">
        <v>477</v>
      </c>
      <c r="T22" s="125" t="s">
        <v>28</v>
      </c>
      <c r="U22" s="125" t="s">
        <v>475</v>
      </c>
      <c r="V22" s="125" t="s">
        <v>477</v>
      </c>
      <c r="W22" s="125" t="s">
        <v>28</v>
      </c>
      <c r="X22" s="125" t="s">
        <v>475</v>
      </c>
      <c r="Y22" s="125" t="s">
        <v>477</v>
      </c>
      <c r="Z22" s="125" t="s">
        <v>28</v>
      </c>
      <c r="AA22" s="125" t="s">
        <v>475</v>
      </c>
      <c r="AB22" s="125" t="s">
        <v>477</v>
      </c>
      <c r="AC22" s="125" t="s">
        <v>28</v>
      </c>
      <c r="AD22" s="125" t="s">
        <v>475</v>
      </c>
      <c r="AE22" s="125" t="s">
        <v>477</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x14ac:dyDescent="0.3">
      <c r="A23" s="733"/>
      <c r="B23" s="76" t="s">
        <v>478</v>
      </c>
      <c r="C23" s="137"/>
      <c r="D23" s="135"/>
      <c r="E23" s="137"/>
      <c r="F23" s="135"/>
      <c r="G23" s="137"/>
      <c r="H23" s="135"/>
      <c r="I23" s="137"/>
      <c r="J23" s="135"/>
      <c r="K23" s="137"/>
      <c r="L23" s="135"/>
      <c r="M23" s="137"/>
      <c r="N23" s="135"/>
      <c r="O23" s="74"/>
      <c r="P23" s="135"/>
      <c r="Q23" s="135"/>
      <c r="R23" s="74"/>
      <c r="S23" s="135"/>
      <c r="T23" s="135"/>
      <c r="U23" s="74"/>
      <c r="V23" s="135"/>
      <c r="W23" s="135"/>
      <c r="X23" s="74"/>
      <c r="Y23" s="135"/>
      <c r="Z23" s="135"/>
      <c r="AA23" s="74"/>
      <c r="AB23" s="135"/>
      <c r="AC23" s="135"/>
      <c r="AD23" s="74"/>
      <c r="AE23" s="172"/>
      <c r="AF23" s="138"/>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x14ac:dyDescent="0.3">
      <c r="A24" s="733"/>
      <c r="B24" s="77" t="s">
        <v>479</v>
      </c>
      <c r="C24" s="74"/>
      <c r="D24" s="135"/>
      <c r="E24" s="74"/>
      <c r="F24" s="135"/>
      <c r="G24" s="74"/>
      <c r="H24" s="135"/>
      <c r="I24" s="74"/>
      <c r="J24" s="135"/>
      <c r="K24" s="74"/>
      <c r="L24" s="135"/>
      <c r="M24" s="74"/>
      <c r="N24" s="135"/>
      <c r="O24" s="74"/>
      <c r="P24" s="135"/>
      <c r="Q24" s="135"/>
      <c r="R24" s="74"/>
      <c r="S24" s="135"/>
      <c r="T24" s="135"/>
      <c r="U24" s="74"/>
      <c r="V24" s="135"/>
      <c r="W24" s="135"/>
      <c r="X24" s="74"/>
      <c r="Y24" s="135"/>
      <c r="Z24" s="135"/>
      <c r="AA24" s="74"/>
      <c r="AB24" s="135"/>
      <c r="AC24" s="135"/>
      <c r="AD24" s="74"/>
      <c r="AE24" s="172"/>
      <c r="AF24" s="138"/>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x14ac:dyDescent="0.3">
      <c r="A25" s="733"/>
      <c r="B25" s="77" t="s">
        <v>480</v>
      </c>
      <c r="C25" s="74"/>
      <c r="D25" s="135"/>
      <c r="E25" s="74"/>
      <c r="F25" s="135"/>
      <c r="G25" s="74"/>
      <c r="H25" s="135"/>
      <c r="I25" s="74"/>
      <c r="J25" s="135"/>
      <c r="K25" s="74"/>
      <c r="L25" s="135"/>
      <c r="M25" s="74"/>
      <c r="N25" s="135"/>
      <c r="O25" s="74"/>
      <c r="P25" s="135"/>
      <c r="Q25" s="135"/>
      <c r="R25" s="74"/>
      <c r="S25" s="135"/>
      <c r="T25" s="135"/>
      <c r="U25" s="74"/>
      <c r="V25" s="135"/>
      <c r="W25" s="135"/>
      <c r="X25" s="74"/>
      <c r="Y25" s="135"/>
      <c r="Z25" s="135"/>
      <c r="AA25" s="74"/>
      <c r="AB25" s="135"/>
      <c r="AC25" s="135"/>
      <c r="AD25" s="74"/>
      <c r="AE25" s="172"/>
      <c r="AF25" s="138"/>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x14ac:dyDescent="0.3">
      <c r="A26" s="733"/>
      <c r="B26" s="77" t="s">
        <v>481</v>
      </c>
      <c r="C26" s="74"/>
      <c r="D26" s="135"/>
      <c r="E26" s="74"/>
      <c r="F26" s="135"/>
      <c r="G26" s="74"/>
      <c r="H26" s="135"/>
      <c r="I26" s="74"/>
      <c r="J26" s="135"/>
      <c r="K26" s="74"/>
      <c r="L26" s="135"/>
      <c r="M26" s="74"/>
      <c r="N26" s="135"/>
      <c r="O26" s="74"/>
      <c r="P26" s="135"/>
      <c r="Q26" s="135"/>
      <c r="R26" s="74"/>
      <c r="S26" s="135"/>
      <c r="T26" s="135"/>
      <c r="U26" s="74"/>
      <c r="V26" s="135"/>
      <c r="W26" s="135"/>
      <c r="X26" s="74"/>
      <c r="Y26" s="135"/>
      <c r="Z26" s="135"/>
      <c r="AA26" s="74"/>
      <c r="AB26" s="135"/>
      <c r="AC26" s="135"/>
      <c r="AD26" s="74"/>
      <c r="AE26" s="172"/>
      <c r="AF26" s="138"/>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x14ac:dyDescent="0.3">
      <c r="A27" s="733"/>
      <c r="B27" s="77" t="s">
        <v>482</v>
      </c>
      <c r="C27" s="74"/>
      <c r="D27" s="135"/>
      <c r="E27" s="74"/>
      <c r="F27" s="135"/>
      <c r="G27" s="74"/>
      <c r="H27" s="135"/>
      <c r="I27" s="74"/>
      <c r="J27" s="135"/>
      <c r="K27" s="74"/>
      <c r="L27" s="135"/>
      <c r="M27" s="74"/>
      <c r="N27" s="135"/>
      <c r="O27" s="74"/>
      <c r="P27" s="135"/>
      <c r="Q27" s="135"/>
      <c r="R27" s="74"/>
      <c r="S27" s="135"/>
      <c r="T27" s="135"/>
      <c r="U27" s="74"/>
      <c r="V27" s="135"/>
      <c r="W27" s="135"/>
      <c r="X27" s="74"/>
      <c r="Y27" s="135"/>
      <c r="Z27" s="135"/>
      <c r="AA27" s="74"/>
      <c r="AB27" s="135"/>
      <c r="AC27" s="135"/>
      <c r="AD27" s="74"/>
      <c r="AE27" s="172"/>
      <c r="AF27" s="138"/>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x14ac:dyDescent="0.3">
      <c r="A28" s="733"/>
      <c r="B28" s="77" t="s">
        <v>483</v>
      </c>
      <c r="C28" s="74"/>
      <c r="D28" s="135"/>
      <c r="E28" s="74"/>
      <c r="F28" s="135"/>
      <c r="G28" s="74"/>
      <c r="H28" s="135"/>
      <c r="I28" s="74"/>
      <c r="J28" s="135"/>
      <c r="K28" s="74"/>
      <c r="L28" s="135"/>
      <c r="M28" s="74"/>
      <c r="N28" s="135"/>
      <c r="O28" s="74"/>
      <c r="P28" s="135"/>
      <c r="Q28" s="135"/>
      <c r="R28" s="74"/>
      <c r="S28" s="135"/>
      <c r="T28" s="135"/>
      <c r="U28" s="74"/>
      <c r="V28" s="135"/>
      <c r="W28" s="135"/>
      <c r="X28" s="74"/>
      <c r="Y28" s="135"/>
      <c r="Z28" s="135"/>
      <c r="AA28" s="74"/>
      <c r="AB28" s="135"/>
      <c r="AC28" s="135"/>
      <c r="AD28" s="74"/>
      <c r="AE28" s="172"/>
      <c r="AF28" s="138"/>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x14ac:dyDescent="0.3">
      <c r="A29" s="733"/>
      <c r="B29" s="77" t="s">
        <v>484</v>
      </c>
      <c r="C29" s="74"/>
      <c r="D29" s="135"/>
      <c r="E29" s="74"/>
      <c r="F29" s="135"/>
      <c r="G29" s="74"/>
      <c r="H29" s="135"/>
      <c r="I29" s="74"/>
      <c r="J29" s="135"/>
      <c r="K29" s="74"/>
      <c r="L29" s="135"/>
      <c r="M29" s="74"/>
      <c r="N29" s="135"/>
      <c r="O29" s="74"/>
      <c r="P29" s="135"/>
      <c r="Q29" s="135"/>
      <c r="R29" s="74"/>
      <c r="S29" s="135"/>
      <c r="T29" s="135"/>
      <c r="U29" s="74"/>
      <c r="V29" s="135"/>
      <c r="W29" s="135"/>
      <c r="X29" s="74"/>
      <c r="Y29" s="135"/>
      <c r="Z29" s="135"/>
      <c r="AA29" s="74"/>
      <c r="AB29" s="135"/>
      <c r="AC29" s="135"/>
      <c r="AD29" s="74"/>
      <c r="AE29" s="172"/>
      <c r="AF29" s="138"/>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x14ac:dyDescent="0.3">
      <c r="A30" s="733"/>
      <c r="B30" s="77" t="s">
        <v>485</v>
      </c>
      <c r="C30" s="74"/>
      <c r="D30" s="135"/>
      <c r="E30" s="74"/>
      <c r="F30" s="135"/>
      <c r="G30" s="74"/>
      <c r="H30" s="135"/>
      <c r="I30" s="74"/>
      <c r="J30" s="135"/>
      <c r="K30" s="74"/>
      <c r="L30" s="135"/>
      <c r="M30" s="74"/>
      <c r="N30" s="135"/>
      <c r="O30" s="74"/>
      <c r="P30" s="135"/>
      <c r="Q30" s="135"/>
      <c r="R30" s="74"/>
      <c r="S30" s="135"/>
      <c r="T30" s="135"/>
      <c r="U30" s="74"/>
      <c r="V30" s="135"/>
      <c r="W30" s="135"/>
      <c r="X30" s="74"/>
      <c r="Y30" s="135"/>
      <c r="Z30" s="135"/>
      <c r="AA30" s="74"/>
      <c r="AB30" s="135"/>
      <c r="AC30" s="135"/>
      <c r="AD30" s="74"/>
      <c r="AE30" s="172"/>
      <c r="AF30" s="138"/>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x14ac:dyDescent="0.3">
      <c r="A31" s="733"/>
      <c r="B31" s="77" t="s">
        <v>486</v>
      </c>
      <c r="C31" s="74"/>
      <c r="D31" s="135"/>
      <c r="E31" s="74"/>
      <c r="F31" s="135"/>
      <c r="G31" s="74"/>
      <c r="H31" s="135"/>
      <c r="I31" s="74"/>
      <c r="J31" s="135"/>
      <c r="K31" s="74"/>
      <c r="L31" s="135"/>
      <c r="M31" s="74"/>
      <c r="N31" s="135"/>
      <c r="O31" s="74"/>
      <c r="P31" s="135"/>
      <c r="Q31" s="135"/>
      <c r="R31" s="74"/>
      <c r="S31" s="135"/>
      <c r="T31" s="135"/>
      <c r="U31" s="74"/>
      <c r="V31" s="135"/>
      <c r="W31" s="135"/>
      <c r="X31" s="74"/>
      <c r="Y31" s="135"/>
      <c r="Z31" s="135"/>
      <c r="AA31" s="74"/>
      <c r="AB31" s="135"/>
      <c r="AC31" s="135"/>
      <c r="AD31" s="74"/>
      <c r="AE31" s="172"/>
      <c r="AF31" s="138"/>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x14ac:dyDescent="0.3">
      <c r="A32" s="733"/>
      <c r="B32" s="77" t="s">
        <v>487</v>
      </c>
      <c r="C32" s="74"/>
      <c r="D32" s="135"/>
      <c r="E32" s="74"/>
      <c r="F32" s="135"/>
      <c r="G32" s="74"/>
      <c r="H32" s="135"/>
      <c r="I32" s="74"/>
      <c r="J32" s="135"/>
      <c r="K32" s="74"/>
      <c r="L32" s="135"/>
      <c r="M32" s="74"/>
      <c r="N32" s="135"/>
      <c r="O32" s="74"/>
      <c r="P32" s="135"/>
      <c r="Q32" s="135"/>
      <c r="R32" s="74"/>
      <c r="S32" s="135"/>
      <c r="T32" s="135"/>
      <c r="U32" s="74"/>
      <c r="V32" s="135"/>
      <c r="W32" s="135"/>
      <c r="X32" s="74"/>
      <c r="Y32" s="135"/>
      <c r="Z32" s="135"/>
      <c r="AA32" s="74"/>
      <c r="AB32" s="135"/>
      <c r="AC32" s="135"/>
      <c r="AD32" s="74"/>
      <c r="AE32" s="172"/>
      <c r="AF32" s="138"/>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x14ac:dyDescent="0.3">
      <c r="A33" s="733"/>
      <c r="B33" s="77" t="s">
        <v>488</v>
      </c>
      <c r="C33" s="74"/>
      <c r="D33" s="135"/>
      <c r="E33" s="74"/>
      <c r="F33" s="135"/>
      <c r="G33" s="74"/>
      <c r="H33" s="135"/>
      <c r="I33" s="74"/>
      <c r="J33" s="135"/>
      <c r="K33" s="74"/>
      <c r="L33" s="135"/>
      <c r="M33" s="74"/>
      <c r="N33" s="135"/>
      <c r="O33" s="74"/>
      <c r="P33" s="135"/>
      <c r="Q33" s="135"/>
      <c r="R33" s="74"/>
      <c r="S33" s="135"/>
      <c r="T33" s="135"/>
      <c r="U33" s="74"/>
      <c r="V33" s="135"/>
      <c r="W33" s="135"/>
      <c r="X33" s="74"/>
      <c r="Y33" s="135"/>
      <c r="Z33" s="135"/>
      <c r="AA33" s="74"/>
      <c r="AB33" s="135"/>
      <c r="AC33" s="135"/>
      <c r="AD33" s="74"/>
      <c r="AE33" s="172"/>
      <c r="AF33" s="138"/>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x14ac:dyDescent="0.3">
      <c r="A34" s="733"/>
      <c r="B34" s="77" t="s">
        <v>489</v>
      </c>
      <c r="C34" s="74"/>
      <c r="D34" s="135"/>
      <c r="E34" s="74"/>
      <c r="F34" s="135"/>
      <c r="G34" s="74"/>
      <c r="H34" s="135"/>
      <c r="I34" s="74"/>
      <c r="J34" s="135"/>
      <c r="K34" s="74"/>
      <c r="L34" s="135"/>
      <c r="M34" s="74"/>
      <c r="N34" s="135"/>
      <c r="O34" s="74"/>
      <c r="P34" s="135"/>
      <c r="Q34" s="135"/>
      <c r="R34" s="74"/>
      <c r="S34" s="135"/>
      <c r="T34" s="135"/>
      <c r="U34" s="74"/>
      <c r="V34" s="135"/>
      <c r="W34" s="135"/>
      <c r="X34" s="74"/>
      <c r="Y34" s="135"/>
      <c r="Z34" s="135"/>
      <c r="AA34" s="74"/>
      <c r="AB34" s="135"/>
      <c r="AC34" s="135"/>
      <c r="AD34" s="74"/>
      <c r="AE34" s="172"/>
      <c r="AF34" s="138"/>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x14ac:dyDescent="0.3">
      <c r="A35" s="733"/>
      <c r="B35" s="77" t="s">
        <v>490</v>
      </c>
      <c r="C35" s="74"/>
      <c r="D35" s="135"/>
      <c r="E35" s="74"/>
      <c r="F35" s="135"/>
      <c r="G35" s="74"/>
      <c r="H35" s="135"/>
      <c r="I35" s="74"/>
      <c r="J35" s="135"/>
      <c r="K35" s="74"/>
      <c r="L35" s="135"/>
      <c r="M35" s="74"/>
      <c r="N35" s="135"/>
      <c r="O35" s="74"/>
      <c r="P35" s="135"/>
      <c r="Q35" s="135"/>
      <c r="R35" s="74"/>
      <c r="S35" s="135"/>
      <c r="T35" s="135"/>
      <c r="U35" s="74"/>
      <c r="V35" s="135"/>
      <c r="W35" s="135"/>
      <c r="X35" s="74"/>
      <c r="Y35" s="135"/>
      <c r="Z35" s="135"/>
      <c r="AA35" s="74"/>
      <c r="AB35" s="135"/>
      <c r="AC35" s="135"/>
      <c r="AD35" s="74"/>
      <c r="AE35" s="172"/>
      <c r="AF35" s="138"/>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x14ac:dyDescent="0.3">
      <c r="A36" s="733"/>
      <c r="B36" s="77" t="s">
        <v>491</v>
      </c>
      <c r="C36" s="74"/>
      <c r="D36" s="135"/>
      <c r="E36" s="74"/>
      <c r="F36" s="135"/>
      <c r="G36" s="74"/>
      <c r="H36" s="135"/>
      <c r="I36" s="74"/>
      <c r="J36" s="135"/>
      <c r="K36" s="74"/>
      <c r="L36" s="135"/>
      <c r="M36" s="74"/>
      <c r="N36" s="135"/>
      <c r="O36" s="74"/>
      <c r="P36" s="135"/>
      <c r="Q36" s="135"/>
      <c r="R36" s="74"/>
      <c r="S36" s="135"/>
      <c r="T36" s="135"/>
      <c r="U36" s="74"/>
      <c r="V36" s="135"/>
      <c r="W36" s="135"/>
      <c r="X36" s="74"/>
      <c r="Y36" s="135"/>
      <c r="Z36" s="135"/>
      <c r="AA36" s="74"/>
      <c r="AB36" s="135"/>
      <c r="AC36" s="135"/>
      <c r="AD36" s="74"/>
      <c r="AE36" s="172"/>
      <c r="AF36" s="138"/>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x14ac:dyDescent="0.3">
      <c r="A37" s="733"/>
      <c r="B37" s="77" t="s">
        <v>492</v>
      </c>
      <c r="C37" s="74"/>
      <c r="D37" s="135"/>
      <c r="E37" s="74"/>
      <c r="F37" s="135"/>
      <c r="G37" s="74"/>
      <c r="H37" s="135"/>
      <c r="I37" s="74"/>
      <c r="J37" s="135"/>
      <c r="K37" s="74"/>
      <c r="L37" s="135"/>
      <c r="M37" s="74"/>
      <c r="N37" s="135"/>
      <c r="O37" s="74"/>
      <c r="P37" s="135"/>
      <c r="Q37" s="135"/>
      <c r="R37" s="74"/>
      <c r="S37" s="135"/>
      <c r="T37" s="135"/>
      <c r="U37" s="74"/>
      <c r="V37" s="135"/>
      <c r="W37" s="135"/>
      <c r="X37" s="74"/>
      <c r="Y37" s="135"/>
      <c r="Z37" s="135"/>
      <c r="AA37" s="74"/>
      <c r="AB37" s="135"/>
      <c r="AC37" s="135"/>
      <c r="AD37" s="74"/>
      <c r="AE37" s="172"/>
      <c r="AF37" s="138"/>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x14ac:dyDescent="0.3">
      <c r="A38" s="733"/>
      <c r="B38" s="77" t="s">
        <v>493</v>
      </c>
      <c r="C38" s="74"/>
      <c r="D38" s="135"/>
      <c r="E38" s="74"/>
      <c r="F38" s="135"/>
      <c r="G38" s="74"/>
      <c r="H38" s="135"/>
      <c r="I38" s="74"/>
      <c r="J38" s="135"/>
      <c r="K38" s="74"/>
      <c r="L38" s="135"/>
      <c r="M38" s="74"/>
      <c r="N38" s="135"/>
      <c r="O38" s="74"/>
      <c r="P38" s="135"/>
      <c r="Q38" s="135"/>
      <c r="R38" s="74"/>
      <c r="S38" s="135"/>
      <c r="T38" s="135"/>
      <c r="U38" s="74"/>
      <c r="V38" s="135"/>
      <c r="W38" s="135"/>
      <c r="X38" s="74"/>
      <c r="Y38" s="135"/>
      <c r="Z38" s="135"/>
      <c r="AA38" s="74"/>
      <c r="AB38" s="135"/>
      <c r="AC38" s="135"/>
      <c r="AD38" s="74"/>
      <c r="AE38" s="172"/>
      <c r="AF38" s="138"/>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x14ac:dyDescent="0.3">
      <c r="A39" s="733"/>
      <c r="B39" s="77" t="s">
        <v>494</v>
      </c>
      <c r="C39" s="74"/>
      <c r="D39" s="135"/>
      <c r="E39" s="74"/>
      <c r="F39" s="135"/>
      <c r="G39" s="74"/>
      <c r="H39" s="135"/>
      <c r="I39" s="74"/>
      <c r="J39" s="135"/>
      <c r="K39" s="74"/>
      <c r="L39" s="135"/>
      <c r="M39" s="74"/>
      <c r="N39" s="135"/>
      <c r="O39" s="74"/>
      <c r="P39" s="135"/>
      <c r="Q39" s="135"/>
      <c r="R39" s="74"/>
      <c r="S39" s="135"/>
      <c r="T39" s="135"/>
      <c r="U39" s="74"/>
      <c r="V39" s="135"/>
      <c r="W39" s="135"/>
      <c r="X39" s="74"/>
      <c r="Y39" s="135"/>
      <c r="Z39" s="135"/>
      <c r="AA39" s="74"/>
      <c r="AB39" s="135"/>
      <c r="AC39" s="135"/>
      <c r="AD39" s="74"/>
      <c r="AE39" s="172"/>
      <c r="AF39" s="138"/>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x14ac:dyDescent="0.3">
      <c r="A40" s="733"/>
      <c r="B40" s="77" t="s">
        <v>495</v>
      </c>
      <c r="C40" s="74"/>
      <c r="D40" s="135"/>
      <c r="E40" s="74"/>
      <c r="F40" s="135"/>
      <c r="G40" s="74"/>
      <c r="H40" s="135"/>
      <c r="I40" s="74"/>
      <c r="J40" s="135"/>
      <c r="K40" s="74"/>
      <c r="L40" s="135"/>
      <c r="M40" s="74"/>
      <c r="N40" s="135"/>
      <c r="O40" s="74"/>
      <c r="P40" s="135"/>
      <c r="Q40" s="135"/>
      <c r="R40" s="74"/>
      <c r="S40" s="135"/>
      <c r="T40" s="135"/>
      <c r="U40" s="74"/>
      <c r="V40" s="135"/>
      <c r="W40" s="135"/>
      <c r="X40" s="74"/>
      <c r="Y40" s="135"/>
      <c r="Z40" s="135"/>
      <c r="AA40" s="74"/>
      <c r="AB40" s="135"/>
      <c r="AC40" s="135"/>
      <c r="AD40" s="74"/>
      <c r="AE40" s="172"/>
      <c r="AF40" s="138"/>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x14ac:dyDescent="0.3">
      <c r="A41" s="733"/>
      <c r="B41" s="77" t="s">
        <v>496</v>
      </c>
      <c r="C41" s="74"/>
      <c r="D41" s="135"/>
      <c r="E41" s="74"/>
      <c r="F41" s="135"/>
      <c r="G41" s="74"/>
      <c r="H41" s="135"/>
      <c r="I41" s="74"/>
      <c r="J41" s="135"/>
      <c r="K41" s="74"/>
      <c r="L41" s="135"/>
      <c r="M41" s="74"/>
      <c r="N41" s="135"/>
      <c r="O41" s="74"/>
      <c r="P41" s="135"/>
      <c r="Q41" s="135"/>
      <c r="R41" s="74"/>
      <c r="S41" s="135"/>
      <c r="T41" s="135"/>
      <c r="U41" s="74"/>
      <c r="V41" s="135"/>
      <c r="W41" s="135"/>
      <c r="X41" s="74"/>
      <c r="Y41" s="135"/>
      <c r="Z41" s="135"/>
      <c r="AA41" s="74"/>
      <c r="AB41" s="135"/>
      <c r="AC41" s="135"/>
      <c r="AD41" s="74"/>
      <c r="AE41" s="172"/>
      <c r="AF41" s="138"/>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x14ac:dyDescent="0.3">
      <c r="A42" s="733"/>
      <c r="B42" s="77" t="s">
        <v>497</v>
      </c>
      <c r="C42" s="74"/>
      <c r="D42" s="135"/>
      <c r="E42" s="74"/>
      <c r="F42" s="135"/>
      <c r="G42" s="74"/>
      <c r="H42" s="135"/>
      <c r="I42" s="74"/>
      <c r="J42" s="135"/>
      <c r="K42" s="74"/>
      <c r="L42" s="135"/>
      <c r="M42" s="74"/>
      <c r="N42" s="135"/>
      <c r="O42" s="74"/>
      <c r="P42" s="135"/>
      <c r="Q42" s="135"/>
      <c r="R42" s="74"/>
      <c r="S42" s="135"/>
      <c r="T42" s="135"/>
      <c r="U42" s="74"/>
      <c r="V42" s="135"/>
      <c r="W42" s="135"/>
      <c r="X42" s="74"/>
      <c r="Y42" s="135"/>
      <c r="Z42" s="135"/>
      <c r="AA42" s="74"/>
      <c r="AB42" s="135"/>
      <c r="AC42" s="135"/>
      <c r="AD42" s="74"/>
      <c r="AE42" s="172"/>
      <c r="AF42" s="138"/>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29.25" customHeight="1" thickBot="1" x14ac:dyDescent="0.35">
      <c r="A43" s="420"/>
      <c r="B43" s="75" t="s">
        <v>412</v>
      </c>
      <c r="C43" s="134"/>
      <c r="D43" s="136"/>
      <c r="E43" s="134"/>
      <c r="F43" s="136"/>
      <c r="G43" s="134"/>
      <c r="H43" s="136"/>
      <c r="I43" s="134"/>
      <c r="J43" s="136"/>
      <c r="K43" s="134"/>
      <c r="L43" s="136"/>
      <c r="M43" s="134"/>
      <c r="N43" s="136"/>
      <c r="O43" s="134"/>
      <c r="P43" s="136"/>
      <c r="Q43" s="136"/>
      <c r="R43" s="134"/>
      <c r="S43" s="136"/>
      <c r="T43" s="136"/>
      <c r="U43" s="134"/>
      <c r="V43" s="136"/>
      <c r="W43" s="136"/>
      <c r="X43" s="134"/>
      <c r="Y43" s="136"/>
      <c r="Z43" s="136"/>
      <c r="AA43" s="134"/>
      <c r="AB43" s="136"/>
      <c r="AC43" s="136"/>
      <c r="AD43" s="134"/>
      <c r="AE43" s="173"/>
      <c r="AF43" s="139"/>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x14ac:dyDescent="0.35">
      <c r="K44" s="95"/>
      <c r="L44" s="95"/>
      <c r="M44" s="95"/>
      <c r="N44" s="95"/>
      <c r="O44" s="95"/>
      <c r="AG44" s="119"/>
      <c r="AH44" s="119"/>
      <c r="AI44" s="119"/>
      <c r="AJ44" s="119"/>
      <c r="AK44" s="119"/>
      <c r="AL44" s="119"/>
      <c r="AM44" s="119"/>
      <c r="AN44" s="79"/>
      <c r="AO44" s="79"/>
      <c r="AP44" s="79"/>
      <c r="AQ44" s="79"/>
      <c r="AR44" s="79"/>
      <c r="AS44" s="79"/>
      <c r="AT44" s="79"/>
      <c r="AU44" s="79"/>
      <c r="AV44" s="79"/>
      <c r="AW44" s="79"/>
      <c r="AX44" s="79"/>
      <c r="AY44" s="79"/>
      <c r="AZ44" s="79"/>
      <c r="BA44" s="79"/>
      <c r="BB44" s="79"/>
      <c r="BC44" s="79"/>
      <c r="BD44" s="79"/>
      <c r="BE44" s="79"/>
      <c r="BF44" s="79"/>
      <c r="BG44" s="79"/>
      <c r="BH44" s="79"/>
      <c r="BI44" s="79"/>
      <c r="BJ44" s="79"/>
    </row>
    <row r="45" spans="1:62" s="1" customFormat="1" ht="24" customHeight="1" thickBot="1" x14ac:dyDescent="0.35">
      <c r="A45" s="419" t="s">
        <v>498</v>
      </c>
      <c r="B45" s="734" t="s">
        <v>474</v>
      </c>
      <c r="C45" s="620" t="s">
        <v>85</v>
      </c>
      <c r="D45" s="754"/>
      <c r="E45" s="754"/>
      <c r="F45" s="754"/>
      <c r="G45" s="754"/>
      <c r="H45" s="754"/>
      <c r="I45" s="754"/>
      <c r="J45" s="754"/>
      <c r="K45" s="754"/>
      <c r="L45" s="754"/>
      <c r="M45" s="754"/>
      <c r="N45" s="621"/>
      <c r="O45" s="730" t="s">
        <v>87</v>
      </c>
      <c r="P45" s="731"/>
      <c r="Q45" s="731"/>
      <c r="R45" s="731"/>
      <c r="S45" s="731"/>
      <c r="T45" s="731"/>
      <c r="U45" s="731"/>
      <c r="V45" s="731"/>
      <c r="W45" s="731"/>
      <c r="X45" s="731"/>
      <c r="Y45" s="731"/>
      <c r="Z45" s="731"/>
      <c r="AA45" s="731"/>
      <c r="AB45" s="731"/>
      <c r="AC45" s="731"/>
      <c r="AD45" s="731"/>
      <c r="AE45" s="731"/>
      <c r="AF45" s="732"/>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row>
    <row r="46" spans="1:62" s="1" customFormat="1" ht="24" customHeight="1" thickBot="1" x14ac:dyDescent="0.35">
      <c r="A46" s="733"/>
      <c r="B46" s="735"/>
      <c r="C46" s="620" t="s">
        <v>230</v>
      </c>
      <c r="D46" s="621"/>
      <c r="E46" s="620" t="s">
        <v>234</v>
      </c>
      <c r="F46" s="621"/>
      <c r="G46" s="620" t="s">
        <v>235</v>
      </c>
      <c r="H46" s="621"/>
      <c r="I46" s="620" t="s">
        <v>236</v>
      </c>
      <c r="J46" s="621"/>
      <c r="K46" s="620" t="s">
        <v>468</v>
      </c>
      <c r="L46" s="621"/>
      <c r="M46" s="620" t="s">
        <v>238</v>
      </c>
      <c r="N46" s="621"/>
      <c r="O46" s="730" t="s">
        <v>230</v>
      </c>
      <c r="P46" s="731"/>
      <c r="Q46" s="732"/>
      <c r="R46" s="730" t="s">
        <v>234</v>
      </c>
      <c r="S46" s="731"/>
      <c r="T46" s="732"/>
      <c r="U46" s="730" t="s">
        <v>235</v>
      </c>
      <c r="V46" s="731"/>
      <c r="W46" s="732"/>
      <c r="X46" s="730" t="s">
        <v>236</v>
      </c>
      <c r="Y46" s="731"/>
      <c r="Z46" s="732"/>
      <c r="AA46" s="730" t="s">
        <v>468</v>
      </c>
      <c r="AB46" s="731"/>
      <c r="AC46" s="732"/>
      <c r="AD46" s="730" t="s">
        <v>238</v>
      </c>
      <c r="AE46" s="731"/>
      <c r="AF46" s="732"/>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row>
    <row r="47" spans="1:62" s="1" customFormat="1" ht="29.25" customHeight="1" thickBot="1" x14ac:dyDescent="0.35">
      <c r="A47" s="733"/>
      <c r="B47" s="736"/>
      <c r="C47" s="140" t="s">
        <v>475</v>
      </c>
      <c r="D47" s="122" t="s">
        <v>476</v>
      </c>
      <c r="E47" s="140" t="s">
        <v>475</v>
      </c>
      <c r="F47" s="122" t="s">
        <v>476</v>
      </c>
      <c r="G47" s="140" t="s">
        <v>475</v>
      </c>
      <c r="H47" s="122" t="s">
        <v>476</v>
      </c>
      <c r="I47" s="140" t="s">
        <v>475</v>
      </c>
      <c r="J47" s="122" t="s">
        <v>476</v>
      </c>
      <c r="K47" s="140" t="s">
        <v>475</v>
      </c>
      <c r="L47" s="122" t="s">
        <v>476</v>
      </c>
      <c r="M47" s="140" t="s">
        <v>475</v>
      </c>
      <c r="N47" s="122" t="s">
        <v>476</v>
      </c>
      <c r="O47" s="125" t="s">
        <v>475</v>
      </c>
      <c r="P47" s="125" t="s">
        <v>477</v>
      </c>
      <c r="Q47" s="125" t="s">
        <v>28</v>
      </c>
      <c r="R47" s="125" t="s">
        <v>475</v>
      </c>
      <c r="S47" s="125" t="s">
        <v>477</v>
      </c>
      <c r="T47" s="125" t="s">
        <v>28</v>
      </c>
      <c r="U47" s="125" t="s">
        <v>475</v>
      </c>
      <c r="V47" s="125" t="s">
        <v>477</v>
      </c>
      <c r="W47" s="125" t="s">
        <v>28</v>
      </c>
      <c r="X47" s="125" t="s">
        <v>475</v>
      </c>
      <c r="Y47" s="125" t="s">
        <v>477</v>
      </c>
      <c r="Z47" s="125" t="s">
        <v>28</v>
      </c>
      <c r="AA47" s="125" t="s">
        <v>475</v>
      </c>
      <c r="AB47" s="125" t="s">
        <v>477</v>
      </c>
      <c r="AC47" s="125" t="s">
        <v>28</v>
      </c>
      <c r="AD47" s="125" t="s">
        <v>475</v>
      </c>
      <c r="AE47" s="125" t="s">
        <v>477</v>
      </c>
      <c r="AF47" s="125" t="s">
        <v>28</v>
      </c>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row>
    <row r="48" spans="1:62" s="1" customFormat="1" ht="16.8" x14ac:dyDescent="0.3">
      <c r="A48" s="733"/>
      <c r="B48" s="182" t="s">
        <v>478</v>
      </c>
      <c r="C48" s="74"/>
      <c r="D48" s="138"/>
      <c r="E48" s="74"/>
      <c r="F48" s="138"/>
      <c r="G48" s="74"/>
      <c r="H48" s="138"/>
      <c r="I48" s="74"/>
      <c r="J48" s="138"/>
      <c r="K48" s="74"/>
      <c r="L48" s="138"/>
      <c r="M48" s="74"/>
      <c r="N48" s="138"/>
      <c r="O48" s="74"/>
      <c r="P48" s="135"/>
      <c r="Q48" s="138"/>
      <c r="R48" s="74"/>
      <c r="S48" s="135"/>
      <c r="T48" s="138"/>
      <c r="U48" s="74"/>
      <c r="V48" s="135"/>
      <c r="W48" s="138"/>
      <c r="X48" s="74"/>
      <c r="Y48" s="135"/>
      <c r="Z48" s="138"/>
      <c r="AA48" s="74"/>
      <c r="AB48" s="135"/>
      <c r="AC48" s="138"/>
      <c r="AD48" s="74"/>
      <c r="AE48" s="172"/>
      <c r="AF48" s="138"/>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row>
    <row r="49" spans="1:62" s="1" customFormat="1" ht="16.8" x14ac:dyDescent="0.3">
      <c r="A49" s="733"/>
      <c r="B49" s="183" t="s">
        <v>479</v>
      </c>
      <c r="C49" s="74"/>
      <c r="D49" s="138"/>
      <c r="E49" s="74"/>
      <c r="F49" s="138"/>
      <c r="G49" s="74"/>
      <c r="H49" s="138"/>
      <c r="I49" s="74"/>
      <c r="J49" s="138"/>
      <c r="K49" s="74"/>
      <c r="L49" s="138"/>
      <c r="M49" s="74"/>
      <c r="N49" s="138"/>
      <c r="O49" s="74"/>
      <c r="P49" s="135"/>
      <c r="Q49" s="138"/>
      <c r="R49" s="74"/>
      <c r="S49" s="135"/>
      <c r="T49" s="138"/>
      <c r="U49" s="74"/>
      <c r="V49" s="135"/>
      <c r="W49" s="138"/>
      <c r="X49" s="74"/>
      <c r="Y49" s="135"/>
      <c r="Z49" s="138"/>
      <c r="AA49" s="74"/>
      <c r="AB49" s="135"/>
      <c r="AC49" s="138"/>
      <c r="AD49" s="74"/>
      <c r="AE49" s="172"/>
      <c r="AF49" s="138"/>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row>
    <row r="50" spans="1:62" s="1" customFormat="1" ht="16.8" x14ac:dyDescent="0.3">
      <c r="A50" s="733"/>
      <c r="B50" s="183" t="s">
        <v>480</v>
      </c>
      <c r="C50" s="74"/>
      <c r="D50" s="138"/>
      <c r="E50" s="74"/>
      <c r="F50" s="138"/>
      <c r="G50" s="74"/>
      <c r="H50" s="138"/>
      <c r="I50" s="74"/>
      <c r="J50" s="138"/>
      <c r="K50" s="74"/>
      <c r="L50" s="138"/>
      <c r="M50" s="74"/>
      <c r="N50" s="138"/>
      <c r="O50" s="74"/>
      <c r="P50" s="135"/>
      <c r="Q50" s="138"/>
      <c r="R50" s="74"/>
      <c r="S50" s="135"/>
      <c r="T50" s="138"/>
      <c r="U50" s="74"/>
      <c r="V50" s="135"/>
      <c r="W50" s="138"/>
      <c r="X50" s="74"/>
      <c r="Y50" s="135"/>
      <c r="Z50" s="138"/>
      <c r="AA50" s="74"/>
      <c r="AB50" s="135"/>
      <c r="AC50" s="138"/>
      <c r="AD50" s="74"/>
      <c r="AE50" s="172"/>
      <c r="AF50" s="138"/>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row>
    <row r="51" spans="1:62" s="1" customFormat="1" ht="16.8" x14ac:dyDescent="0.3">
      <c r="A51" s="733"/>
      <c r="B51" s="183" t="s">
        <v>481</v>
      </c>
      <c r="C51" s="74"/>
      <c r="D51" s="138"/>
      <c r="E51" s="74"/>
      <c r="F51" s="138"/>
      <c r="G51" s="74"/>
      <c r="H51" s="138"/>
      <c r="I51" s="74"/>
      <c r="J51" s="138"/>
      <c r="K51" s="74"/>
      <c r="L51" s="138"/>
      <c r="M51" s="74"/>
      <c r="N51" s="138"/>
      <c r="O51" s="74"/>
      <c r="P51" s="135"/>
      <c r="Q51" s="138"/>
      <c r="R51" s="74"/>
      <c r="S51" s="135"/>
      <c r="T51" s="138"/>
      <c r="U51" s="74"/>
      <c r="V51" s="135"/>
      <c r="W51" s="138"/>
      <c r="X51" s="74"/>
      <c r="Y51" s="135"/>
      <c r="Z51" s="138"/>
      <c r="AA51" s="74"/>
      <c r="AB51" s="135"/>
      <c r="AC51" s="138"/>
      <c r="AD51" s="74"/>
      <c r="AE51" s="172"/>
      <c r="AF51" s="138"/>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row>
    <row r="52" spans="1:62" s="1" customFormat="1" ht="16.8" x14ac:dyDescent="0.3">
      <c r="A52" s="733"/>
      <c r="B52" s="183" t="s">
        <v>482</v>
      </c>
      <c r="C52" s="74"/>
      <c r="D52" s="138"/>
      <c r="E52" s="74"/>
      <c r="F52" s="138"/>
      <c r="G52" s="74"/>
      <c r="H52" s="138"/>
      <c r="I52" s="74"/>
      <c r="J52" s="138"/>
      <c r="K52" s="74"/>
      <c r="L52" s="138"/>
      <c r="M52" s="74"/>
      <c r="N52" s="138"/>
      <c r="O52" s="74"/>
      <c r="P52" s="135"/>
      <c r="Q52" s="138"/>
      <c r="R52" s="74"/>
      <c r="S52" s="135"/>
      <c r="T52" s="138"/>
      <c r="U52" s="74"/>
      <c r="V52" s="135"/>
      <c r="W52" s="138"/>
      <c r="X52" s="74"/>
      <c r="Y52" s="135"/>
      <c r="Z52" s="138"/>
      <c r="AA52" s="74"/>
      <c r="AB52" s="135"/>
      <c r="AC52" s="138"/>
      <c r="AD52" s="74"/>
      <c r="AE52" s="172"/>
      <c r="AF52" s="138"/>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row>
    <row r="53" spans="1:62" s="1" customFormat="1" ht="16.8" x14ac:dyDescent="0.3">
      <c r="A53" s="733"/>
      <c r="B53" s="183" t="s">
        <v>483</v>
      </c>
      <c r="C53" s="74"/>
      <c r="D53" s="138"/>
      <c r="E53" s="74"/>
      <c r="F53" s="138"/>
      <c r="G53" s="74"/>
      <c r="H53" s="138"/>
      <c r="I53" s="74"/>
      <c r="J53" s="138"/>
      <c r="K53" s="74"/>
      <c r="L53" s="138"/>
      <c r="M53" s="74"/>
      <c r="N53" s="138"/>
      <c r="O53" s="74"/>
      <c r="P53" s="135"/>
      <c r="Q53" s="138"/>
      <c r="R53" s="74"/>
      <c r="S53" s="135"/>
      <c r="T53" s="138"/>
      <c r="U53" s="74"/>
      <c r="V53" s="135"/>
      <c r="W53" s="138"/>
      <c r="X53" s="74"/>
      <c r="Y53" s="135"/>
      <c r="Z53" s="138"/>
      <c r="AA53" s="74"/>
      <c r="AB53" s="135"/>
      <c r="AC53" s="138"/>
      <c r="AD53" s="74"/>
      <c r="AE53" s="172"/>
      <c r="AF53" s="138"/>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row>
    <row r="54" spans="1:62" s="1" customFormat="1" ht="16.8" x14ac:dyDescent="0.3">
      <c r="A54" s="733"/>
      <c r="B54" s="183" t="s">
        <v>484</v>
      </c>
      <c r="C54" s="74"/>
      <c r="D54" s="138"/>
      <c r="E54" s="74"/>
      <c r="F54" s="138"/>
      <c r="G54" s="74"/>
      <c r="H54" s="138"/>
      <c r="I54" s="74"/>
      <c r="J54" s="138"/>
      <c r="K54" s="74"/>
      <c r="L54" s="138"/>
      <c r="M54" s="74"/>
      <c r="N54" s="138"/>
      <c r="O54" s="74"/>
      <c r="P54" s="135"/>
      <c r="Q54" s="138"/>
      <c r="R54" s="74"/>
      <c r="S54" s="135"/>
      <c r="T54" s="138"/>
      <c r="U54" s="74"/>
      <c r="V54" s="135"/>
      <c r="W54" s="138"/>
      <c r="X54" s="74"/>
      <c r="Y54" s="135"/>
      <c r="Z54" s="138"/>
      <c r="AA54" s="74"/>
      <c r="AB54" s="135"/>
      <c r="AC54" s="138"/>
      <c r="AD54" s="74"/>
      <c r="AE54" s="172"/>
      <c r="AF54" s="138"/>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row>
    <row r="55" spans="1:62" s="1" customFormat="1" ht="16.8" x14ac:dyDescent="0.3">
      <c r="A55" s="733"/>
      <c r="B55" s="183" t="s">
        <v>485</v>
      </c>
      <c r="C55" s="74"/>
      <c r="D55" s="138"/>
      <c r="E55" s="74"/>
      <c r="F55" s="138"/>
      <c r="G55" s="74"/>
      <c r="H55" s="138"/>
      <c r="I55" s="74"/>
      <c r="J55" s="138"/>
      <c r="K55" s="74"/>
      <c r="L55" s="138"/>
      <c r="M55" s="74"/>
      <c r="N55" s="138"/>
      <c r="O55" s="74"/>
      <c r="P55" s="135"/>
      <c r="Q55" s="138"/>
      <c r="R55" s="74"/>
      <c r="S55" s="135"/>
      <c r="T55" s="138"/>
      <c r="U55" s="74"/>
      <c r="V55" s="135"/>
      <c r="W55" s="138"/>
      <c r="X55" s="74"/>
      <c r="Y55" s="135"/>
      <c r="Z55" s="138"/>
      <c r="AA55" s="74"/>
      <c r="AB55" s="135"/>
      <c r="AC55" s="138"/>
      <c r="AD55" s="74"/>
      <c r="AE55" s="172"/>
      <c r="AF55" s="138"/>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row>
    <row r="56" spans="1:62" s="1" customFormat="1" ht="16.8" x14ac:dyDescent="0.3">
      <c r="A56" s="733"/>
      <c r="B56" s="183" t="s">
        <v>486</v>
      </c>
      <c r="C56" s="74"/>
      <c r="D56" s="138"/>
      <c r="E56" s="74"/>
      <c r="F56" s="138"/>
      <c r="G56" s="74"/>
      <c r="H56" s="138"/>
      <c r="I56" s="74"/>
      <c r="J56" s="138"/>
      <c r="K56" s="74"/>
      <c r="L56" s="138"/>
      <c r="M56" s="74"/>
      <c r="N56" s="138"/>
      <c r="O56" s="74"/>
      <c r="P56" s="135"/>
      <c r="Q56" s="138"/>
      <c r="R56" s="74"/>
      <c r="S56" s="135"/>
      <c r="T56" s="138"/>
      <c r="U56" s="74"/>
      <c r="V56" s="135"/>
      <c r="W56" s="138"/>
      <c r="X56" s="74"/>
      <c r="Y56" s="135"/>
      <c r="Z56" s="138"/>
      <c r="AA56" s="74"/>
      <c r="AB56" s="135"/>
      <c r="AC56" s="138"/>
      <c r="AD56" s="74"/>
      <c r="AE56" s="172"/>
      <c r="AF56" s="138"/>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2" s="1" customFormat="1" ht="16.8" x14ac:dyDescent="0.3">
      <c r="A57" s="733"/>
      <c r="B57" s="183" t="s">
        <v>487</v>
      </c>
      <c r="C57" s="74"/>
      <c r="D57" s="138"/>
      <c r="E57" s="74"/>
      <c r="F57" s="138"/>
      <c r="G57" s="74"/>
      <c r="H57" s="138"/>
      <c r="I57" s="74"/>
      <c r="J57" s="138"/>
      <c r="K57" s="74"/>
      <c r="L57" s="138"/>
      <c r="M57" s="74"/>
      <c r="N57" s="138"/>
      <c r="O57" s="74"/>
      <c r="P57" s="135"/>
      <c r="Q57" s="138"/>
      <c r="R57" s="74"/>
      <c r="S57" s="135"/>
      <c r="T57" s="138"/>
      <c r="U57" s="74"/>
      <c r="V57" s="135"/>
      <c r="W57" s="138"/>
      <c r="X57" s="74"/>
      <c r="Y57" s="135"/>
      <c r="Z57" s="138"/>
      <c r="AA57" s="74"/>
      <c r="AB57" s="135"/>
      <c r="AC57" s="138"/>
      <c r="AD57" s="74"/>
      <c r="AE57" s="172"/>
      <c r="AF57" s="138"/>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row>
    <row r="58" spans="1:62" s="1" customFormat="1" ht="16.8" x14ac:dyDescent="0.3">
      <c r="A58" s="733"/>
      <c r="B58" s="183" t="s">
        <v>488</v>
      </c>
      <c r="C58" s="74"/>
      <c r="D58" s="138"/>
      <c r="E58" s="74"/>
      <c r="F58" s="138"/>
      <c r="G58" s="74"/>
      <c r="H58" s="138"/>
      <c r="I58" s="74"/>
      <c r="J58" s="138"/>
      <c r="K58" s="74"/>
      <c r="L58" s="138"/>
      <c r="M58" s="74"/>
      <c r="N58" s="138"/>
      <c r="O58" s="74"/>
      <c r="P58" s="135"/>
      <c r="Q58" s="138"/>
      <c r="R58" s="74"/>
      <c r="S58" s="135"/>
      <c r="T58" s="138"/>
      <c r="U58" s="74"/>
      <c r="V58" s="135"/>
      <c r="W58" s="138"/>
      <c r="X58" s="74"/>
      <c r="Y58" s="135"/>
      <c r="Z58" s="138"/>
      <c r="AA58" s="74"/>
      <c r="AB58" s="135"/>
      <c r="AC58" s="138"/>
      <c r="AD58" s="74"/>
      <c r="AE58" s="172"/>
      <c r="AF58" s="138"/>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row>
    <row r="59" spans="1:62" s="1" customFormat="1" ht="16.8" x14ac:dyDescent="0.3">
      <c r="A59" s="733"/>
      <c r="B59" s="183" t="s">
        <v>489</v>
      </c>
      <c r="C59" s="74"/>
      <c r="D59" s="138"/>
      <c r="E59" s="74"/>
      <c r="F59" s="138"/>
      <c r="G59" s="74"/>
      <c r="H59" s="138"/>
      <c r="I59" s="74"/>
      <c r="J59" s="138"/>
      <c r="K59" s="74"/>
      <c r="L59" s="138"/>
      <c r="M59" s="74"/>
      <c r="N59" s="138"/>
      <c r="O59" s="74"/>
      <c r="P59" s="135"/>
      <c r="Q59" s="138"/>
      <c r="R59" s="74"/>
      <c r="S59" s="135"/>
      <c r="T59" s="138"/>
      <c r="U59" s="74"/>
      <c r="V59" s="135"/>
      <c r="W59" s="138"/>
      <c r="X59" s="74"/>
      <c r="Y59" s="135"/>
      <c r="Z59" s="138"/>
      <c r="AA59" s="74"/>
      <c r="AB59" s="135"/>
      <c r="AC59" s="138"/>
      <c r="AD59" s="74"/>
      <c r="AE59" s="172"/>
      <c r="AF59" s="138"/>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row>
    <row r="60" spans="1:62" s="1" customFormat="1" ht="16.8" x14ac:dyDescent="0.3">
      <c r="A60" s="733"/>
      <c r="B60" s="183" t="s">
        <v>490</v>
      </c>
      <c r="C60" s="74"/>
      <c r="D60" s="138"/>
      <c r="E60" s="74"/>
      <c r="F60" s="138"/>
      <c r="G60" s="74"/>
      <c r="H60" s="138"/>
      <c r="I60" s="74"/>
      <c r="J60" s="138"/>
      <c r="K60" s="74"/>
      <c r="L60" s="138"/>
      <c r="M60" s="74"/>
      <c r="N60" s="138"/>
      <c r="O60" s="74"/>
      <c r="P60" s="135"/>
      <c r="Q60" s="138"/>
      <c r="R60" s="74"/>
      <c r="S60" s="135"/>
      <c r="T60" s="138"/>
      <c r="U60" s="74"/>
      <c r="V60" s="135"/>
      <c r="W60" s="138"/>
      <c r="X60" s="74"/>
      <c r="Y60" s="135"/>
      <c r="Z60" s="138"/>
      <c r="AA60" s="74"/>
      <c r="AB60" s="135"/>
      <c r="AC60" s="138"/>
      <c r="AD60" s="74"/>
      <c r="AE60" s="172"/>
      <c r="AF60" s="138"/>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row>
    <row r="61" spans="1:62" s="1" customFormat="1" ht="16.8" x14ac:dyDescent="0.3">
      <c r="A61" s="733"/>
      <c r="B61" s="183" t="s">
        <v>491</v>
      </c>
      <c r="C61" s="74"/>
      <c r="D61" s="138"/>
      <c r="E61" s="74"/>
      <c r="F61" s="138"/>
      <c r="G61" s="74"/>
      <c r="H61" s="138"/>
      <c r="I61" s="74"/>
      <c r="J61" s="138"/>
      <c r="K61" s="74"/>
      <c r="L61" s="138"/>
      <c r="M61" s="74"/>
      <c r="N61" s="138"/>
      <c r="O61" s="74"/>
      <c r="P61" s="135"/>
      <c r="Q61" s="138"/>
      <c r="R61" s="74"/>
      <c r="S61" s="135"/>
      <c r="T61" s="138"/>
      <c r="U61" s="74"/>
      <c r="V61" s="135"/>
      <c r="W61" s="138"/>
      <c r="X61" s="74"/>
      <c r="Y61" s="135"/>
      <c r="Z61" s="138"/>
      <c r="AA61" s="74"/>
      <c r="AB61" s="135"/>
      <c r="AC61" s="138"/>
      <c r="AD61" s="74"/>
      <c r="AE61" s="172"/>
      <c r="AF61" s="138"/>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row>
    <row r="62" spans="1:62" s="1" customFormat="1" ht="16.8" x14ac:dyDescent="0.3">
      <c r="A62" s="733"/>
      <c r="B62" s="183" t="s">
        <v>492</v>
      </c>
      <c r="C62" s="74"/>
      <c r="D62" s="138"/>
      <c r="E62" s="74"/>
      <c r="F62" s="138"/>
      <c r="G62" s="74"/>
      <c r="H62" s="138"/>
      <c r="I62" s="74"/>
      <c r="J62" s="138"/>
      <c r="K62" s="74"/>
      <c r="L62" s="138"/>
      <c r="M62" s="74"/>
      <c r="N62" s="138"/>
      <c r="O62" s="74"/>
      <c r="P62" s="135"/>
      <c r="Q62" s="138"/>
      <c r="R62" s="74"/>
      <c r="S62" s="135"/>
      <c r="T62" s="138"/>
      <c r="U62" s="74"/>
      <c r="V62" s="135"/>
      <c r="W62" s="138"/>
      <c r="X62" s="74"/>
      <c r="Y62" s="135"/>
      <c r="Z62" s="138"/>
      <c r="AA62" s="74"/>
      <c r="AB62" s="135"/>
      <c r="AC62" s="138"/>
      <c r="AD62" s="74"/>
      <c r="AE62" s="172"/>
      <c r="AF62" s="138"/>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row>
    <row r="63" spans="1:62" s="1" customFormat="1" ht="16.8" x14ac:dyDescent="0.3">
      <c r="A63" s="733"/>
      <c r="B63" s="183" t="s">
        <v>493</v>
      </c>
      <c r="C63" s="74"/>
      <c r="D63" s="138"/>
      <c r="E63" s="74"/>
      <c r="F63" s="138"/>
      <c r="G63" s="74"/>
      <c r="H63" s="138"/>
      <c r="I63" s="74"/>
      <c r="J63" s="138"/>
      <c r="K63" s="74"/>
      <c r="L63" s="138"/>
      <c r="M63" s="74"/>
      <c r="N63" s="138"/>
      <c r="O63" s="74"/>
      <c r="P63" s="135"/>
      <c r="Q63" s="138"/>
      <c r="R63" s="74"/>
      <c r="S63" s="135"/>
      <c r="T63" s="138"/>
      <c r="U63" s="74"/>
      <c r="V63" s="135"/>
      <c r="W63" s="138"/>
      <c r="X63" s="74"/>
      <c r="Y63" s="135"/>
      <c r="Z63" s="138"/>
      <c r="AA63" s="74"/>
      <c r="AB63" s="135"/>
      <c r="AC63" s="138"/>
      <c r="AD63" s="74"/>
      <c r="AE63" s="172"/>
      <c r="AF63" s="138"/>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row>
    <row r="64" spans="1:62" s="1" customFormat="1" ht="16.8" x14ac:dyDescent="0.3">
      <c r="A64" s="733"/>
      <c r="B64" s="183" t="s">
        <v>494</v>
      </c>
      <c r="C64" s="74"/>
      <c r="D64" s="138"/>
      <c r="E64" s="74"/>
      <c r="F64" s="138"/>
      <c r="G64" s="74"/>
      <c r="H64" s="138"/>
      <c r="I64" s="74"/>
      <c r="J64" s="138"/>
      <c r="K64" s="74"/>
      <c r="L64" s="138"/>
      <c r="M64" s="74"/>
      <c r="N64" s="138"/>
      <c r="O64" s="74"/>
      <c r="P64" s="135"/>
      <c r="Q64" s="138"/>
      <c r="R64" s="74"/>
      <c r="S64" s="135"/>
      <c r="T64" s="138"/>
      <c r="U64" s="74"/>
      <c r="V64" s="135"/>
      <c r="W64" s="138"/>
      <c r="X64" s="74"/>
      <c r="Y64" s="135"/>
      <c r="Z64" s="138"/>
      <c r="AA64" s="74"/>
      <c r="AB64" s="135"/>
      <c r="AC64" s="138"/>
      <c r="AD64" s="74"/>
      <c r="AE64" s="172"/>
      <c r="AF64" s="138"/>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row>
    <row r="65" spans="1:62" s="1" customFormat="1" ht="16.8" x14ac:dyDescent="0.3">
      <c r="A65" s="733"/>
      <c r="B65" s="183" t="s">
        <v>495</v>
      </c>
      <c r="C65" s="74"/>
      <c r="D65" s="138"/>
      <c r="E65" s="74"/>
      <c r="F65" s="138"/>
      <c r="G65" s="74"/>
      <c r="H65" s="138"/>
      <c r="I65" s="74"/>
      <c r="J65" s="138"/>
      <c r="K65" s="74"/>
      <c r="L65" s="138"/>
      <c r="M65" s="74"/>
      <c r="N65" s="138"/>
      <c r="O65" s="74"/>
      <c r="P65" s="135"/>
      <c r="Q65" s="138"/>
      <c r="R65" s="74"/>
      <c r="S65" s="135"/>
      <c r="T65" s="138"/>
      <c r="U65" s="74"/>
      <c r="V65" s="135"/>
      <c r="W65" s="138"/>
      <c r="X65" s="74"/>
      <c r="Y65" s="135"/>
      <c r="Z65" s="138"/>
      <c r="AA65" s="74"/>
      <c r="AB65" s="135"/>
      <c r="AC65" s="138"/>
      <c r="AD65" s="74"/>
      <c r="AE65" s="172"/>
      <c r="AF65" s="138"/>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row>
    <row r="66" spans="1:62" s="1" customFormat="1" ht="16.8" x14ac:dyDescent="0.3">
      <c r="A66" s="733"/>
      <c r="B66" s="183" t="s">
        <v>496</v>
      </c>
      <c r="C66" s="74"/>
      <c r="D66" s="138"/>
      <c r="E66" s="74"/>
      <c r="F66" s="138"/>
      <c r="G66" s="74"/>
      <c r="H66" s="138"/>
      <c r="I66" s="74"/>
      <c r="J66" s="138"/>
      <c r="K66" s="74"/>
      <c r="L66" s="138"/>
      <c r="M66" s="74"/>
      <c r="N66" s="138"/>
      <c r="O66" s="74"/>
      <c r="P66" s="135"/>
      <c r="Q66" s="138"/>
      <c r="R66" s="74"/>
      <c r="S66" s="135"/>
      <c r="T66" s="138"/>
      <c r="U66" s="74"/>
      <c r="V66" s="135"/>
      <c r="W66" s="138"/>
      <c r="X66" s="74"/>
      <c r="Y66" s="135"/>
      <c r="Z66" s="138"/>
      <c r="AA66" s="74"/>
      <c r="AB66" s="135"/>
      <c r="AC66" s="138"/>
      <c r="AD66" s="74"/>
      <c r="AE66" s="172"/>
      <c r="AF66" s="138"/>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row>
    <row r="67" spans="1:62" s="1" customFormat="1" ht="16.8" x14ac:dyDescent="0.3">
      <c r="A67" s="733"/>
      <c r="B67" s="184" t="s">
        <v>497</v>
      </c>
      <c r="C67" s="176"/>
      <c r="D67" s="178"/>
      <c r="E67" s="176"/>
      <c r="F67" s="178"/>
      <c r="G67" s="176"/>
      <c r="H67" s="178"/>
      <c r="I67" s="176"/>
      <c r="J67" s="178"/>
      <c r="K67" s="176"/>
      <c r="L67" s="178"/>
      <c r="M67" s="176"/>
      <c r="N67" s="178"/>
      <c r="O67" s="176"/>
      <c r="P67" s="177"/>
      <c r="Q67" s="178"/>
      <c r="R67" s="176"/>
      <c r="S67" s="177"/>
      <c r="T67" s="178"/>
      <c r="U67" s="176"/>
      <c r="V67" s="177"/>
      <c r="W67" s="178"/>
      <c r="X67" s="176"/>
      <c r="Y67" s="177"/>
      <c r="Z67" s="178"/>
      <c r="AA67" s="176"/>
      <c r="AB67" s="177"/>
      <c r="AC67" s="178"/>
      <c r="AD67" s="176"/>
      <c r="AE67" s="177"/>
      <c r="AF67" s="178"/>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row>
    <row r="68" spans="1:62" s="1" customFormat="1" ht="17.399999999999999" thickBot="1" x14ac:dyDescent="0.35">
      <c r="A68" s="420"/>
      <c r="B68" s="173" t="s">
        <v>412</v>
      </c>
      <c r="C68" s="109"/>
      <c r="D68" s="179"/>
      <c r="E68" s="109"/>
      <c r="F68" s="179"/>
      <c r="G68" s="109"/>
      <c r="H68" s="179"/>
      <c r="I68" s="109"/>
      <c r="J68" s="179"/>
      <c r="K68" s="180"/>
      <c r="L68" s="181"/>
      <c r="M68" s="180"/>
      <c r="N68" s="181"/>
      <c r="O68" s="180"/>
      <c r="P68" s="110"/>
      <c r="Q68" s="179"/>
      <c r="R68" s="109"/>
      <c r="S68" s="110"/>
      <c r="T68" s="179"/>
      <c r="U68" s="109"/>
      <c r="V68" s="110"/>
      <c r="W68" s="179"/>
      <c r="X68" s="109"/>
      <c r="Y68" s="110"/>
      <c r="Z68" s="179"/>
      <c r="AA68" s="109"/>
      <c r="AB68" s="110"/>
      <c r="AC68" s="179"/>
      <c r="AD68" s="109"/>
      <c r="AE68" s="110"/>
      <c r="AF68" s="1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5"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L15"/>
  <sheetViews>
    <sheetView topLeftCell="Y10" zoomScale="80" zoomScaleNormal="80" workbookViewId="0">
      <selection activeCell="AJ18" sqref="AJ18"/>
    </sheetView>
  </sheetViews>
  <sheetFormatPr baseColWidth="10" defaultColWidth="11.44140625" defaultRowHeight="14.4" x14ac:dyDescent="0.3"/>
  <cols>
    <col min="1" max="1" width="15.6640625" style="102" customWidth="1"/>
    <col min="2" max="2" width="35.44140625" style="102" customWidth="1"/>
    <col min="3" max="3" width="27.88671875" style="102" customWidth="1"/>
    <col min="4" max="4" width="12" style="102" customWidth="1"/>
    <col min="5" max="5" width="35" style="102" customWidth="1"/>
    <col min="6" max="6" width="22.109375" style="102" customWidth="1"/>
    <col min="7" max="7" width="13.6640625" style="102" customWidth="1"/>
    <col min="8" max="8" width="13.44140625" style="102" customWidth="1"/>
    <col min="9" max="9" width="13.6640625" style="103" customWidth="1"/>
    <col min="10" max="10" width="11.44140625" style="103" customWidth="1"/>
    <col min="11" max="11" width="11.44140625" style="103"/>
    <col min="12" max="12" width="10.109375" style="103" customWidth="1"/>
    <col min="13" max="13" width="10.109375" style="102" customWidth="1"/>
    <col min="14" max="14" width="12.88671875" style="102" customWidth="1"/>
    <col min="15" max="16" width="10.109375" style="102" customWidth="1"/>
    <col min="17" max="17" width="51.44140625" style="102" customWidth="1"/>
    <col min="18" max="19" width="10.109375" style="102" customWidth="1"/>
    <col min="20" max="20" width="58.6640625" style="102" customWidth="1"/>
    <col min="21" max="22" width="10.109375" style="102" customWidth="1"/>
    <col min="23" max="23" width="49.33203125" style="102" customWidth="1"/>
    <col min="24" max="25" width="10.33203125" style="102" customWidth="1"/>
    <col min="26" max="26" width="33.6640625" style="102" customWidth="1"/>
    <col min="27" max="28" width="10.33203125" style="102" customWidth="1"/>
    <col min="29" max="29" width="45.44140625" style="102" customWidth="1"/>
    <col min="30" max="30" width="10.33203125" style="102" customWidth="1"/>
    <col min="31" max="31" width="13.109375" style="102" customWidth="1"/>
    <col min="32" max="32" width="52.109375" style="102" customWidth="1"/>
    <col min="33" max="34" width="10.33203125" style="102" customWidth="1"/>
    <col min="35" max="35" width="13.44140625" style="102" customWidth="1"/>
    <col min="36" max="37" width="10.33203125" style="102" customWidth="1"/>
    <col min="38" max="38" width="13.44140625" style="102" customWidth="1"/>
    <col min="39" max="40" width="10.33203125" style="102" customWidth="1"/>
    <col min="41" max="41" width="13.44140625" style="102" customWidth="1"/>
    <col min="42" max="43" width="10.33203125" style="102" customWidth="1"/>
    <col min="44" max="44" width="12" style="102" customWidth="1"/>
    <col min="45" max="46" width="10.33203125" style="102" customWidth="1"/>
    <col min="47" max="47" width="12.44140625" style="102" customWidth="1"/>
    <col min="48" max="48" width="14" style="102" customWidth="1"/>
    <col min="49" max="49" width="12" style="102" customWidth="1"/>
    <col min="50" max="90" width="11.44140625" style="106"/>
    <col min="91" max="16384" width="11.44140625" style="102"/>
  </cols>
  <sheetData>
    <row r="1" spans="1:90" s="81" customFormat="1" ht="25.5" customHeight="1" thickBot="1" x14ac:dyDescent="0.35">
      <c r="A1" s="472"/>
      <c r="B1" s="769"/>
      <c r="C1" s="774" t="s">
        <v>160</v>
      </c>
      <c r="D1" s="774"/>
      <c r="E1" s="774"/>
      <c r="F1" s="774"/>
      <c r="G1" s="774"/>
      <c r="H1" s="774"/>
      <c r="I1" s="774"/>
      <c r="J1" s="774"/>
      <c r="K1" s="774"/>
      <c r="L1" s="774"/>
      <c r="M1" s="774"/>
      <c r="N1" s="774"/>
      <c r="O1" s="774"/>
      <c r="P1" s="774"/>
      <c r="Q1" s="774"/>
      <c r="R1" s="774"/>
      <c r="S1" s="774"/>
      <c r="T1" s="774"/>
      <c r="U1" s="774"/>
      <c r="V1" s="774"/>
      <c r="W1" s="774"/>
      <c r="X1" s="774"/>
      <c r="Y1" s="774"/>
      <c r="Z1" s="774"/>
      <c r="AA1" s="774"/>
      <c r="AB1" s="774"/>
      <c r="AC1" s="774"/>
      <c r="AD1" s="774"/>
      <c r="AE1" s="774"/>
      <c r="AF1" s="774"/>
      <c r="AG1" s="774"/>
      <c r="AH1" s="774"/>
      <c r="AI1" s="774"/>
      <c r="AJ1" s="774"/>
      <c r="AK1" s="774"/>
      <c r="AL1" s="774"/>
      <c r="AM1" s="774"/>
      <c r="AN1" s="774"/>
      <c r="AO1" s="774"/>
      <c r="AP1" s="774"/>
      <c r="AQ1" s="774"/>
      <c r="AR1" s="774"/>
      <c r="AS1" s="774"/>
      <c r="AT1" s="774"/>
      <c r="AU1" s="774"/>
      <c r="AV1" s="445" t="s">
        <v>161</v>
      </c>
      <c r="AW1" s="446"/>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98"/>
      <c r="CA1" s="98"/>
      <c r="CB1" s="98"/>
      <c r="CC1" s="98"/>
      <c r="CD1" s="98"/>
      <c r="CE1" s="98"/>
      <c r="CF1" s="98"/>
      <c r="CG1" s="98"/>
      <c r="CH1" s="98"/>
      <c r="CI1" s="98"/>
      <c r="CJ1" s="98"/>
      <c r="CK1" s="98"/>
      <c r="CL1" s="98"/>
    </row>
    <row r="2" spans="1:90" s="81" customFormat="1" ht="25.5" customHeight="1" thickBot="1" x14ac:dyDescent="0.35">
      <c r="A2" s="472"/>
      <c r="B2" s="769"/>
      <c r="C2" s="775" t="s">
        <v>162</v>
      </c>
      <c r="D2" s="775"/>
      <c r="E2" s="775"/>
      <c r="F2" s="775"/>
      <c r="G2" s="775"/>
      <c r="H2" s="775"/>
      <c r="I2" s="775"/>
      <c r="J2" s="775"/>
      <c r="K2" s="775"/>
      <c r="L2" s="775"/>
      <c r="M2" s="775"/>
      <c r="N2" s="775"/>
      <c r="O2" s="775"/>
      <c r="P2" s="775"/>
      <c r="Q2" s="775"/>
      <c r="R2" s="775"/>
      <c r="S2" s="775"/>
      <c r="T2" s="775"/>
      <c r="U2" s="775"/>
      <c r="V2" s="775"/>
      <c r="W2" s="775"/>
      <c r="X2" s="775"/>
      <c r="Y2" s="775"/>
      <c r="Z2" s="775"/>
      <c r="AA2" s="775"/>
      <c r="AB2" s="775"/>
      <c r="AC2" s="775"/>
      <c r="AD2" s="775"/>
      <c r="AE2" s="775"/>
      <c r="AF2" s="775"/>
      <c r="AG2" s="775"/>
      <c r="AH2" s="775"/>
      <c r="AI2" s="775"/>
      <c r="AJ2" s="775"/>
      <c r="AK2" s="775"/>
      <c r="AL2" s="775"/>
      <c r="AM2" s="775"/>
      <c r="AN2" s="775"/>
      <c r="AO2" s="775"/>
      <c r="AP2" s="775"/>
      <c r="AQ2" s="775"/>
      <c r="AR2" s="775"/>
      <c r="AS2" s="775"/>
      <c r="AT2" s="775"/>
      <c r="AU2" s="775"/>
      <c r="AV2" s="445" t="s">
        <v>163</v>
      </c>
      <c r="AW2" s="446"/>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98"/>
      <c r="CA2" s="98"/>
      <c r="CB2" s="98"/>
      <c r="CC2" s="98"/>
      <c r="CD2" s="98"/>
      <c r="CE2" s="98"/>
      <c r="CF2" s="98"/>
      <c r="CG2" s="98"/>
      <c r="CH2" s="98"/>
      <c r="CI2" s="98"/>
      <c r="CJ2" s="98"/>
      <c r="CK2" s="98"/>
      <c r="CL2" s="98"/>
    </row>
    <row r="3" spans="1:90" s="81" customFormat="1" ht="25.5" customHeight="1" thickBot="1" x14ac:dyDescent="0.35">
      <c r="A3" s="472"/>
      <c r="B3" s="769"/>
      <c r="C3" s="775" t="s">
        <v>0</v>
      </c>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445" t="s">
        <v>164</v>
      </c>
      <c r="AW3" s="446"/>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98"/>
      <c r="CA3" s="98"/>
      <c r="CB3" s="98"/>
      <c r="CC3" s="98"/>
      <c r="CD3" s="98"/>
      <c r="CE3" s="98"/>
      <c r="CF3" s="98"/>
      <c r="CG3" s="98"/>
      <c r="CH3" s="98"/>
      <c r="CI3" s="98"/>
      <c r="CJ3" s="98"/>
      <c r="CK3" s="98"/>
      <c r="CL3" s="98"/>
    </row>
    <row r="4" spans="1:90" s="81" customFormat="1" ht="25.5" customHeight="1" thickBot="1" x14ac:dyDescent="0.35">
      <c r="A4" s="473"/>
      <c r="B4" s="770"/>
      <c r="C4" s="771" t="s">
        <v>499</v>
      </c>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3"/>
      <c r="AV4" s="445" t="s">
        <v>500</v>
      </c>
      <c r="AW4" s="446"/>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98"/>
      <c r="CA4" s="98"/>
      <c r="CB4" s="98"/>
      <c r="CC4" s="98"/>
      <c r="CD4" s="98"/>
      <c r="CE4" s="98"/>
      <c r="CF4" s="98"/>
      <c r="CG4" s="98"/>
      <c r="CH4" s="98"/>
      <c r="CI4" s="98"/>
      <c r="CJ4" s="98"/>
      <c r="CK4" s="98"/>
      <c r="CL4" s="98"/>
    </row>
    <row r="5" spans="1:90" s="81" customFormat="1" ht="11.4" customHeight="1" thickBot="1" x14ac:dyDescent="0.35">
      <c r="A5" s="82"/>
      <c r="B5" s="224"/>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84"/>
      <c r="AW5" s="84"/>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98"/>
      <c r="CA5" s="98"/>
      <c r="CB5" s="98"/>
      <c r="CC5" s="98"/>
      <c r="CD5" s="98"/>
      <c r="CE5" s="98"/>
      <c r="CF5" s="98"/>
      <c r="CG5" s="98"/>
      <c r="CH5" s="98"/>
      <c r="CI5" s="98"/>
      <c r="CJ5" s="98"/>
      <c r="CK5" s="98"/>
      <c r="CL5" s="98"/>
    </row>
    <row r="6" spans="1:90" s="1" customFormat="1" ht="40.35" customHeight="1" thickBot="1" x14ac:dyDescent="0.35">
      <c r="A6" s="457" t="s">
        <v>167</v>
      </c>
      <c r="B6" s="459"/>
      <c r="C6" s="712" t="s">
        <v>168</v>
      </c>
      <c r="D6" s="713"/>
      <c r="E6" s="713"/>
      <c r="F6" s="713"/>
      <c r="G6" s="713"/>
      <c r="H6" s="713"/>
      <c r="I6" s="713"/>
      <c r="J6" s="713"/>
      <c r="K6" s="714"/>
      <c r="M6" s="171"/>
      <c r="N6" s="209" t="s">
        <v>169</v>
      </c>
      <c r="O6" s="715">
        <v>2024110010299</v>
      </c>
      <c r="P6" s="799"/>
      <c r="Q6" s="716"/>
    </row>
    <row r="7" spans="1:90" s="98" customFormat="1" ht="10.199999999999999" customHeight="1" thickBot="1" x14ac:dyDescent="0.35">
      <c r="A7" s="107"/>
      <c r="B7" s="101"/>
      <c r="C7" s="101"/>
      <c r="D7" s="101"/>
      <c r="E7" s="101"/>
      <c r="F7" s="101"/>
      <c r="G7" s="101"/>
      <c r="H7" s="101"/>
      <c r="I7" s="101"/>
      <c r="J7" s="101"/>
      <c r="K7" s="101"/>
      <c r="L7" s="101"/>
      <c r="M7" s="108"/>
      <c r="N7" s="108"/>
      <c r="O7" s="108"/>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row>
    <row r="8" spans="1:90" s="81" customFormat="1" ht="21.75" customHeight="1" thickBot="1" x14ac:dyDescent="0.3">
      <c r="A8" s="680" t="s">
        <v>6</v>
      </c>
      <c r="B8" s="680"/>
      <c r="C8" s="145" t="s">
        <v>170</v>
      </c>
      <c r="D8" s="164" t="s">
        <v>171</v>
      </c>
      <c r="E8" s="145" t="s">
        <v>172</v>
      </c>
      <c r="F8" s="164" t="s">
        <v>171</v>
      </c>
      <c r="G8" s="145" t="s">
        <v>173</v>
      </c>
      <c r="H8" s="164" t="s">
        <v>171</v>
      </c>
      <c r="I8" s="167" t="s">
        <v>174</v>
      </c>
      <c r="J8" s="165" t="s">
        <v>171</v>
      </c>
      <c r="K8" s="168"/>
      <c r="L8" s="169"/>
      <c r="M8" s="149"/>
      <c r="N8" s="780" t="s">
        <v>8</v>
      </c>
      <c r="O8" s="781"/>
      <c r="P8" s="782"/>
      <c r="Q8" s="748" t="s">
        <v>175</v>
      </c>
      <c r="R8" s="748"/>
      <c r="S8" s="748"/>
      <c r="T8" s="776"/>
      <c r="U8" s="777"/>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98"/>
      <c r="CA8" s="98"/>
      <c r="CB8" s="98"/>
      <c r="CC8" s="98"/>
      <c r="CD8" s="98"/>
      <c r="CE8" s="98"/>
      <c r="CF8" s="98"/>
      <c r="CG8" s="98"/>
      <c r="CH8" s="98"/>
      <c r="CI8" s="98"/>
      <c r="CJ8" s="98"/>
      <c r="CK8" s="98"/>
      <c r="CL8" s="98"/>
    </row>
    <row r="9" spans="1:90" s="81" customFormat="1" ht="21.75" customHeight="1" x14ac:dyDescent="0.25">
      <c r="A9" s="680"/>
      <c r="B9" s="680"/>
      <c r="C9" s="147" t="s">
        <v>176</v>
      </c>
      <c r="D9" s="164" t="s">
        <v>171</v>
      </c>
      <c r="E9" s="145" t="s">
        <v>177</v>
      </c>
      <c r="F9" s="164" t="s">
        <v>171</v>
      </c>
      <c r="G9" s="145" t="s">
        <v>178</v>
      </c>
      <c r="H9" s="164" t="s">
        <v>171</v>
      </c>
      <c r="I9" s="167" t="s">
        <v>179</v>
      </c>
      <c r="J9" s="146"/>
      <c r="K9" s="168"/>
      <c r="L9" s="169"/>
      <c r="M9" s="149"/>
      <c r="N9" s="783"/>
      <c r="O9" s="784"/>
      <c r="P9" s="785"/>
      <c r="Q9" s="748" t="s">
        <v>180</v>
      </c>
      <c r="R9" s="748"/>
      <c r="S9" s="748"/>
      <c r="T9" s="776"/>
      <c r="U9" s="777"/>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98"/>
      <c r="CA9" s="98"/>
      <c r="CB9" s="98"/>
      <c r="CC9" s="98"/>
      <c r="CD9" s="98"/>
      <c r="CE9" s="98"/>
      <c r="CF9" s="98"/>
      <c r="CG9" s="98"/>
      <c r="CH9" s="98"/>
      <c r="CI9" s="98"/>
      <c r="CJ9" s="98"/>
      <c r="CK9" s="98"/>
      <c r="CL9" s="98"/>
    </row>
    <row r="10" spans="1:90" s="81" customFormat="1" ht="21.75" customHeight="1" thickBot="1" x14ac:dyDescent="0.3">
      <c r="A10" s="680"/>
      <c r="B10" s="680"/>
      <c r="C10" s="145" t="s">
        <v>181</v>
      </c>
      <c r="D10" s="142"/>
      <c r="E10" s="145" t="s">
        <v>182</v>
      </c>
      <c r="F10" s="142"/>
      <c r="G10" s="145" t="s">
        <v>183</v>
      </c>
      <c r="H10" s="148"/>
      <c r="I10" s="167" t="s">
        <v>184</v>
      </c>
      <c r="J10" s="146"/>
      <c r="K10" s="168"/>
      <c r="L10" s="169"/>
      <c r="M10" s="149"/>
      <c r="N10" s="786"/>
      <c r="O10" s="787"/>
      <c r="P10" s="788"/>
      <c r="Q10" s="748" t="s">
        <v>185</v>
      </c>
      <c r="R10" s="748"/>
      <c r="S10" s="748"/>
      <c r="T10" s="778" t="s">
        <v>171</v>
      </c>
      <c r="U10" s="779"/>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98"/>
      <c r="CA10" s="98"/>
      <c r="CB10" s="98"/>
      <c r="CC10" s="98"/>
      <c r="CD10" s="98"/>
      <c r="CE10" s="98"/>
      <c r="CF10" s="98"/>
      <c r="CG10" s="98"/>
      <c r="CH10" s="98"/>
      <c r="CI10" s="98"/>
      <c r="CJ10" s="98"/>
      <c r="CK10" s="98"/>
      <c r="CL10" s="98"/>
    </row>
    <row r="11" spans="1:90" s="98" customFormat="1" ht="18" customHeight="1" thickBot="1" x14ac:dyDescent="0.35">
      <c r="I11" s="170"/>
      <c r="J11" s="170"/>
      <c r="K11" s="170"/>
      <c r="L11" s="170"/>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row>
    <row r="12" spans="1:90" ht="23.4" customHeight="1" x14ac:dyDescent="0.3">
      <c r="A12" s="802" t="s">
        <v>123</v>
      </c>
      <c r="B12" s="792" t="s">
        <v>125</v>
      </c>
      <c r="C12" s="804" t="s">
        <v>501</v>
      </c>
      <c r="D12" s="804" t="s">
        <v>129</v>
      </c>
      <c r="E12" s="804" t="s">
        <v>131</v>
      </c>
      <c r="F12" s="804" t="s">
        <v>133</v>
      </c>
      <c r="G12" s="792" t="s">
        <v>135</v>
      </c>
      <c r="H12" s="792" t="s">
        <v>137</v>
      </c>
      <c r="I12" s="806" t="s">
        <v>502</v>
      </c>
      <c r="J12" s="806" t="s">
        <v>503</v>
      </c>
      <c r="K12" s="794" t="s">
        <v>143</v>
      </c>
      <c r="L12" s="808" t="s">
        <v>170</v>
      </c>
      <c r="M12" s="790"/>
      <c r="N12" s="791"/>
      <c r="O12" s="789" t="s">
        <v>172</v>
      </c>
      <c r="P12" s="790"/>
      <c r="Q12" s="791"/>
      <c r="R12" s="789" t="s">
        <v>173</v>
      </c>
      <c r="S12" s="790"/>
      <c r="T12" s="791"/>
      <c r="U12" s="789" t="s">
        <v>174</v>
      </c>
      <c r="V12" s="790"/>
      <c r="W12" s="791"/>
      <c r="X12" s="789" t="s">
        <v>176</v>
      </c>
      <c r="Y12" s="790"/>
      <c r="Z12" s="791"/>
      <c r="AA12" s="789" t="s">
        <v>177</v>
      </c>
      <c r="AB12" s="790"/>
      <c r="AC12" s="791"/>
      <c r="AD12" s="789" t="s">
        <v>178</v>
      </c>
      <c r="AE12" s="790"/>
      <c r="AF12" s="791"/>
      <c r="AG12" s="789" t="s">
        <v>179</v>
      </c>
      <c r="AH12" s="790"/>
      <c r="AI12" s="791"/>
      <c r="AJ12" s="789" t="s">
        <v>181</v>
      </c>
      <c r="AK12" s="790"/>
      <c r="AL12" s="791"/>
      <c r="AM12" s="789" t="s">
        <v>182</v>
      </c>
      <c r="AN12" s="790"/>
      <c r="AO12" s="791"/>
      <c r="AP12" s="789" t="s">
        <v>183</v>
      </c>
      <c r="AQ12" s="790"/>
      <c r="AR12" s="791"/>
      <c r="AS12" s="789" t="s">
        <v>184</v>
      </c>
      <c r="AT12" s="790"/>
      <c r="AU12" s="791"/>
      <c r="AV12" s="797" t="s">
        <v>504</v>
      </c>
      <c r="AW12" s="800" t="s">
        <v>505</v>
      </c>
      <c r="AX12" s="796"/>
      <c r="AY12" s="796"/>
      <c r="AZ12" s="796"/>
      <c r="BA12" s="796"/>
      <c r="BB12" s="796"/>
      <c r="BC12" s="796"/>
      <c r="BD12" s="796"/>
      <c r="BE12" s="796"/>
      <c r="BF12" s="796"/>
    </row>
    <row r="13" spans="1:90" s="103" customFormat="1" ht="36.75" customHeight="1" thickBot="1" x14ac:dyDescent="0.35">
      <c r="A13" s="803"/>
      <c r="B13" s="793"/>
      <c r="C13" s="805"/>
      <c r="D13" s="805"/>
      <c r="E13" s="805"/>
      <c r="F13" s="805"/>
      <c r="G13" s="793"/>
      <c r="H13" s="793"/>
      <c r="I13" s="807"/>
      <c r="J13" s="807"/>
      <c r="K13" s="795"/>
      <c r="L13" s="150" t="s">
        <v>506</v>
      </c>
      <c r="M13" s="143" t="s">
        <v>507</v>
      </c>
      <c r="N13" s="143" t="s">
        <v>148</v>
      </c>
      <c r="O13" s="150" t="s">
        <v>506</v>
      </c>
      <c r="P13" s="143" t="s">
        <v>507</v>
      </c>
      <c r="Q13" s="143" t="s">
        <v>148</v>
      </c>
      <c r="R13" s="150" t="s">
        <v>506</v>
      </c>
      <c r="S13" s="143" t="s">
        <v>507</v>
      </c>
      <c r="T13" s="143" t="s">
        <v>148</v>
      </c>
      <c r="U13" s="150" t="s">
        <v>506</v>
      </c>
      <c r="V13" s="143" t="s">
        <v>507</v>
      </c>
      <c r="W13" s="143" t="s">
        <v>148</v>
      </c>
      <c r="X13" s="150" t="s">
        <v>506</v>
      </c>
      <c r="Y13" s="143" t="s">
        <v>507</v>
      </c>
      <c r="Z13" s="143" t="s">
        <v>148</v>
      </c>
      <c r="AA13" s="150" t="s">
        <v>506</v>
      </c>
      <c r="AB13" s="143" t="s">
        <v>507</v>
      </c>
      <c r="AC13" s="143" t="s">
        <v>148</v>
      </c>
      <c r="AD13" s="150" t="s">
        <v>506</v>
      </c>
      <c r="AE13" s="143" t="s">
        <v>507</v>
      </c>
      <c r="AF13" s="143" t="s">
        <v>148</v>
      </c>
      <c r="AG13" s="150" t="s">
        <v>506</v>
      </c>
      <c r="AH13" s="143" t="s">
        <v>507</v>
      </c>
      <c r="AI13" s="143" t="s">
        <v>148</v>
      </c>
      <c r="AJ13" s="150" t="s">
        <v>506</v>
      </c>
      <c r="AK13" s="143" t="s">
        <v>507</v>
      </c>
      <c r="AL13" s="143" t="s">
        <v>148</v>
      </c>
      <c r="AM13" s="150" t="s">
        <v>506</v>
      </c>
      <c r="AN13" s="143" t="s">
        <v>507</v>
      </c>
      <c r="AO13" s="143" t="s">
        <v>148</v>
      </c>
      <c r="AP13" s="150" t="s">
        <v>506</v>
      </c>
      <c r="AQ13" s="143" t="s">
        <v>507</v>
      </c>
      <c r="AR13" s="143" t="s">
        <v>148</v>
      </c>
      <c r="AS13" s="150" t="s">
        <v>506</v>
      </c>
      <c r="AT13" s="143" t="s">
        <v>507</v>
      </c>
      <c r="AU13" s="143" t="s">
        <v>148</v>
      </c>
      <c r="AV13" s="798"/>
      <c r="AW13" s="801"/>
      <c r="AX13" s="796"/>
      <c r="AY13" s="796"/>
      <c r="AZ13" s="796"/>
      <c r="BA13" s="796"/>
      <c r="BB13" s="796"/>
      <c r="BC13" s="796"/>
      <c r="BD13" s="796"/>
      <c r="BE13" s="796"/>
      <c r="BF13" s="796"/>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row>
    <row r="14" spans="1:90" ht="178.5" customHeight="1" x14ac:dyDescent="0.3">
      <c r="A14" s="195" t="s">
        <v>508</v>
      </c>
      <c r="B14" s="196" t="s">
        <v>509</v>
      </c>
      <c r="C14" s="196" t="s">
        <v>510</v>
      </c>
      <c r="D14" s="197">
        <v>3</v>
      </c>
      <c r="E14" s="196" t="s">
        <v>511</v>
      </c>
      <c r="F14" s="196" t="s">
        <v>512</v>
      </c>
      <c r="G14" s="197" t="s">
        <v>513</v>
      </c>
      <c r="H14" s="197" t="s">
        <v>514</v>
      </c>
      <c r="I14" s="198">
        <v>196518110</v>
      </c>
      <c r="J14" s="198">
        <v>56451000</v>
      </c>
      <c r="K14" s="199">
        <v>5020000</v>
      </c>
      <c r="L14" s="200">
        <v>418000</v>
      </c>
      <c r="M14" s="315">
        <v>407348</v>
      </c>
      <c r="N14" s="368" t="s">
        <v>515</v>
      </c>
      <c r="O14" s="202">
        <v>418000</v>
      </c>
      <c r="P14" s="316">
        <v>595506</v>
      </c>
      <c r="Q14" s="368" t="s">
        <v>516</v>
      </c>
      <c r="R14" s="202">
        <v>418000</v>
      </c>
      <c r="S14" s="316">
        <v>2214722</v>
      </c>
      <c r="T14" s="368" t="s">
        <v>517</v>
      </c>
      <c r="U14" s="202">
        <v>550000</v>
      </c>
      <c r="V14" s="316">
        <v>661576</v>
      </c>
      <c r="W14" s="365" t="s">
        <v>518</v>
      </c>
      <c r="X14" s="202">
        <v>418000</v>
      </c>
      <c r="Y14" s="349">
        <v>580863</v>
      </c>
      <c r="Z14" s="365" t="s">
        <v>519</v>
      </c>
      <c r="AA14" s="349">
        <v>418000</v>
      </c>
      <c r="AB14" s="349">
        <f>1609422+67280</f>
        <v>1676702</v>
      </c>
      <c r="AC14" s="366" t="s">
        <v>520</v>
      </c>
      <c r="AD14" s="202">
        <v>418000</v>
      </c>
      <c r="AE14" s="372">
        <f>946222+81774</f>
        <v>1027996</v>
      </c>
      <c r="AF14" s="373" t="s">
        <v>521</v>
      </c>
      <c r="AG14" s="202">
        <v>418000</v>
      </c>
      <c r="AH14" s="203"/>
      <c r="AI14" s="203"/>
      <c r="AJ14" s="202">
        <v>418000</v>
      </c>
      <c r="AK14" s="203"/>
      <c r="AL14" s="203"/>
      <c r="AM14" s="202">
        <v>418000</v>
      </c>
      <c r="AN14" s="203"/>
      <c r="AO14" s="203"/>
      <c r="AP14" s="202">
        <v>500000</v>
      </c>
      <c r="AQ14" s="203"/>
      <c r="AR14" s="203"/>
      <c r="AS14" s="202">
        <v>208000</v>
      </c>
      <c r="AT14" s="203"/>
      <c r="AU14" s="203"/>
      <c r="AV14" s="104">
        <f t="shared" ref="AV14" si="0">+L14+O14+R14+U14+X14+AA14+AD14+AG14+AJ14+AM14+AP14+AS14</f>
        <v>5020000</v>
      </c>
      <c r="AW14" s="317">
        <f>+M14+P14+S14+V14+Y14+AB14+AE14+AH14+AK14+AN14+AQ14+AT14</f>
        <v>7164713</v>
      </c>
    </row>
    <row r="15" spans="1:90" ht="46.2" customHeight="1" x14ac:dyDescent="0.3">
      <c r="A15" s="195"/>
      <c r="B15" s="196"/>
      <c r="C15" s="196"/>
      <c r="D15" s="197"/>
      <c r="E15" s="196"/>
      <c r="F15" s="208"/>
      <c r="G15" s="197"/>
      <c r="H15" s="197"/>
      <c r="I15" s="198"/>
      <c r="J15" s="198"/>
      <c r="K15" s="204"/>
      <c r="L15" s="200"/>
      <c r="M15" s="201"/>
      <c r="N15" s="201"/>
      <c r="O15" s="202"/>
      <c r="P15" s="203"/>
      <c r="Q15" s="223"/>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4"/>
      <c r="AW15" s="144"/>
    </row>
  </sheetData>
  <mergeCells count="54">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X12:Z12"/>
    <mergeCell ref="AJ12:AL12"/>
    <mergeCell ref="AM12:AO12"/>
    <mergeCell ref="AV12:AV13"/>
    <mergeCell ref="AS12:AU12"/>
    <mergeCell ref="AP12:AR12"/>
    <mergeCell ref="AD12:AF12"/>
    <mergeCell ref="AG12:AI12"/>
    <mergeCell ref="BF12:BF13"/>
    <mergeCell ref="AZ12:AZ13"/>
    <mergeCell ref="BA12:BA13"/>
    <mergeCell ref="BB12:BB13"/>
    <mergeCell ref="BC12:BC13"/>
    <mergeCell ref="BD12:BD13"/>
    <mergeCell ref="BE12:BE13"/>
    <mergeCell ref="R12:T12"/>
    <mergeCell ref="U12:W12"/>
    <mergeCell ref="G12:G13"/>
    <mergeCell ref="K12:K13"/>
    <mergeCell ref="AA12:AC12"/>
    <mergeCell ref="A1:B4"/>
    <mergeCell ref="C4:AU4"/>
    <mergeCell ref="A8:B10"/>
    <mergeCell ref="AV1:AW1"/>
    <mergeCell ref="AV2:AW2"/>
    <mergeCell ref="AV3:AW3"/>
    <mergeCell ref="AV4:AW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CF36"/>
  <sheetViews>
    <sheetView zoomScale="70" zoomScaleNormal="70" workbookViewId="0">
      <selection activeCell="H27" sqref="H27"/>
    </sheetView>
  </sheetViews>
  <sheetFormatPr baseColWidth="10" defaultColWidth="11.44140625" defaultRowHeight="15" customHeight="1" x14ac:dyDescent="0.3"/>
  <cols>
    <col min="1" max="1" width="17.6640625" customWidth="1"/>
    <col min="2" max="2" width="15.44140625" customWidth="1"/>
    <col min="3" max="3" width="25.44140625" customWidth="1"/>
    <col min="4" max="4" width="56.44140625" customWidth="1"/>
    <col min="5" max="5" width="34" customWidth="1"/>
  </cols>
  <sheetData>
    <row r="1" spans="1:84" ht="22.5" customHeight="1" thickBot="1" x14ac:dyDescent="0.35">
      <c r="A1" s="811"/>
      <c r="B1" s="812" t="s">
        <v>160</v>
      </c>
      <c r="C1" s="812"/>
      <c r="D1" s="812"/>
      <c r="E1" s="445" t="s">
        <v>161</v>
      </c>
      <c r="F1" s="446"/>
      <c r="G1" s="447"/>
    </row>
    <row r="2" spans="1:84" ht="22.5" customHeight="1" thickBot="1" x14ac:dyDescent="0.35">
      <c r="A2" s="811"/>
      <c r="B2" s="813" t="s">
        <v>162</v>
      </c>
      <c r="C2" s="813"/>
      <c r="D2" s="813"/>
      <c r="E2" s="445" t="s">
        <v>163</v>
      </c>
      <c r="F2" s="446"/>
      <c r="G2" s="447"/>
    </row>
    <row r="3" spans="1:84" ht="31.5" customHeight="1" thickBot="1" x14ac:dyDescent="0.35">
      <c r="A3" s="811"/>
      <c r="B3" s="463" t="s">
        <v>0</v>
      </c>
      <c r="C3" s="464"/>
      <c r="D3" s="465"/>
      <c r="E3" s="445" t="s">
        <v>164</v>
      </c>
      <c r="F3" s="446"/>
      <c r="G3" s="447"/>
    </row>
    <row r="4" spans="1:84" ht="22.5" customHeight="1" thickBot="1" x14ac:dyDescent="0.35">
      <c r="A4" s="811"/>
      <c r="B4" s="466" t="s">
        <v>522</v>
      </c>
      <c r="C4" s="467"/>
      <c r="D4" s="468"/>
      <c r="E4" s="445" t="s">
        <v>523</v>
      </c>
      <c r="F4" s="446"/>
      <c r="G4" s="447"/>
    </row>
    <row r="5" spans="1:84" thickBot="1" x14ac:dyDescent="0.35">
      <c r="A5" s="54"/>
      <c r="B5" s="54"/>
      <c r="C5" s="233"/>
      <c r="D5" s="233"/>
      <c r="E5" s="233"/>
      <c r="F5" s="234"/>
      <c r="G5" s="234"/>
      <c r="H5" s="234"/>
      <c r="I5" s="234"/>
      <c r="J5" s="234"/>
      <c r="K5" s="234"/>
    </row>
    <row r="6" spans="1:84" ht="37.950000000000003" customHeight="1" x14ac:dyDescent="0.3">
      <c r="A6" s="457" t="s">
        <v>167</v>
      </c>
      <c r="B6" s="458"/>
      <c r="C6" s="816" t="s">
        <v>168</v>
      </c>
      <c r="D6" s="817"/>
      <c r="E6" s="818"/>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
      <c r="A7" s="684" t="s">
        <v>524</v>
      </c>
      <c r="B7" s="694"/>
      <c r="C7" s="814"/>
      <c r="D7" s="814"/>
      <c r="E7" s="815"/>
      <c r="F7" s="234"/>
      <c r="G7" s="234"/>
      <c r="H7" s="234"/>
      <c r="I7" s="234"/>
      <c r="J7" s="234"/>
      <c r="K7" s="234"/>
    </row>
    <row r="8" spans="1:84" ht="45.75" customHeight="1" thickBot="1" x14ac:dyDescent="0.35">
      <c r="A8" s="55" t="s">
        <v>151</v>
      </c>
      <c r="B8" s="55" t="s">
        <v>153</v>
      </c>
      <c r="C8" s="56" t="s">
        <v>155</v>
      </c>
      <c r="D8" s="809" t="s">
        <v>157</v>
      </c>
      <c r="E8" s="810"/>
    </row>
    <row r="9" spans="1:84" ht="41.4" x14ac:dyDescent="0.3">
      <c r="A9" s="57">
        <v>45752</v>
      </c>
      <c r="B9" s="58"/>
      <c r="C9" s="70" t="s">
        <v>525</v>
      </c>
      <c r="D9" s="819" t="s">
        <v>526</v>
      </c>
      <c r="E9" s="820"/>
    </row>
    <row r="10" spans="1:84" ht="41.4" x14ac:dyDescent="0.3">
      <c r="A10" s="57">
        <v>45752</v>
      </c>
      <c r="B10" s="58"/>
      <c r="C10" s="318" t="s">
        <v>527</v>
      </c>
      <c r="D10" s="821" t="s">
        <v>528</v>
      </c>
      <c r="E10" s="822"/>
    </row>
    <row r="11" spans="1:84" ht="27.6" x14ac:dyDescent="0.3">
      <c r="A11" s="57">
        <v>45814</v>
      </c>
      <c r="B11" s="58"/>
      <c r="C11" s="71" t="s">
        <v>529</v>
      </c>
      <c r="D11" s="821" t="s">
        <v>530</v>
      </c>
      <c r="E11" s="822"/>
    </row>
    <row r="12" spans="1:84" ht="27.6" x14ac:dyDescent="0.3">
      <c r="A12" s="57">
        <v>45814</v>
      </c>
      <c r="B12" s="59"/>
      <c r="C12" s="71" t="s">
        <v>531</v>
      </c>
      <c r="D12" s="821" t="s">
        <v>532</v>
      </c>
      <c r="E12" s="822"/>
    </row>
    <row r="13" spans="1:84" ht="27.6" x14ac:dyDescent="0.3">
      <c r="A13" s="57">
        <v>45814</v>
      </c>
      <c r="B13" s="59"/>
      <c r="C13" s="71" t="s">
        <v>533</v>
      </c>
      <c r="D13" s="821" t="s">
        <v>532</v>
      </c>
      <c r="E13" s="822"/>
    </row>
    <row r="14" spans="1:84" ht="14.4" x14ac:dyDescent="0.3">
      <c r="A14" s="60"/>
      <c r="B14" s="59"/>
      <c r="C14" s="72"/>
      <c r="D14" s="821"/>
      <c r="E14" s="822"/>
    </row>
    <row r="15" spans="1:84" ht="14.4" x14ac:dyDescent="0.3">
      <c r="A15" s="60"/>
      <c r="B15" s="59"/>
      <c r="C15" s="72"/>
      <c r="D15" s="821"/>
      <c r="E15" s="822"/>
    </row>
    <row r="16" spans="1:84" ht="14.4" x14ac:dyDescent="0.3">
      <c r="A16" s="61"/>
      <c r="B16" s="59"/>
      <c r="C16" s="71"/>
      <c r="D16" s="821"/>
      <c r="E16" s="822"/>
    </row>
    <row r="17" spans="1:5" ht="14.4" x14ac:dyDescent="0.3">
      <c r="A17" s="62"/>
      <c r="B17" s="63"/>
      <c r="C17" s="73"/>
      <c r="D17" s="821"/>
      <c r="E17" s="822"/>
    </row>
    <row r="18" spans="1:5" ht="14.4" x14ac:dyDescent="0.3">
      <c r="A18" s="62"/>
      <c r="B18" s="63"/>
      <c r="C18" s="73"/>
      <c r="D18" s="821"/>
      <c r="E18" s="822"/>
    </row>
    <row r="19" spans="1:5" ht="14.4" x14ac:dyDescent="0.3">
      <c r="A19" s="64"/>
      <c r="B19" s="65"/>
      <c r="C19" s="67"/>
      <c r="D19" s="821"/>
      <c r="E19" s="822"/>
    </row>
    <row r="20" spans="1:5" ht="14.4" x14ac:dyDescent="0.3">
      <c r="A20" s="66"/>
      <c r="B20" s="67"/>
      <c r="C20" s="67"/>
      <c r="D20" s="821"/>
      <c r="E20" s="822"/>
    </row>
    <row r="21" spans="1:5" ht="14.4" x14ac:dyDescent="0.3">
      <c r="A21" s="66"/>
      <c r="B21" s="67"/>
      <c r="C21" s="67"/>
      <c r="D21" s="821"/>
      <c r="E21" s="822"/>
    </row>
    <row r="22" spans="1:5" ht="14.4" x14ac:dyDescent="0.3">
      <c r="A22" s="66"/>
      <c r="B22" s="67"/>
      <c r="C22" s="67"/>
      <c r="D22" s="821"/>
      <c r="E22" s="822"/>
    </row>
    <row r="23" spans="1:5" ht="14.4" x14ac:dyDescent="0.3">
      <c r="A23" s="66"/>
      <c r="B23" s="67"/>
      <c r="C23" s="67"/>
      <c r="D23" s="821"/>
      <c r="E23" s="822"/>
    </row>
    <row r="24" spans="1:5" ht="14.4" x14ac:dyDescent="0.3">
      <c r="A24" s="66"/>
      <c r="B24" s="67"/>
      <c r="C24" s="67"/>
      <c r="D24" s="821"/>
      <c r="E24" s="822"/>
    </row>
    <row r="25" spans="1:5" ht="14.4" x14ac:dyDescent="0.3">
      <c r="A25" s="66"/>
      <c r="B25" s="67"/>
      <c r="C25" s="67"/>
      <c r="D25" s="821"/>
      <c r="E25" s="822"/>
    </row>
    <row r="26" spans="1:5" ht="14.4" x14ac:dyDescent="0.3">
      <c r="A26" s="66"/>
      <c r="B26" s="67"/>
      <c r="C26" s="67"/>
      <c r="D26" s="821"/>
      <c r="E26" s="822"/>
    </row>
    <row r="27" spans="1:5" ht="14.4" x14ac:dyDescent="0.3">
      <c r="A27" s="66"/>
      <c r="B27" s="67"/>
      <c r="C27" s="67"/>
      <c r="D27" s="821"/>
      <c r="E27" s="822"/>
    </row>
    <row r="28" spans="1:5" ht="14.4" x14ac:dyDescent="0.3">
      <c r="A28" s="66"/>
      <c r="B28" s="67"/>
      <c r="C28" s="67"/>
      <c r="D28" s="821"/>
      <c r="E28" s="822"/>
    </row>
    <row r="29" spans="1:5" ht="14.4" x14ac:dyDescent="0.3">
      <c r="A29" s="66"/>
      <c r="B29" s="67"/>
      <c r="C29" s="67"/>
      <c r="D29" s="821"/>
      <c r="E29" s="822"/>
    </row>
    <row r="30" spans="1:5" ht="14.4" x14ac:dyDescent="0.3">
      <c r="A30" s="66"/>
      <c r="B30" s="67"/>
      <c r="C30" s="67"/>
      <c r="D30" s="821"/>
      <c r="E30" s="822"/>
    </row>
    <row r="31" spans="1:5" ht="14.4" x14ac:dyDescent="0.3">
      <c r="A31" s="66"/>
      <c r="B31" s="67"/>
      <c r="C31" s="67"/>
      <c r="D31" s="821"/>
      <c r="E31" s="822"/>
    </row>
    <row r="32" spans="1:5" ht="14.4" x14ac:dyDescent="0.3">
      <c r="A32" s="66"/>
      <c r="B32" s="67"/>
      <c r="C32" s="67"/>
      <c r="D32" s="821"/>
      <c r="E32" s="822"/>
    </row>
    <row r="33" spans="1:5" ht="14.4" x14ac:dyDescent="0.3">
      <c r="A33" s="66"/>
      <c r="B33" s="67"/>
      <c r="C33" s="67"/>
      <c r="D33" s="821"/>
      <c r="E33" s="822"/>
    </row>
    <row r="34" spans="1:5" ht="14.4" x14ac:dyDescent="0.3">
      <c r="A34" s="66"/>
      <c r="B34" s="67"/>
      <c r="C34" s="67"/>
      <c r="D34" s="821"/>
      <c r="E34" s="822"/>
    </row>
    <row r="35" spans="1:5" ht="14.4" x14ac:dyDescent="0.3">
      <c r="A35" s="66"/>
      <c r="B35" s="67"/>
      <c r="C35" s="67"/>
      <c r="D35" s="821"/>
      <c r="E35" s="822"/>
    </row>
    <row r="36" spans="1:5" ht="14.4" x14ac:dyDescent="0.3">
      <c r="A36" s="68"/>
      <c r="B36" s="69"/>
      <c r="C36" s="69"/>
      <c r="D36" s="823"/>
      <c r="E36" s="824"/>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ACTIVIDAD_1</vt:lpstr>
      <vt:lpstr>ACTIVIDAD_2</vt:lpstr>
      <vt:lpstr>ACTIVIDAD_3</vt:lpstr>
      <vt:lpstr>META_PDD</vt:lpstr>
      <vt:lpstr>PRODUCTO_MGA</vt:lpstr>
      <vt:lpstr>TERRITORIALIZACIÓN</vt:lpstr>
      <vt:lpstr>PMR</vt:lpstr>
      <vt:lpstr>CONTROL DE CAMBIOS</vt:lpstr>
      <vt:lpstr>ACTIVIDAD_1!Área_de_impresión</vt:lpstr>
      <vt:lpstr>ACTIVIDAD_2!Área_de_impresión</vt:lpstr>
      <vt:lpstr>ACTIVIDAD_3!Área_de_impresión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2025-08-12T20:35:14Z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