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LENOVO\Documents\"/>
    </mc:Choice>
  </mc:AlternateContent>
  <xr:revisionPtr revIDLastSave="0" documentId="8_{E2A2F0FB-1E92-4300-B4C2-95DF2324A31F}" xr6:coauthVersionLast="47" xr6:coauthVersionMax="47" xr10:uidLastSave="{00000000-0000-0000-0000-000000000000}"/>
  <bookViews>
    <workbookView xWindow="-120" yWindow="-120" windowWidth="29040" windowHeight="15720" tabRatio="905"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ACTIVIDAD_2" sheetId="55" r:id="rId5"/>
    <sheet name="ACTIVIDAD_3" sheetId="63" r:id="rId6"/>
    <sheet name="ACTIVIDAD_4" sheetId="61" r:id="rId7"/>
    <sheet name="ACTIVIDAD_5" sheetId="60" r:id="rId8"/>
    <sheet name="ACTIVIDAD_6" sheetId="59" r:id="rId9"/>
    <sheet name="ACTIVIDAD_7" sheetId="58" r:id="rId10"/>
    <sheet name="ACTIVIDAD_8" sheetId="57" r:id="rId11"/>
    <sheet name="ACTIVIDAD_9" sheetId="62" r:id="rId12"/>
    <sheet name="ACTIVIDAD_10" sheetId="56" r:id="rId13"/>
    <sheet name="META_1 PDD" sheetId="38" r:id="rId14"/>
    <sheet name="META_2 PDD " sheetId="65" r:id="rId15"/>
    <sheet name="META_3 PDD" sheetId="64" r:id="rId16"/>
    <sheet name="PRODUCTO_MGA" sheetId="47" r:id="rId17"/>
    <sheet name="TERRITORIALIZACIÓN" sheetId="41" r:id="rId18"/>
    <sheet name="PMR" sheetId="46" r:id="rId19"/>
    <sheet name="CONTROL DE CAMBIOS" sheetId="40" r:id="rId20"/>
    <sheet name="Listas" sheetId="43" state="hidden" r:id="rId21"/>
    <sheet name="HV_BaseGeografica" sheetId="7" state="hidden" r:id="rId22"/>
    <sheet name="HV_InstrumentosCaptura" sheetId="8" state="hidden" r:id="rId23"/>
    <sheet name="HV_SistemaInformacion" sheetId="9" state="hidden" r:id="rId24"/>
    <sheet name="HV_Predio360" sheetId="10" state="hidden" r:id="rId25"/>
    <sheet name="HV_PED" sheetId="11" state="hidden" r:id="rId26"/>
    <sheet name="HV_SPI_Producto1" sheetId="12" state="hidden" r:id="rId27"/>
    <sheet name="HV_SPI_Producto2" sheetId="13" state="hidden" r:id="rId28"/>
    <sheet name="HV_SPI_Producto3" sheetId="14" state="hidden" r:id="rId29"/>
    <sheet name="HV_SPI_Producto4" sheetId="15" state="hidden" r:id="rId30"/>
    <sheet name="HV_SPI_Producto5" sheetId="16" state="hidden" r:id="rId31"/>
    <sheet name="HV_SPI_Producto6" sheetId="17" state="hidden" r:id="rId32"/>
    <sheet name="HV_SPI_Gestión" sheetId="18" state="hidden" r:id="rId33"/>
    <sheet name="Hoja3" sheetId="19" state="hidden" r:id="rId34"/>
  </sheets>
  <definedNames>
    <definedName name="_xlnm._FilterDatabase" localSheetId="18" hidden="1">PMR!$A$13:$AX$20</definedName>
    <definedName name="_xlnm.Print_Area" localSheetId="3">ACTIVIDAD_1!$A$1:$P$119</definedName>
    <definedName name="_xlnm.Print_Area" localSheetId="12">ACTIVIDAD_10!$A$1:$P$118</definedName>
    <definedName name="_xlnm.Print_Area" localSheetId="4">ACTIVIDAD_2!$A$1:$P$118</definedName>
    <definedName name="_xlnm.Print_Area" localSheetId="5">ACTIVIDAD_3!$A$1:$P$118</definedName>
    <definedName name="_xlnm.Print_Area" localSheetId="6">ACTIVIDAD_4!$A$1:$P$118</definedName>
    <definedName name="_xlnm.Print_Area" localSheetId="7">ACTIVIDAD_5!$A$1:$P$117</definedName>
    <definedName name="_xlnm.Print_Area" localSheetId="8">ACTIVIDAD_6!$A$1:$P$119</definedName>
    <definedName name="_xlnm.Print_Area" localSheetId="9">ACTIVIDAD_7!$A$1:$P$117</definedName>
    <definedName name="_xlnm.Print_Area" localSheetId="10">ACTIVIDAD_8!$A$1:$P$118</definedName>
    <definedName name="_xlnm.Print_Area" localSheetId="11">ACTIVIDAD_9!$A$1:$P$117</definedName>
    <definedName name="_xlnm.Print_Area" localSheetId="19">'CONTROL DE CAMBIOS'!$A$1:$F$37</definedName>
    <definedName name="_xlnm.Print_Area" localSheetId="13">'META_1 PDD'!$A$1:$K$60</definedName>
    <definedName name="_xlnm.Print_Area" localSheetId="14">'META_2 PDD '!$A$1:$K$61</definedName>
    <definedName name="_xlnm.Print_Area" localSheetId="15">'META_3 PDD'!$A$1:$K$64</definedName>
    <definedName name="_xlnm.Print_Area" localSheetId="18">PMR!$A$1:$AY$21</definedName>
    <definedName name="_xlnm.Print_Area" localSheetId="16">PRODUCTO_MGA!$A$1:$M$72</definedName>
    <definedName name="_xlnm.Print_Area" localSheetId="17">TERRITORIALIZACIÓN!$A$1:$AG$150</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 i="41" l="1"/>
  <c r="P69" i="41"/>
  <c r="O69" i="41"/>
  <c r="AF33" i="41" l="1"/>
  <c r="AF34" i="41"/>
  <c r="AF35" i="41"/>
  <c r="AF36" i="41"/>
  <c r="AF37" i="41"/>
  <c r="AF38" i="41"/>
  <c r="AF39" i="41"/>
  <c r="AF40" i="41"/>
  <c r="AF41" i="41"/>
  <c r="AF42" i="41"/>
  <c r="AF43" i="41"/>
  <c r="J149" i="41" l="1"/>
  <c r="N26" i="56" l="1"/>
  <c r="T44" i="41" l="1"/>
  <c r="W44" i="41"/>
  <c r="N26" i="61"/>
  <c r="N26" i="59"/>
  <c r="N26" i="58"/>
  <c r="N27" i="60"/>
  <c r="N28" i="60"/>
  <c r="N26" i="60"/>
  <c r="H149" i="41" l="1"/>
  <c r="N29" i="20"/>
  <c r="S44" i="41" l="1"/>
  <c r="R44" i="41"/>
  <c r="Q44" i="41"/>
  <c r="P44" i="41"/>
  <c r="M44" i="41"/>
  <c r="K44" i="41"/>
  <c r="I44" i="41"/>
  <c r="G44" i="41"/>
  <c r="E44" i="41"/>
  <c r="D44" i="41"/>
  <c r="C44" i="41"/>
  <c r="I116" i="56"/>
  <c r="H116" i="56"/>
  <c r="G116" i="56"/>
  <c r="F116" i="56"/>
  <c r="E116" i="56"/>
  <c r="D116" i="56"/>
  <c r="C116" i="56"/>
  <c r="B116" i="56"/>
  <c r="B34" i="56"/>
  <c r="N29" i="56"/>
  <c r="N28" i="56"/>
  <c r="N27" i="56"/>
  <c r="O29" i="56" s="1"/>
  <c r="N25" i="56"/>
  <c r="N24" i="56"/>
  <c r="O25" i="56" s="1"/>
  <c r="I116" i="62"/>
  <c r="H116" i="62"/>
  <c r="G116" i="62"/>
  <c r="F116" i="62"/>
  <c r="E116" i="62"/>
  <c r="D116" i="62"/>
  <c r="C116" i="62"/>
  <c r="B116" i="62"/>
  <c r="B34" i="62"/>
  <c r="N29" i="62"/>
  <c r="N28" i="62"/>
  <c r="N27" i="62"/>
  <c r="O29" i="62" s="1"/>
  <c r="N26" i="62"/>
  <c r="N25" i="62"/>
  <c r="N24" i="62"/>
  <c r="O25" i="62" s="1"/>
  <c r="I116" i="57"/>
  <c r="H116" i="57"/>
  <c r="G116" i="57"/>
  <c r="F116" i="57"/>
  <c r="E116" i="57"/>
  <c r="D116" i="57"/>
  <c r="C116" i="57"/>
  <c r="B116" i="57"/>
  <c r="B34" i="57"/>
  <c r="N29" i="57"/>
  <c r="N28" i="57"/>
  <c r="N27" i="57"/>
  <c r="N26" i="57"/>
  <c r="N25" i="57"/>
  <c r="N24" i="57"/>
  <c r="O25" i="57" s="1"/>
  <c r="I116" i="58"/>
  <c r="H116" i="58"/>
  <c r="G116" i="58"/>
  <c r="F116" i="58"/>
  <c r="E116" i="58"/>
  <c r="D116" i="58"/>
  <c r="C116" i="58"/>
  <c r="B116" i="58"/>
  <c r="B34" i="58"/>
  <c r="N29" i="58"/>
  <c r="N27" i="58"/>
  <c r="O29" i="58" s="1"/>
  <c r="N25" i="58"/>
  <c r="N24" i="58"/>
  <c r="O25" i="58" s="1"/>
  <c r="I116" i="59"/>
  <c r="H116" i="59"/>
  <c r="G116" i="59"/>
  <c r="F116" i="59"/>
  <c r="E116" i="59"/>
  <c r="D116" i="59"/>
  <c r="C116" i="59"/>
  <c r="B116" i="59"/>
  <c r="B34" i="59"/>
  <c r="N29" i="59"/>
  <c r="N27" i="59"/>
  <c r="O29" i="59" s="1"/>
  <c r="N25" i="59"/>
  <c r="N24" i="59"/>
  <c r="O25" i="59" s="1"/>
  <c r="I116" i="60"/>
  <c r="H116" i="60"/>
  <c r="G116" i="60"/>
  <c r="F116" i="60"/>
  <c r="E116" i="60"/>
  <c r="D116" i="60"/>
  <c r="C116" i="60"/>
  <c r="B116" i="60"/>
  <c r="B34" i="60"/>
  <c r="N29" i="60"/>
  <c r="O29" i="60"/>
  <c r="N25" i="60"/>
  <c r="N24" i="60"/>
  <c r="O25" i="60" s="1"/>
  <c r="I116" i="61"/>
  <c r="H116" i="61"/>
  <c r="G116" i="61"/>
  <c r="F116" i="61"/>
  <c r="E116" i="61"/>
  <c r="D116" i="61"/>
  <c r="C116" i="61"/>
  <c r="B116" i="61"/>
  <c r="B39" i="61"/>
  <c r="N29" i="61"/>
  <c r="N27" i="61"/>
  <c r="O29" i="61" s="1"/>
  <c r="N25" i="61"/>
  <c r="N24" i="61"/>
  <c r="O25" i="61" s="1"/>
  <c r="N29" i="63"/>
  <c r="N28" i="63"/>
  <c r="N27" i="63"/>
  <c r="N26" i="63"/>
  <c r="N25" i="63"/>
  <c r="N24" i="63"/>
  <c r="O25" i="63" s="1"/>
  <c r="N29" i="55"/>
  <c r="N27" i="55"/>
  <c r="O29" i="55" s="1"/>
  <c r="N26" i="55"/>
  <c r="N25" i="55"/>
  <c r="N24" i="55"/>
  <c r="O25" i="55" s="1"/>
  <c r="N28" i="20"/>
  <c r="N27" i="20"/>
  <c r="O29" i="20" s="1"/>
  <c r="N26" i="20"/>
  <c r="N25" i="20"/>
  <c r="N24" i="20"/>
  <c r="O25" i="20" s="1"/>
  <c r="B116" i="20" l="1"/>
  <c r="M69" i="41" l="1"/>
  <c r="K69" i="41"/>
  <c r="I69" i="41"/>
  <c r="G69" i="41"/>
  <c r="E69" i="41"/>
  <c r="C69" i="41"/>
  <c r="F36" i="61" l="1"/>
  <c r="F36" i="63"/>
  <c r="I116" i="63"/>
  <c r="H116" i="63"/>
  <c r="G116" i="63"/>
  <c r="F116" i="63"/>
  <c r="E116" i="63"/>
  <c r="D116" i="63"/>
  <c r="C116" i="63"/>
  <c r="B116" i="63"/>
  <c r="B34" i="63"/>
  <c r="B34" i="61"/>
  <c r="I116" i="55"/>
  <c r="H116" i="55"/>
  <c r="G116" i="55"/>
  <c r="F116" i="55"/>
  <c r="E116" i="55"/>
  <c r="D116" i="55"/>
  <c r="C116" i="55"/>
  <c r="B116" i="55"/>
  <c r="B34" i="55"/>
  <c r="AW15" i="46"/>
  <c r="AW16" i="46"/>
  <c r="AW17" i="46"/>
  <c r="AW18" i="46"/>
  <c r="AW19" i="46"/>
  <c r="AW20" i="46"/>
  <c r="AV15" i="46"/>
  <c r="AV16" i="46"/>
  <c r="AV17" i="46"/>
  <c r="AV18" i="46"/>
  <c r="AV19" i="46"/>
  <c r="AV20" i="46"/>
  <c r="B34" i="20" l="1"/>
  <c r="C116" i="20" l="1"/>
  <c r="D116" i="20"/>
  <c r="E116" i="20"/>
  <c r="F116" i="20"/>
  <c r="G116" i="20"/>
  <c r="H116" i="20"/>
  <c r="I116" i="20"/>
  <c r="H49" i="1" l="1"/>
  <c r="AG28" i="18"/>
  <c r="AF25" i="13"/>
  <c r="AG20" i="11"/>
  <c r="AG23" i="10"/>
  <c r="AF26" i="9"/>
  <c r="O71" i="1"/>
  <c r="O66" i="1"/>
  <c r="O59" i="1"/>
  <c r="O55" i="1"/>
  <c r="O50" i="1"/>
  <c r="O43" i="1"/>
  <c r="O42" i="1"/>
  <c r="O38" i="1"/>
  <c r="O37" i="1"/>
  <c r="O32" i="1"/>
  <c r="O28" i="1"/>
  <c r="O24" i="1"/>
  <c r="O20" i="1"/>
  <c r="O15" i="1"/>
  <c r="N8" i="1"/>
  <c r="AF24" i="41"/>
  <c r="AF25" i="41"/>
  <c r="AF26" i="41"/>
  <c r="AF27" i="41"/>
  <c r="AF28" i="41"/>
  <c r="AF29" i="41"/>
  <c r="AF30" i="41"/>
  <c r="AF31" i="41"/>
  <c r="AF3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Andrea Hernandez</author>
  </authors>
  <commentList>
    <comment ref="F28" authorId="0" shapeId="0" xr:uid="{903BAAB8-4361-4685-B659-0263DEE97B35}">
      <text>
        <r>
          <rPr>
            <b/>
            <sz val="9"/>
            <color indexed="81"/>
            <rFont val="Tahoma"/>
            <family val="2"/>
          </rPr>
          <t>Liliana Andrea Hernandez:</t>
        </r>
        <r>
          <rPr>
            <sz val="9"/>
            <color indexed="81"/>
            <rFont val="Tahoma"/>
            <family val="2"/>
          </rPr>
          <t xml:space="preserve">
Revisar, porque esta liberaci´n en el informe de la OAP es de la actividad " Realizar la atención al 100 %  de personas (mujeres víctimas de violencia de género y sus personas a cargo) que son acogidas en Casas Refugio"</t>
        </r>
      </text>
    </comment>
    <comment ref="D86" authorId="0" shapeId="0" xr:uid="{E4CD6CB9-17F2-4422-9D9A-66579602FAA8}">
      <text>
        <r>
          <rPr>
            <b/>
            <sz val="9"/>
            <color indexed="81"/>
            <rFont val="Tahoma"/>
            <family val="2"/>
          </rPr>
          <t>Liliana Andrea Hernandez:</t>
        </r>
        <r>
          <rPr>
            <sz val="9"/>
            <color indexed="81"/>
            <rFont val="Tahoma"/>
            <family val="2"/>
          </rPr>
          <t xml:space="preserve">
Revisar el acumulado, según mis cuentas son 123 reuniones</t>
        </r>
      </text>
    </comment>
  </commentList>
</comments>
</file>

<file path=xl/sharedStrings.xml><?xml version="1.0" encoding="utf-8"?>
<sst xmlns="http://schemas.openxmlformats.org/spreadsheetml/2006/main" count="6303" uniqueCount="1204">
  <si>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</si>
  <si>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</si>
  <si>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</si>
  <si>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</si>
  <si>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</si>
  <si>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</si>
  <si>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</si>
  <si>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</si>
  <si>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</si>
  <si>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</si>
  <si>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</si>
  <si>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</si>
  <si>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</si>
  <si>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</si>
  <si>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</si>
  <si>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</si>
  <si>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</si>
  <si>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</si>
  <si>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</si>
  <si>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</si>
  <si>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</si>
  <si>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</si>
  <si>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</si>
  <si>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</si>
  <si>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</si>
  <si>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</si>
  <si>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</si>
  <si>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</si>
  <si>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</si>
  <si>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</si>
  <si>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</si>
  <si>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</si>
  <si>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</si>
  <si>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</si>
  <si>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</si>
  <si>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</si>
  <si>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</si>
  <si>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</si>
  <si>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</si>
  <si>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</si>
  <si>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</si>
  <si>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</si>
  <si>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</si>
  <si>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</si>
  <si>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</si>
  <si>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</si>
  <si>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</si>
  <si>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</si>
  <si>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</si>
  <si>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</si>
  <si>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</si>
  <si>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</si>
  <si>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</si>
  <si>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</si>
  <si>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</si>
  <si>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</si>
  <si>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</si>
  <si>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</si>
  <si>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</si>
  <si>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</si>
  <si>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</si>
  <si>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</si>
  <si>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</si>
  <si>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</si>
  <si>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</si>
  <si>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</si>
  <si>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</si>
  <si>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</si>
  <si>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</si>
  <si>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</si>
  <si>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</si>
  <si>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</si>
  <si>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</si>
  <si>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</si>
  <si>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</si>
  <si>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</si>
  <si>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</si>
  <si>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</si>
  <si>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</si>
  <si>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</si>
  <si>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</si>
  <si>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</si>
  <si>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</si>
  <si>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</si>
  <si>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</si>
  <si>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</si>
  <si>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</si>
  <si>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</si>
  <si>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</si>
  <si>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</si>
  <si>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</si>
  <si>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</si>
  <si>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</si>
  <si>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</si>
  <si>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</si>
  <si>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</si>
  <si>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</si>
  <si>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</si>
  <si>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</si>
  <si>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</si>
  <si>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</si>
  <si>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</si>
  <si>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</si>
  <si>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</si>
  <si>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</si>
  <si>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</si>
  <si>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</si>
  <si>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</si>
  <si>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</si>
  <si>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</si>
  <si>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</si>
  <si>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</si>
  <si>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</si>
  <si>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</si>
  <si>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</si>
  <si>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</si>
  <si>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</si>
  <si>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</si>
  <si>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</si>
  <si>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</si>
  <si>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</si>
  <si>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</si>
  <si>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</si>
  <si>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</si>
  <si>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</si>
  <si>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</si>
  <si>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</si>
  <si>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</si>
  <si>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</si>
  <si>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</si>
  <si>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</si>
  <si>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</si>
  <si>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</si>
  <si>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</si>
  <si>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</si>
  <si>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</si>
  <si>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</si>
  <si>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</si>
  <si>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</si>
  <si>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</si>
  <si>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</si>
  <si>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</si>
  <si>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</si>
  <si>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</si>
  <si>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</si>
  <si>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</si>
  <si>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</si>
  <si>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</si>
  <si>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</si>
  <si>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</si>
  <si>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</si>
  <si>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</si>
  <si>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</si>
  <si>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</si>
  <si>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</si>
  <si>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</si>
  <si>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</si>
  <si>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</si>
  <si>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</si>
  <si>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</si>
  <si>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</si>
  <si>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</si>
  <si>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</si>
  <si>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</si>
  <si>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</si>
  <si>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</si>
  <si>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</si>
  <si>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</si>
  <si>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</si>
  <si>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</si>
  <si>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</si>
  <si>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</si>
  <si>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</si>
  <si>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</si>
  <si>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</si>
  <si>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</si>
  <si>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</si>
  <si>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</si>
  <si>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</si>
  <si>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</si>
  <si>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</si>
  <si>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</si>
  <si>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</si>
  <si>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</si>
  <si>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</si>
  <si>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ACTIVIDADES</t>
  </si>
  <si>
    <t>Página</t>
  </si>
  <si>
    <t>PERIODO REPORTADO</t>
  </si>
  <si>
    <t>Enero</t>
  </si>
  <si>
    <t>Febrero</t>
  </si>
  <si>
    <t>Marzo</t>
  </si>
  <si>
    <t>Abril</t>
  </si>
  <si>
    <t>TIPO DE REPORTE</t>
  </si>
  <si>
    <t>FORMULACION</t>
  </si>
  <si>
    <t>X</t>
  </si>
  <si>
    <t>Mayo</t>
  </si>
  <si>
    <t>Junio</t>
  </si>
  <si>
    <t>Julio</t>
  </si>
  <si>
    <t>Agosto</t>
  </si>
  <si>
    <t>ACTUALIZACION</t>
  </si>
  <si>
    <t>Septiembre</t>
  </si>
  <si>
    <t>Octubre</t>
  </si>
  <si>
    <t>Noviembre</t>
  </si>
  <si>
    <t>Diciembre</t>
  </si>
  <si>
    <t>SEGUIMIENTO</t>
  </si>
  <si>
    <t xml:space="preserve">ACTIVIDAD DEL PROYECTO </t>
  </si>
  <si>
    <t>Operar 6 Casas Refugio que incorporen el enfoque diferencial para la atención de mujeres víctimas de violencias de género y sus personas a cargo, incluyendo una casa para mujeres rurales y campesinas y un modelo intermedio</t>
  </si>
  <si>
    <t>PRODUCTO MGA</t>
  </si>
  <si>
    <t>4501006 - Servicio de protección individual en riesgo extraordinario y extremo</t>
  </si>
  <si>
    <t>INDICADOR ACTIVIDAD</t>
  </si>
  <si>
    <t>Número de Casas Refugio con enfoque diferencial incorporado para la atención de mujeres víctimas de violencias de género y sus personas a cargo, incluyendo una casa para mujeres rurales y campesinas y un modelo intermedio operando</t>
  </si>
  <si>
    <t>OBJETIVO ESTRATÉGICO</t>
  </si>
  <si>
    <t>1. Bogotá avanza en su seguridad</t>
  </si>
  <si>
    <t>PROGRAMA</t>
  </si>
  <si>
    <t>1.02. Cero tolerancia a las violencias contra las mujeres y basadas en género</t>
  </si>
  <si>
    <t>META PDD</t>
  </si>
  <si>
    <t>Implementar en 6 casas refugio, los servicios con enfoque diferencial, brindando atención a mujeres víctimas de violencia y sus sistemas familiares dependientes. Entre otras, incluyendo una casa para mujeres de la ruralidad y campesinas y, un modelo intermedio.</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</si>
  <si>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</si>
  <si>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</si>
  <si>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</si>
  <si>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</si>
  <si>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</si>
  <si>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</si>
  <si>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</si>
  <si>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</si>
  <si>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</si>
  <si>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</si>
  <si>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</si>
  <si>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</si>
  <si>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</si>
  <si>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</si>
  <si>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</si>
  <si>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</si>
  <si>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</si>
  <si>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</si>
  <si>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</si>
  <si>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</si>
  <si>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</si>
  <si>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</si>
  <si>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</si>
  <si>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</si>
  <si>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</si>
  <si>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</si>
  <si>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</si>
  <si>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</si>
  <si>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</si>
  <si>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</si>
  <si>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</si>
  <si>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</si>
  <si>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</si>
  <si>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</si>
  <si>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</si>
  <si>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</si>
  <si>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</si>
  <si>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1.1 Realizar la supervisión administrativa, financiera y contable de las Casas Refugio en operación.</t>
  </si>
  <si>
    <t>1.2  Brindar lineamientos técnicos a los operadores de las Casas Refugio para la implementación de los diferentes modelos de atención.</t>
  </si>
  <si>
    <t>1.3 Brindar lineamientos técnicos a los operadores de las Casas Refugio y gestionar acciones para la implementación del enfoque diferencial.</t>
  </si>
  <si>
    <t xml:space="preserve">PONDERACIÓN DE LA TAREA
</t>
  </si>
  <si>
    <t>LOGROS Y BENEFICIOS Y RETRASOS Y ALTERNATIVAS DE SOLUCIÓN</t>
  </si>
  <si>
    <t>EVIDENCIAS DE EJECUCIÓN</t>
  </si>
  <si>
    <t>ACUMULADO</t>
  </si>
  <si>
    <t>ACTIVIDAD</t>
  </si>
  <si>
    <t>Realizar la atención al 100% de personas (mujeres víctimas de violencias de género y sus personas a cargo) que son acogidas en Casas Refugio.</t>
  </si>
  <si>
    <t>Porcentaje de personas (mujeres víctimas de violencias de género y su sistema familiar a cargo) que cumplieron requisitos de ingreso y son acogidas en Casas Refugio.</t>
  </si>
  <si>
    <t>2.1  Tramitar las solicitudes de cupo recibidas en el correo institucional de la Estrategia de Casas Refugio.</t>
  </si>
  <si>
    <t>2.2 Brindar acogida a las mujeres víctimas de violencias de género y sus personas a cargo que cumplen con los criterios para su ingreso a las Casa Refugio.</t>
  </si>
  <si>
    <t>Realizar 157.500 atenciones efectivas a través de los diferentes canales de atención de la Línea Púrpura Distrital y los casos gestionados y analizados en el marco de la integración con el NUSE 123</t>
  </si>
  <si>
    <t>4501050 - Servicio de orientación a casos de violencia de género</t>
  </si>
  <si>
    <t xml:space="preserve">Número de atenciones efectivas realizadas a través de los diferentes canales de atención de la Línea Púrpura Distrital </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</si>
  <si>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</si>
  <si>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xml:space="preserve">3.1  Brindar orientación psicosocial y con elementos socio jurídicos, así como información en la ruta de atención a mujeres víctimas de violencias a través de la Línea Púrpura Distrital "Mujeres que escuchan mujeres". </t>
  </si>
  <si>
    <t>3.2  Realizar seguimientos efectivos a mujeres víctimas de violencias con posible riesgo de feminicidio a través de la Línea Púrpura Distrital "Mujeres que Escuchan Mujeres"</t>
  </si>
  <si>
    <t>Tarea 3</t>
  </si>
  <si>
    <t>Tarea 4</t>
  </si>
  <si>
    <t>Brindar 3.150 atenciones psico-jurídicas efectivas en emergencia a través de la MóvilMujer, fortaleciendo la respuesta de gestión, atención y transferencia de voz en urgencia- emergencia de los incidentes asociados a la Agencia Muj</t>
  </si>
  <si>
    <t>Número de atenciones psico-jurídicas efectivas realizadas en emergencia a través de la MóvilMujer</t>
  </si>
  <si>
    <t>4.1 Contestar, analizar o gestionar incidentes por la AgenciaMuj de los códigos de tipificación priorizados</t>
  </si>
  <si>
    <t>4.2 Recepcionar y gestionar incidentes con código de tipificación 204-Tentativa de Feminicidio priorizado para la atención en urgencia/emergencia a través de la móvil mujer de la AgenciaMuj bajo un esquema de duplas psico jurídicas</t>
  </si>
  <si>
    <t xml:space="preserve"> </t>
  </si>
  <si>
    <t>Realizar 10.300 acciones de atención, acceso a la justicia y articulación interinstitucional a casos de mujeres valoradas  para prevenir el riesgo de feminicidio en la ciudad</t>
  </si>
  <si>
    <t>Número de mujeres en posible riesgo de feminicidio con acompañamiento jurídico y psicosocial en el marco del sistema articulado de alertas tempranas (SAAT)</t>
  </si>
  <si>
    <t>5.1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</si>
  <si>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5.2 Brindar acompañamiento psicosocial a las víctimas indirectas de feminicidio de las que tenga conocimiento y datos de contacto la Secretaría Distrital de la Mujer, y según su voluntariedad</t>
  </si>
  <si>
    <t>5.3 Articular acciones interinstitucionales que favorezcan la atención, protección y acceso a la justicia de las mujeres en riesgo de feminicidio y de las víctimas indirectas del delito</t>
  </si>
  <si>
    <t>Brindar 7.400 atenciones y seguimientos psicosociales a los casos de mujeres víctimas de violencias en el contexto intrafamiliar y en el marco de relaciones de pareja y expareja remitidos</t>
  </si>
  <si>
    <t>Número de atenciones y seguimientos psicosociales efectivos realizados a los casos de mujeres víctimas de violencias en el contexto intrafamiliar y en el marco de relaciones de pareja y expareja remitidos</t>
  </si>
  <si>
    <t>6.1 Recepcionar, asignar y realizar las atenciones y seguimientos psicosociales efectivos a las mujeres víctimas de violencia en el contexto intrafamiliar, y en el marco de relaciones de pareja y expareja</t>
  </si>
  <si>
    <t>6.2 Desarrollar sesiones de seguimientos efectivos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</si>
  <si>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4.000 atenciones y seguimientos psico-jurídicos a los casos de mujeres víctimas de violencia en el espacio y el transporte público remitidos</t>
  </si>
  <si>
    <t>Número de atenciones y seguimientos psico-jurídicos efectivos realizados a los casos de mujeres víctimas de violencia en el espacio y el transporte público remitidos</t>
  </si>
  <si>
    <t>7.1 Recepcionar, asignar y realizar las atenciones y seguimientos psico- jurídico efectivos en casos de violencia contra las mujeres en el espacio y el transporte público</t>
  </si>
  <si>
    <t>7.2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</si>
  <si>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57.500 atenciones  y seguimientos socio-jurídicos a las mujeres víctimas de violencias que ingresan a las instituciones prestadoras de salud públicas -IPS- y fortalecer las capacidades técnicas del sector salud</t>
  </si>
  <si>
    <t>Número de atenciones (asesorías y orientaciones) y seguimientos brindados a través de la Estrategia intersectorial para la prevención y atención a víctimas de violencia de género con énfasis en violencia sexual y feminicidio</t>
  </si>
  <si>
    <t>8.1 Brindar atención socio-jurídica a las mujeres víctimas de violencias que ingresan a las instituciones prestadoras de salud públicas -IPS- y que son reportadas a la Estrategia en Hospitales, priorizando los casos de violencia sexual y riesgo de feminicidio</t>
  </si>
  <si>
    <t>8.2  Fortalecer las capacidades técnicas del sector salud para que, en el marco de sus competencias, garanticen la atención integral a las mujeres víctimas de violencias y activen las rutas de acceso a la justicia y protección</t>
  </si>
  <si>
    <t>Fortalecer y transversalizar los 4 componentes del Sistema SOFIA con la implementación y coordinación de acciones en el ámbito distrital</t>
  </si>
  <si>
    <t>4501001 - Servicio de asistencia técnica</t>
  </si>
  <si>
    <t>Implementar un modelo integral de prevención y atención de violencias contra las mujeres en el transporte público y en el espacio público peatonal para el encuentro, construyendo entornos seguros e incluyentes.</t>
  </si>
  <si>
    <t xml:space="preserve">9.1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</si>
  <si>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9.2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</si>
  <si>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9.3 Brindar asistencia técnica para el desarrollo de acciones de fortalecimiento de los componentes del Sistema SOFIA</t>
  </si>
  <si>
    <t>Dinamizar 20 Consejos y Planes Locales de seguridad para las Mujeres en las 20 localidades de Bogotá.</t>
  </si>
  <si>
    <t>10.1 Articular y coordinar con las Alcaldías Locales el desarrollo técnico y operativo de las sesiones de los Consejos Locales de Seguridad para las Mujeres.</t>
  </si>
  <si>
    <t>10.2 Dinamizar el diseño, implementación y seguimiento de las acciones incluidas en los Planes Locales de Seguridad para las Mujeres.</t>
  </si>
  <si>
    <t>Fecha de Emisión</t>
  </si>
  <si>
    <t>META PLAN DE DESARROLLO</t>
  </si>
  <si>
    <t>NOMBRE DEL PROYECTO</t>
  </si>
  <si>
    <t>8205 - Fortalecimiento de la estrategia de acogida, atención y prevención de violencias contra las mujeres en el espacio público y privado en Bogotá D.C</t>
  </si>
  <si>
    <t xml:space="preserve">                                                 REPORTE INDICADOR META PDD</t>
  </si>
  <si>
    <t>OBJETIVO ODS</t>
  </si>
  <si>
    <t>5 - Igualdad de género</t>
  </si>
  <si>
    <t>META ODS</t>
  </si>
  <si>
    <t>5.2. Eliminar todas las formas de violencia contra todas las mujeres y las niñas en los ámbitos público y privado, incluidas la trata y la explotación sexual y otros tipos de explotación</t>
  </si>
  <si>
    <t>INDICADOR META PDD</t>
  </si>
  <si>
    <t>3864 - Número de casas refugio con operación cualificada en la acogida y atención a mujeres víctimas y sus sistemas familiares, con enfoque diferencial.</t>
  </si>
  <si>
    <t>PROGRAMACIÓN CUATRIENAL INDICADOR PDD</t>
  </si>
  <si>
    <t>AVANCE ACUMULADO CUATRIENIO</t>
  </si>
  <si>
    <t>TIPO DE ANUALIZACIÓN  (Según aplique)</t>
  </si>
  <si>
    <t>EJECUCIÓN MENSUAL INDICADOR PDD 3864</t>
  </si>
  <si>
    <t>EVIDENCIAS DEL AVANCE</t>
  </si>
  <si>
    <t>Elaboró</t>
  </si>
  <si>
    <t>Firma</t>
  </si>
  <si>
    <t>Aprobó (Según aplique Gerenta de proyecto, Líder técnica y responsable de proceso)</t>
  </si>
  <si>
    <t>Revisó (Oficina Asesora de Planeación)</t>
  </si>
  <si>
    <t>VoBo:</t>
  </si>
  <si>
    <t>Nombre</t>
  </si>
  <si>
    <t>Cristian Adrián Villarreal Rincón</t>
  </si>
  <si>
    <t>Alexandra Quintero Benavides</t>
  </si>
  <si>
    <t>Nombre:</t>
  </si>
  <si>
    <t>Cargo</t>
  </si>
  <si>
    <t>Contratista Dirección de Eliminación de Violencias contra las mujeres y Acceso a la Justicia</t>
  </si>
  <si>
    <t>Lideresa Proyecto</t>
  </si>
  <si>
    <t>Cargo:</t>
  </si>
  <si>
    <t>Juliana Cortés Guerra</t>
  </si>
  <si>
    <t>Gerenta Proyecto</t>
  </si>
  <si>
    <t>3863 - Porcentaje  de mujeres víctimas de violencias de los casos remitidos por los equipos de atención de la Secretaría Distrital de la Mujer, que reciben atención sociojurídica y psicosocial especializada.</t>
  </si>
  <si>
    <t>EJECUCIÓN MENSUAL INDICADOR PDD 3863</t>
  </si>
  <si>
    <t>3865 - Implementación del modelo de prevención de violencias contra las mujeres en transporte y espacio público.</t>
  </si>
  <si>
    <t>EJECUCIÓN MENSUAL INDICADOR PDD 3865</t>
  </si>
  <si>
    <t>PRODUCTO - MGA</t>
  </si>
  <si>
    <t>EJECUCIÓN PRESUPUESTAL DEL PRODUCTO I TRIMESTRE</t>
  </si>
  <si>
    <t>OBJETIVO ESPECIFICO</t>
  </si>
  <si>
    <t>EJECUTADO MAGNITUD</t>
  </si>
  <si>
    <t>Brindar acogida y protección integral a mujeres víctimas de violencias de género y sus personas a cargo a través de la estrategia de Casas Refugio</t>
  </si>
  <si>
    <t>Operar 6 Casas Refugio que incorporen el enfoque diferencial para la atención de mujeres víctimas de violencias de género y sus personas a cargo, incluyendo una casa para mujeres de la ruralidad y campesinas y un modelo intermedio</t>
  </si>
  <si>
    <t xml:space="preserve">4501006 - Servicio de protección individual en riesgo extraordinario y extremo
</t>
  </si>
  <si>
    <t xml:space="preserve">Consolidar la oferta de orientación y atención psicosocial y sociojurídica a mujeres víctimas de violencias </t>
  </si>
  <si>
    <t xml:space="preserve">4501050 - Servicio de orientación a casos de violencia de género
 </t>
  </si>
  <si>
    <t>Realizar 10.300 acciones de atención, acceso a la justicia y articulación interinstitucional a casos de mujeres valoradas para prevenir el riesgo de feminicidio en la ciudad</t>
  </si>
  <si>
    <t>Brindar 57.500 atenciones y seguimientos socio-jurídicos a las mujeres víctimas de violencias que ingresan a las instituciones prestadoras de salud públicas -IPS- y fortalecer las capacidades técnicas del sector salud</t>
  </si>
  <si>
    <t>Fortalecer el accionar interinstitucional para la prevención de las violencias contra las mujeres y el riesgo de feminicidio en el espacio y transporte público</t>
  </si>
  <si>
    <t>Dinamizar 20 Consejos y Planes Locales de Seguridad para las Mujeres en las 20 localidades de Bogotá.</t>
  </si>
  <si>
    <t>EJECUCIÓN PRESUPUESTAL DEL PRODUCTO II TRIMESTRE</t>
  </si>
  <si>
    <t>EJECUCIÓN PRESUPUESTAL DEL PRODUCTO III TRIMESTRE</t>
  </si>
  <si>
    <t>EJECUCIÓN PRESUPUESTAL DEL PRODUCTO IV TRIMESTRE</t>
  </si>
  <si>
    <t>NOVIEMBRE</t>
  </si>
  <si>
    <t xml:space="preserve">                                                 REPORTE TERRITORIALIZACIÓN</t>
  </si>
  <si>
    <t>ACTIVIDAD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</si>
  <si>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</si>
  <si>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</si>
  <si>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</si>
  <si>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</si>
  <si>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</si>
  <si>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</si>
  <si>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</si>
  <si>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</si>
  <si>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</si>
  <si>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</si>
  <si>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</si>
  <si>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</si>
  <si>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</si>
  <si>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</si>
  <si>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</si>
  <si>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</si>
  <si>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</si>
  <si>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</si>
  <si>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</si>
  <si>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</si>
  <si>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</si>
  <si>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</si>
  <si>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</si>
  <si>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</si>
  <si>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</si>
  <si>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INDICADOR  PMR TERRITORIALIZABLE</t>
  </si>
  <si>
    <t>Número de mujeres participantes en las actividades implementadas en el marco de los Planes Locales de Seguridad para las Mujeres</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</si>
  <si>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</si>
  <si>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</si>
  <si>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</si>
  <si>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</si>
  <si>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</si>
  <si>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</si>
  <si>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</si>
  <si>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</si>
  <si>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</si>
  <si>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</si>
  <si>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</si>
  <si>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</si>
  <si>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</si>
  <si>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</si>
  <si>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</si>
  <si>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</si>
  <si>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</si>
  <si>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</si>
  <si>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</si>
  <si>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</si>
  <si>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</si>
  <si>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</si>
  <si>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atenciones efectivas a situaciones de violencias contra las mujeres a través de la Línea Púrpura Distrital</t>
  </si>
  <si>
    <t>Acumulado</t>
  </si>
  <si>
    <t>NO</t>
  </si>
  <si>
    <t xml:space="preserve">
8205</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</si>
  <si>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</si>
  <si>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</si>
  <si>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</si>
  <si>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</si>
  <si>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CONTROL DE CAMBIOS</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</si>
  <si>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</si>
  <si>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</si>
  <si>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</si>
  <si>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</si>
  <si>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</si>
  <si>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</si>
  <si>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</si>
  <si>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</si>
  <si>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</si>
  <si>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</si>
  <si>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</si>
  <si>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</si>
  <si>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</si>
  <si>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</si>
  <si>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</si>
  <si>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</si>
  <si>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</si>
  <si>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</si>
  <si>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</si>
  <si>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</si>
  <si>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</si>
  <si>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</si>
  <si>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</si>
  <si>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</si>
  <si>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</si>
  <si>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</si>
  <si>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</si>
  <si>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</si>
  <si>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</si>
  <si>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</si>
  <si>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</si>
  <si>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</si>
  <si>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</si>
  <si>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</si>
  <si>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</si>
  <si>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</si>
  <si>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</si>
  <si>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</si>
  <si>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</si>
  <si>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</si>
  <si>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</si>
  <si>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</si>
  <si>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</si>
  <si>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</si>
  <si>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</si>
  <si>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</si>
  <si>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</si>
  <si>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</si>
  <si>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</si>
  <si>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</si>
  <si>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</si>
  <si>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</si>
  <si>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</si>
  <si>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</si>
  <si>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</si>
  <si>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</si>
  <si>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</si>
  <si>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</si>
  <si>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</si>
  <si>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</si>
  <si>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</si>
  <si>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</si>
  <si>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</si>
  <si>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</si>
  <si>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</si>
  <si>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</si>
  <si>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</si>
  <si>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</si>
  <si>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</si>
  <si>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</si>
  <si>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</si>
  <si>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</si>
  <si>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</si>
  <si>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</si>
  <si>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</si>
  <si>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</si>
  <si>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</si>
  <si>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</si>
  <si>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</si>
  <si>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</si>
  <si>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</si>
  <si>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</si>
  <si>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</si>
  <si>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</si>
  <si>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</si>
  <si>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</si>
  <si>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</si>
  <si>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</si>
  <si>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</si>
  <si>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</si>
  <si>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</si>
  <si>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</si>
  <si>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</si>
  <si>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</si>
  <si>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</si>
  <si>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</si>
  <si>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</si>
  <si>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</si>
  <si>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</si>
  <si>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</si>
  <si>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</si>
  <si>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</si>
  <si>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</si>
  <si>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</si>
  <si>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</si>
  <si>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</si>
  <si>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</si>
  <si>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</si>
  <si>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</si>
  <si>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</si>
  <si>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</si>
  <si>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</si>
  <si>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</si>
  <si>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</si>
  <si>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</si>
  <si>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</si>
  <si>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</si>
  <si>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</si>
  <si>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</si>
  <si>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</si>
  <si>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</si>
  <si>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</si>
  <si>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</si>
  <si>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</si>
  <si>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</si>
  <si>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</si>
  <si>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</si>
  <si>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</si>
  <si>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</si>
  <si>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</si>
  <si>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</si>
  <si>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</si>
  <si>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</si>
  <si>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</si>
  <si>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</si>
  <si>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</si>
  <si>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</si>
  <si>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</si>
  <si>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</si>
  <si>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</si>
  <si>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</si>
  <si>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</si>
  <si>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</si>
  <si>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</si>
  <si>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</si>
  <si>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</si>
  <si>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</si>
  <si>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</si>
  <si>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</si>
  <si>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</si>
  <si>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</si>
  <si>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</si>
  <si>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</si>
  <si>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</si>
  <si>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</si>
  <si>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</si>
  <si>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</si>
  <si>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</si>
  <si>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</si>
  <si>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</si>
  <si>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</si>
  <si>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</si>
  <si>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</si>
  <si>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</si>
  <si>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</si>
  <si>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</si>
  <si>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</si>
  <si>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</si>
  <si>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</si>
  <si>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</si>
  <si>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</si>
  <si>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</si>
  <si>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</si>
  <si>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</si>
  <si>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</si>
  <si>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</si>
  <si>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</si>
  <si>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</si>
  <si>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</si>
  <si>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</si>
  <si>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</si>
  <si>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</si>
  <si>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</si>
  <si>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</si>
  <si>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</si>
  <si>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</si>
  <si>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</si>
  <si>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Número de localidades dinamizadas para realizar espacios dirigidos a la preparación, programación y realización de los Consejos y Planes Locales de Seguridad</t>
  </si>
  <si>
    <t>Número de componentes fortalecidos del sistema SOFIA</t>
  </si>
  <si>
    <t>p</t>
  </si>
  <si>
    <t>Durante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</si>
  <si>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</si>
  <si>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</si>
  <si>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</si>
  <si>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Durante el mes de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</si>
  <si>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</si>
  <si>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enero se llevaron a cabo 42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</si>
  <si>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enero se realizaron 5 reuniones de supervisión técnica en las 6 Casas Refugio que operaron durante el mes, las cuales estuvieron relacionadas con la supervisión del proceso de atención integral desarrollado con las mujeres vícitmas de violencias acogidas y a sus sistemas familiares, fortalecimientos técnicos de las áreas de atención y lineamientos frente a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Retrasos y Alternativas de Solución: No se contó con la vinculación de todas las contratistas del equipo para realizar la supervisión técnica durante el periodo de enero de 2025, por lo cual se realizó una supervisión general de los procesos de atención.</t>
  </si>
  <si>
    <t>Durante el mes de enero no se realizaron reuniones de supervisión técnica para brindar lineamientos técnicos para la implementación del enfoque diferencial.
Retrasos: No se contó con la vinculación de todas las contratistas del equipo de fortalecimiento técnico por lo cual se gestionarán en los siguientes periodos el desarrollo de acciones para la implementación del enfoque diferencial.</t>
  </si>
  <si>
    <t>https://secretariadistritald-my.sharepoint.com/:f:/g/personal/cvillareal_sdmujer_gov_co/EtPWnanTlgJIlX0cUfOJRrcBrMSRgMN7uK59lEN3dQUfRA?e=euMdPQ</t>
  </si>
  <si>
    <t>https://secretariadistritald-my.sharepoint.com/:f:/g/personal/cvillareal_sdmujer_gov_co/Ejjxb62qwupIjWzegsllFq4BLzl8WK_UmM5CeM6ZtCYBpg?e=6Dguiu</t>
  </si>
  <si>
    <t>No aplica</t>
  </si>
  <si>
    <t>Logros: Durante el mes de febrero se llevaron a cabo 52 reuniones de apoyo a la supervisión administrativa, financiera y contable con los operadores de las 6 Casas Refugio que operaron durante el mes, sobre temas como: revisión de insumos, inventario y gastos.
En el periodo de enero a febrero de 2025 se llevaron a cabo 94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</si>
  <si>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febrero se realizaron 18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febrero de 2025 se realizaron 23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</si>
  <si>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febrero se realizó 1 reunión de supervisión técnica durante la cual se brindaron lineamientos técnicos para la implementación del enfoque diferencial.
En el periodo de enero a febrero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brindadas, en articulación con las Guías del modelo de atención integral,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</si>
  <si>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https://secretariadistritald-my.sharepoint.com/:f:/g/personal/cvillareal_sdmujer_gov_co/EnvpwiyBGItIoZc0SUxskJABTk6ac038R3YwSDaNcveQWQ?e=92eVRN</t>
  </si>
  <si>
    <t>https://secretariadistritald-my.sharepoint.com/:f:/g/personal/cvillareal_sdmujer_gov_co/Ev0AEDJa2d5NsF-l0v10NnMBSZjUFuOXshGZR1v_Ggk_Xw?e=LFrQa7</t>
  </si>
  <si>
    <t>https://secretariadistritald-my.sharepoint.com/:f:/g/personal/cvillareal_sdmujer_gov_co/Ev3IHA9wuutEr_1q-Tc2WFUB46fPDAQUFnCkh9uuR0oG-w?e=Oo9ZdF</t>
  </si>
  <si>
    <t xml:space="preserve">Durante el mes de enero se recibieron 39 solicitudes de cupo (mujeres víctimas de violencia con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Las 28 solicitudes de cupo que cumplieron con los criterios de ingreso, conllevaron la acogida de 57 personas nuevas, entre las cuales se encontraban 28 mujeres adultas víctimas de violencia y 29 niños, niñas y adolescentes. Durante el mes de enero estuvieron acogidas un total de 165 personas (mujeres víctimas de violencia y personas a cargo) en las Casas Refugio. </t>
  </si>
  <si>
    <t xml:space="preserve">En el mes de enero de 2025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no cumplieron con los criterios para el ingreso a Casa Refugio. 
Las 28 solicitudes de cupo que cumplieron con los criterios de ingreso, conllevaron la acogida de 57 personas nuevas, entre las cuales se encontraban 28 mujeres adultas víctimas de violencia y 29 niños, niñas, adolescentes y personas de sus grupos familiares. </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</si>
  <si>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</si>
  <si>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</si>
  <si>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 xml:space="preserve">Durante el mes de febrero se recibieron 57 solicitudes de cupo (mujeres víctimas de violencia con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Las 47 solicitudes de cupo que cumplieron con los criterios de ingreso, conllevaron la acogida de 110 personas nuevas, entre las cuales se encontraban 47 mujeres adultas víctimas de violencia y 63 niños, niñas y adolescentes. Durante el mes de febrero estuvieron acogidas un total de 198 personas (mujeres víctimas de violencia y personas a cargo) en las Casas Refugio.  </t>
  </si>
  <si>
    <t xml:space="preserve">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17 resultaron en desistimiento de cupo y 4 no cumplieron con los criterios para el ingreso a Casa Refugio. 
Las 75 solicitudes de cupo que cumplieron con los criterios de ingreso, conllevaron la acogida de 167 personas nuevas, entre las cuales se encontraban 75 mujeres adultas víctimas de violencia y 92 niños, niñas, adolescentes y personas de sus grupos familiares. </t>
  </si>
  <si>
    <t>Logros: En el mes de enero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</si>
  <si>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enero se brindó acogida a 57 personas nuevas (mujeres víctimas de violencia y personas a cargo) que cumplieron los criterios de ingreso a las Casas Refugio, de las cuales 28 fueron mujeres adultas y adultas mayores, 8 adolescente, 22 niñas y niños y 5 bebés. Bajo ese marco, en enero estuvieron acogidas un total de 165 personas en la Estrategia de Casas Refugio en sus tres Modelos: Tradicional, Intermedio y Rural.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</si>
  <si>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https://secretariadistritald-my.sharepoint.com/:f:/g/personal/cvillareal_sdmujer_gov_co/ElxJGC51b4FJoUqBCUuscgMBoY8GBnFwU1vcp9W1eX-K_w?e=IeN4ba</t>
  </si>
  <si>
    <t>https://secretariadistritald-my.sharepoint.com/:f:/g/personal/cvillareal_sdmujer_gov_co/EqgY02zp_2hAuJOSZk2BXZ4BLhDtIg81_qck0zlRZ22zkw?e=RS7yZb</t>
  </si>
  <si>
    <t>Logros: En el mes de febrero se recibieron 57 solicitudes de cupo (mujeres víctimas de violencia y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a través de 6 Casas Refugio; 17 resultaron en desistimiento de cupo para el ingreso a Casa Refugio y 4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</si>
  <si>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febrero se brindó acogida a 110 personas nuevas (mujeres víctimas de violencia y personas a cargo) que cumplieron los criterios de ingreso a las Casas Refugio, de las cuales 47 fueron mujeres adultas y adultas mayores, 12 adolescente, 37 niñas y niños y 14 bebés. Bajo ese marco, en febrero estuvieron acogidas un total de 198 personas en la Estrategia de Casas Refugio en sus tres Modelos: Tradicional, Intermedio y Rural.
En el periodo de enero a febrero de 2025 se brindó acogida a 167 personas nuevas (mujeres víctimas de violencia y personas a cargo) que cumplieron los criterios de ingreso a las Casas Refugio, de las cuales 75 son mujeres adultas y adultas mayores, 14 adolescentes, 59 niñas y niños y 19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</si>
  <si>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https://secretariadistritald-my.sharepoint.com/:f:/g/personal/cvillareal_sdmujer_gov_co/EueV1OQ1AyNHnjr1c2q0kosBjU_0PLxdcaaLKxoibY0EPw?e=Zvj4Nf</t>
  </si>
  <si>
    <t>https://secretariadistritald-my.sharepoint.com/:f:/g/personal/cvillareal_sdmujer_gov_co/Es2LOTN_MPdOglvW-aOGNlYBSLnQzi67aLrBaGWGQKznFA?e=9L00De</t>
  </si>
  <si>
    <t xml:space="preserve">
De acuerdo con los datos arrojados por el Simisional 2.0, así como los datos que suministró la Dirección de Gestión de Conocimiento en cuanto a la matriz de efectividad proporcionada, en el mes de enero se realizaron 3.540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</si>
  <si>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 </t>
  </si>
  <si>
    <t xml:space="preserve">En el marco de estas atenciones efectivas se evidenció el acceso de mujeres y personas alertantes a las orientación psicosocial con elementos socio jurídicos de acuerdo a las necesidades del caso, que pemitió orientar, explicar y guíar el proceso de la ruta de atención unica para mujeres en el distrito, así como articular con otros servicios de la entidad y dar a conocer la oferta de otras instituciones que implicó dar claridad sobre los procedimiento de entidades competentes con respecto a las medidas de protección, el trámite de denuncia, entre otros procesos orientados a la garantía del derecho a las mujeres a una vida libre de violencia. </t>
  </si>
  <si>
    <t xml:space="preserve">
De acuerdo con los datos arrojados por el Simisional 2.0, así como los datos que suministró la Dirección de Gestión de Conocimiento en cuanto a la matriz de efectividad proporcionada, en el mes de febrero se realizaron 3.183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</si>
  <si>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 </t>
  </si>
  <si>
    <t>Logros: Durante el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Con corte al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</si>
  <si>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Con corte al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</si>
  <si>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https://secretariadistritald-my.sharepoint.com/:f:/g/personal/cvillareal_sdmujer_gov_co/Eutn3y9ncfVDjUimjqNih0MBEOcRMqD4J5drnGxDbVUrBQ?e=QqPMjB</t>
  </si>
  <si>
    <t>https://secretariadistritald-my.sharepoint.com/:f:/g/personal/cvillareal_sdmujer_gov_co/EupRnuUCxlFBm0VDOJNgpe8BqjTtRhRUCeQbFOUFEYX5lQ?e=UMiwyc</t>
  </si>
  <si>
    <r>
      <t>Logros: Durante</t>
    </r>
    <r>
      <rPr>
        <sz val="11"/>
        <rFont val="Arial"/>
        <family val="2"/>
      </rPr>
      <t xml:space="preserve"> el mes de febrero se realizaron un total de 2.593 intervenciones de las cuales 513 fue atención psicosocial, 27 intervención en crisis, 159 orientación e información general, 457 orientaciones en rutas de atención, 6 orientación en salud, 199 orientaciónes jurídicas, 1 primeros auxilios psicológicos y 1.231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febrero se realizaron un total de 5.539 intervenciones de las cuales</t>
    </r>
    <r>
      <rPr>
        <sz val="11"/>
        <rFont val="Arial"/>
        <family val="2"/>
      </rPr>
      <t xml:space="preserve"> 1.013 fue atención psicosocial, 41 intervención en crisis, 361 orientación e información general, 908 orientaciones en rutas de atención, 17 orientación en salud, 423 orientaciónes jurídicas, 3 primeros auxilios psicológicos y 2.773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</si>
  <si>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Logros: Durante el mes de febrero se realizaron un total de 1.381 seguimientos, de estos 977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404 corresponden a seguimientos fallidos. (seguimientos de Bogotá, Alertantes y canal WhatsApp)
Con corte al mes de febrero se realizaron un total de 2.775, de estos 2.010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765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</si>
  <si>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https://secretariadistritald-my.sharepoint.com/:f:/g/personal/cvillareal_sdmujer_gov_co/EgWa-Pi9ZMVCtVAtmKbN5W0Bx3iBmlcavtl9GA-3X1x89Q?e=NrTUk1</t>
  </si>
  <si>
    <t>https://secretariadistritald-my.sharepoint.com/:f:/g/personal/cvillareal_sdmujer_gov_co/EqHotYSvJQBPhJFYYx7bYi8B2Y-XYOH6hR1LDbajSO9xHA?e=gSIAn4</t>
  </si>
  <si>
    <t xml:space="preserve">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t>
  </si>
  <si>
    <t>Con corte al mes de enero se recepcionaron y gestionaron 240 incidentes con código de tipificación 204-Tentativa de Feminicidio priorizado para la atención en urgencia/emergencia a través de la móvil mujer de la AgenciaMuj bajo un esquema de duplas psico jurídicas. De estos incidentes 126 incidentes fueron orientaciones psico-jurídicas efectivas y 114 fueron casos gestionados con Contacto Inicial fallido.</t>
  </si>
  <si>
    <t xml:space="preserve">
No se presentaron retrasos</t>
  </si>
  <si>
    <t xml:space="preserve">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t>
  </si>
  <si>
    <t xml:space="preserve">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</si>
  <si>
    <t>Con corte al mes de febrero se recepcionaron y gestionaron 433 incidentes con código de tipificación 204-Tentativa de Feminicidio priorizado para la atención en urgencia/emergencia a través de la móvil mujer de la AgenciaMuj bajo un esquema de duplas psico jurídicas. De estos incidentes 225 incidentes fueron orientaciones psico-jurídicas efectivas y 208 fueron casos gestionados con Contacto Inicial fallido.</t>
  </si>
  <si>
    <r>
      <rPr>
        <sz val="11"/>
        <color rgb="FF000000"/>
        <rFont val="Arial"/>
        <family val="2"/>
      </rPr>
      <t xml:space="preserve">Logros: De acuerdo con los registros del Simisional 2.0. En el mes de enero fueron contestados, analizados o gestionados 632 incidentes por la AgenciaMuj de los códigos de tipificación priorizados. 
De estos, 182 incidentes fueron no procedentes (incluye el estado No procedente y Sin información), 450 fueron direccionados a equipos de la SDMujer para atención post-evento y en emergencia. Se desarrollaron 4 espacios de construcción y articulación conjunta con el C4, en el cual se adelantó seguimiento a la operación con el fin de fortalecer la respuesta de gestión y atención de los incidentes. Entre los temas trabajados se retomó: Plan de trabajo semanal, Plan estratégico y trabajo año 2025.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</si>
  <si>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t>Logros: 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</si>
  <si>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https://secretariadistritald-my.sharepoint.com/:f:/g/personal/cvillareal_sdmujer_gov_co/EkJB_mVJa3tBuZbLMmB-RBgBAX6Sx5Vep_xDsank4j1MrQ?e=wV1Zu1</t>
  </si>
  <si>
    <t>https://secretariadistritald-my.sharepoint.com/:f:/g/personal/cvillareal_sdmujer_gov_co/EpQ21howzR9HgLccmm_MMzsBWf_1Qhlf3r0uamfn6p9Yhg?e=yCti13</t>
  </si>
  <si>
    <r>
      <rPr>
        <sz val="11"/>
        <color rgb="FF000000"/>
        <rFont val="Arial"/>
        <family val="2"/>
      </rPr>
      <t xml:space="preserve">Logros: De acuerdo con los registros del Simisional 2.0. En el mes de febrero fueron contestados, analizados o gestionados 672 incidentes por la AgenciaMuj de los códigos de tipificación priorizados.
De estos, 187 incidentes fueron no procedentes (incluye el estado No procedente y Sin información), 485 fueron direccionados a equipos de la SDMujer para atención post-evento y en emergencia. Se desarrollaron 6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</si>
  <si>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</si>
  <si>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https://secretariadistritald-my.sharepoint.com/:f:/g/personal/cvillareal_sdmujer_gov_co/EjUvX1li48lCtfciAY22FOQBdzzVOkY8l-B8cKgoWYjhaA?e=uhUib2</t>
  </si>
  <si>
    <t>https://secretariadistritald-my.sharepoint.com/:f:/g/personal/cvillareal_sdmujer_gov_co/EuWiJbmivV1JlwVpBrAxvEkBHfBpg9nntVurOl8FmxhjMQ?e=UJd7HH</t>
  </si>
  <si>
    <t xml:space="preserve">Durante el presente período se recibió información de las mujeres valoradas en riesgo de feminicidio por el INMLCF en diciembre de 2024 y enero de 2025, y se cruzó con el SIMISIONAL para hacer la asignación de casos para seguimiento a partir de marzo.  </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</si>
  <si>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</si>
  <si>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el periodo se recibió información de las mujeres valoradas en riesgo de feminicidio por el INMLCF en diciembre de 2024 y enero de 2025, y se cruzó con el SIMISIONAL para hacer la asignación de casos para seguimiento a partir de marzo.   
Beneficio: Contar con la información de mujeres valoradas en riesgo de feminicidio, permitirá a la entidad hacer seguimientos de marzo en adelante, para aportar a la garantía del derecho de las mujeres a una vida libre de violencias. 
Retraso: En el periodo no se registraron retrasos.
Alternativa de solución: No aplica.</t>
  </si>
  <si>
    <t>Logro: Durante este periodo se hizo seguimiento a 5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</si>
  <si>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el periodo se actualizó información de casos de la vigencia 2024 que requieren el impulso de acciones de articulación interinstitucional. Con el balance de casos, las acciones de articulación se surtirán de marzo en adelante. 
Beneficio: Contar con la información actualizada de los casos que requieren acciones institucionales permitirá a la entidad aportar a la garantía del derecho de las mujeres a una vida libre de violencias. 
Retraso: En el periodo no se registraron retrasos.
Alternativa de solución: No aplica.</t>
  </si>
  <si>
    <t>https://secretariadistritald-my.sharepoint.com/:f:/g/personal/cvillareal_sdmujer_gov_co/Ejx_LDLzSgZLkziehq7Ck8QBL1H8A4KkJIP9yhWdKvTfZA?e=jCOftv</t>
  </si>
  <si>
    <t>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</si>
  <si>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</si>
  <si>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De acuerdo con los registros del Simisional 2.0.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</si>
  <si>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</si>
  <si>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</si>
  <si>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 xml:space="preserve">El proceso de atención psicosocial facilitado por las Duplas Psicosociales permitió:                                      
- Brindar herramientas a las mujeres para tramitar los impactos psicosociales generados por las violencias vividas. 
- Orientar y activar junto con las mujeres las rutas de atención en casos de violencias, en correspondencia a las competencias institucionales de cada uno de los sectores del Distrito y la nación. </t>
  </si>
  <si>
    <t>Logros: 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enero no se reportaron retrasos en el proceso de atención psicosocial.</t>
  </si>
  <si>
    <t>Logros: De acuerdo con los registros del Simisional 2.0. Durante el mes de enero de 2025, las Duplas de Atención Psicosocial realizaron un total de 43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Beneficios: A través de los seguimientos se conoció la situación de las mujeres y con base en ello se determinó el plan de acción y las acciones prioritarias necesarias en cada caso.
Retrasos y alternativas de solución: Durante el mes de enero no se reportaron retrasos en el proceso de atención psicosocial.</t>
  </si>
  <si>
    <t xml:space="preserve"> https://secretariadistritald-my.sharepoint.com/:f:/g/personal/cvillareal_sdmujer_gov_co/EsIwcLb9yaFPvTkk0KFOvOIBWoIbLB71qGHwz6wFqVeEXg?e=wHJHyH</t>
  </si>
  <si>
    <t>https://secretariadistritald-my.sharepoint.com/:f:/g/personal/cvillareal_sdmujer_gov_co/EteovXYf5eFGiERRECyVrvoBK2-dB-6CIw2Qb5af0ryzBg?e=blTwiC</t>
  </si>
  <si>
    <t>Logros: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Con corte al mes de febrero se han realizado 138 atenciones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febrero no se reportaron retrasos en el proceso de atención psicosocial.</t>
  </si>
  <si>
    <t>Logros: Durante el mes de febrero de 2025, las Duplas de Atención Psicosocial realizaron un total de 60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febrero se han realizado 103 seguimientos efectivos por parte de las duplas psicosociales.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</si>
  <si>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https://secretariadistritald-my.sharepoint.com/:f:/g/personal/cvillareal_sdmujer_gov_co/EjvYqHnXJD1Pi2ut8KziYV0B6oWFhW429uTvJp2hiopWBg?e=u2Rvf0</t>
  </si>
  <si>
    <t>https://secretariadistritald-my.sharepoint.com/:f:/g/personal/cvillareal_sdmujer_gov_co/EkvHG2b0vjtOqBAGIA_WRSgBPyuDhOzk_U22p-aBe5ml9A?e=Ve8ZDf</t>
  </si>
  <si>
    <t>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</si>
  <si>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posibilitó: 
- Dar lugar al relato de los impactos generados por las violencias sufridas por las mujeres en el espacio y el transporte público. 
- Informas y orientar a las mujeres sobre los derechos que les asisten y los canales para la activación de rutas ante hechos de violencias. </t>
  </si>
  <si>
    <t>De acuerdo con los registros del Simisional 2.0. Durante el mes de febrero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Lo anterior tomando como base la información consolidada que se encuentra disponible en el aplicativo Simisional 2.0.</t>
  </si>
  <si>
    <t>De acuerdo con los registros del Simisional 2.0.  Entre el 1 de enero y el 28 de febrero de 2025  se brindaron 85 atenciones psico-jurídicas en dupla a mujeres víctimas de violencias en el espacio y el transporte público, de las cuales 23 fueron nuevas atenciones y 62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</si>
  <si>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ha facilitó: 
- Reconocimiento de las violencias ejercidas en contra de las mujeres en el espacio y transporte público. 
- Activación de rutas de acceso a la justicia e impulso de acciones insitucionales para la atención oportuna a las  mujeres víctimas. </t>
  </si>
  <si>
    <t>Logros: 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</si>
  <si>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https://secretariadistritald-my.sharepoint.com/:f:/g/personal/cvillareal_sdmujer_gov_co/Eq5-ut7MA61MrQlzWMe-ojIBgrOUrngRep7fw6gL6OKydQ?e=sqiz0r</t>
  </si>
  <si>
    <t>Logros: De acuerdo con los registros del Simisional 2.0. Durante el mes de diciembre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Con corte al mes de febrero se han realizado 85 atenciones de las duplas psico-jurídicas.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</si>
  <si>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Así mismo, se llevaron a cabo 6 jornadas de capacitaciones y sensibilizaciones en temas como: Socialización de la Estrategia Intersectorial, Denuncia ante Fiscalía, Cadena de custodia, protocolo de Atención a Mujeres Víctimas de violencia Sexual, activación de actos urgentes.</t>
  </si>
  <si>
    <t xml:space="preserve">De acuerdo con las matrices internas de información el acumulado al mes de febrero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Se llevaron a cabo 6 jornadas de capacitaciones y sensibilizaciones en temas como: Socialización de la Estrategia Intersectorial, Denuncia ante Fiscalía, Cadena de custodia, protocolo de Atención a Mujeres Víctimas de violencia Sexual, activación de actos urgentes.
</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</si>
  <si>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</si>
  <si>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Logros: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Con corte al mes de febrero se operó en 8 IPS en el marco de las 4 subredes públicas y 1 IPS Privada, a través de las cuales se realizaron 505 atenciones.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
</t>
  </si>
  <si>
    <t>Logros: En el mes de febrero se llevaron a cabo 6 jornadas de capacitaciones y sensibilizaciones en temas como:  Socialización de la Estrategia Intersectorial, Denuncia ante Fiscalía, Cadena de custodia, protocolo de Atención a Mujeres Víctimas de violencia Sexual, activación de actos urgentes.
Con corte al mes de febrero, en el marco de la estrategia de prevención del feminicidio (desde la Estrategia Intersectorial para la Prevención y Atención de Víctimas de Violencia de Género con Énfasis en Violencia Sexual y Feminicidio (Estrategia en hospitales), se llevaron a cabo 6 sesiones o espacios con el sector salud,  en temas como: Socialización de la Estrategia Intersectorial, Denuncia ante Fiscalía, Cadena de custodia, protocolo de Atención a Mujeres Víctimas de violencia Sexual, activación de actos urgentes.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</si>
  <si>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https://secretariadistritald-my.sharepoint.com/:f:/g/personal/cvillareal_sdmujer_gov_co/EjWh5QzdgtNGhzQsCWI3SNoBRqmleJrwKWZgEgTzJz6WHg?e=H467X9</t>
  </si>
  <si>
    <t>https://secretariadistritald-my.sharepoint.com/:f:/g/personal/cvillareal_sdmujer_gov_co/Et3DZ8xkilBErSVtjfjI-cYBiSrd74kw8I9AbfLwAbdRdg?e=iMvWzb</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</si>
  <si>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</si>
  <si>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Logros: En enero a través del curso virtual "El derecho de las mujeres a una vida libre de violencias", se capacitaron 22 servidoras(es) y 3 ciudadanas(os) a través de los 4 módulos y las 9 unidades temáticas dispuestas. 
En el mes de enero se fortalecieron las capacidades de 22 servidores(as).
Beneficios: Se brindaron herramientas a servidoras y servidores públicos para el reconocimiento del derecho de las mujeres a una vida libre de violencias y los elementos y procedimientos para su garantía.
No se presentaron retrasos
       </t>
  </si>
  <si>
    <t>Logros: En enero en el marco de la asistencia técnica para el fortalecimiento de los componentes de prevención, atención, protección y sanción del Sistema Distrital SOFIA, se llevó a cabo (1) espacio de articulación entre entidades distritales:
(1)  310125 Asistencia técnica a la Secretaría de Educación del Distrito para la planeación de la primera sesión de la "Mesa de Dialogo para la prevención de violencias basadas en género en Instituciones de Educación Superior”.
Con corte al mes de enero se realizaron (1)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</si>
  <si>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https://secretariadistritald-my.sharepoint.com/:f:/g/personal/cvillareal_sdmujer_gov_co/EvBOiLV4LG9Firm84jpJauYByZ2OyQPIuWIALu9MCGPNmw?e=bYFBn5</t>
  </si>
  <si>
    <t>https://secretariadistritald-my.sharepoint.com/:f:/g/personal/cvillareal_sdmujer_gov_co/EgYDTCli9NBFmzbFAz-tQUUBO1irMeC8kyaGzlXHZW_hZw?e=VI66Bz</t>
  </si>
  <si>
    <t>Logros: En el mes de febrero se participó en (13) espacios de articulación y coordinación de acciones estratégicas para la prevención, atención y sanción de las violencias contra las mujeres en el Distrito Capital: 
(1) 040225 Articulación de acciones interinstitucionales con la organización Change y el equipo de Transformaciones Culturales de la Subsecretaría de Cuidado y Políticas de Igualdad, con el fin de hacer seguimiento a las fichas metodológicas de los talleres programados en el marco de esta visita.
(2) 100225 Articulación de acciones intrainstitucionales con la Dirección de Derechos y Diseño de Políticas, con el fin de hacer seguimiento al avance de las acciones realizadas por cada equipo para la visita de la organización Change.
(3) 130225 Articulación de acciones interinstitucionales con la empresa Grupo AvVillas para el fortalecimiento de acciones de prevención de violencias contra las mujeres por medio de una alianza estrategia con la entidad.
(4) 140225 Articulación de acciones intrainstitucionales con el equipo de Duplas de Atención Psicojurídica para el fortalecimiento de la articulación interna y la elaboración del plan de trabajo para la vigencia.
(5) 140225 Articulación de acciones intrainstitucionales con la Dirección de Gestión del Conocimiento, para la actualización e implementación de los contenidos de la herramienta "Escuela virtual para la prevención del acoso y la violencia sexual en el transporte y el espacio público".
(6) 170225 Articulación de acciones interinstitucionales con la empresa OXXO para el fortalecimiento de acciones de prevención de violencias contra las mujeres por medio de una alianza estrategia con la entidad.
(7) 170225 Articulación de acciones interinstitucionales con el SENA, para la asignación cuantitativa de cupos de formación y la estipulación del convenio bilateral.
(8) 200225 Articulación de acciones interinstitucionales con la empresa ETERNIT para el fortalecimiento de la autonomía económica de mujeres víctimas de violencia.
(9) 200225 Participación en la primera sesión de la Unidad Técnica de Apoyo de la Comisión Intersectorial de Mujeres, con el fin de promover los compromisos de los sectores con el Sistema Distrital SOFIA en el espacio.
(10) 210225 Seguimiento a la articulación de acciones interinstitucionales con la empresa OXXO para el fortalecimiento de acciones de prevención de violencias contra las mujeres por medio de una alianza estrategia con la entidad.
(11) 240225 Articulación de acciones intrainstitucionales con la Oficina Asesora de Comunicaciones, con el fin de solicitar apoyo y concertar compromisos en el trabajo bilateral con aliados interesados en implementar acciones para la prevención de violencias contra las mujeres.
(12) 260225 Participación en la Mesa Coordinadora del Consejo Consultivo de Mujeres para hacer seguimiento a los compromisos establecidos en el espacio por parte de la Dirección de Eliminación de Violencias contra las mujeres y Acceso a la Justicia.
(13) 270225 Seguimiento a la articulación de acciones interinstitucionales con la empresa OXXO para el fortalecimiento de documentos técnicos que sustenten la alianza estratégica.
Con corte al mes de febrero se participó en (13)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</si>
  <si>
    <t>Logros: En febrero en el marco de la asistencia técnica para el fortalecimiento de los componentes de prevención, atención, protección y sanción del Sistema Distrital SOFIA, se llevaron a cabo (6) espacios de articulación entre entidades distritales:
(1) 060225 Asistencia técnica a la Secretaría Distrital de Desarrollo Económico para la implementación del Programa Empleo Incluyente, con empleadores de mujeres víctimas de violencia.
(2) 110225 Asistencia técnica a la Secretaría de Educación del Distrito para la planeación de la primera sesión de la "Mesa de Dialogo para la prevención de violencias basadas en género en Instituciones de Educación Superior”.
(3) 280225 Asistencia técnica a la Agencia distrital para la Educación Superior, la Ciencia y la Tecnología – ATENEA para la formulación de acciones de prevención, atención, protección y sanción de violencias contra las mujeres en el Plan de Acción de la Mesa Distrital SOFIA 2025.
(4) 280225 Asistencia técnica a la Agencia distrital para el Instituto Distrital de Recreación y Deporte IDRD para la formulación de acciones de prevención, atención, protección y sanción de violencias contra las mujeres en el Plan de Acción de la Mesa Distrital SOFIA 2025.
(5) 280225 Asistencia técnica a la Secretaría Jurídica Distrital para la formulación de acciones de prevención, atención, protección y sanción de violencias contra las mujeres en el Plan de Acción de la Mesa Distrital SOFIA 2025.
Con corte al mes de febrero se realizaron (6)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</si>
  <si>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https://secretariadistritald-my.sharepoint.com/:f:/g/personal/cvillareal_sdmujer_gov_co/EpzKmxuT-MNNj5AN0OUqJCoBIKqn8Z8mSDGW3RRB4N-dgg?e=YeCzFl</t>
  </si>
  <si>
    <t>https://secretariadistritald-my.sharepoint.com/:f:/g/personal/cvillareal_sdmujer_gov_co/EsiXi3Eut8JCslWpF6ABH1EBPQCGa0vBaRn0xqPqivzthw?e=ch5nYJ</t>
  </si>
  <si>
    <t>https://secretariadistritald-my.sharepoint.com/:f:/g/personal/cvillareal_sdmujer_gov_co/Elsuz8uZAkNIt5UBFmS39woB-NmhekciDrSfSPCR9s4IeQ?e=JSv8V9</t>
  </si>
  <si>
    <t>En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</si>
  <si>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Entre enero y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</si>
  <si>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Se avanzó en la consolidación de un escenario (CLSM) y una herramienta (PLSM) para el abordaje de la seguridad y violencias contra las mujeres desde un enfoque de género, de derechos y diferencial.</t>
  </si>
  <si>
    <t xml:space="preserve">10.3  Liderar, articular y dinamizar acciones de prevención de violencias contra las mujeres en el espacio público. </t>
  </si>
  <si>
    <t>10.4  Liderar, articular y dinamizar acciones para la prevención del delito de feminicidio.</t>
  </si>
  <si>
    <t>Logros: En febrero se realizaron 7 espacios técnicos con las Alcaldías Locales de: Usaquén, Chapinero, San Cristóbal, Engativá, Barrios Unidos, Los Mártires y Antonio Nariño, donde se definieron las fechas y agendas de las primeras sesiones del año de los Consejos Locales de Seguridad para las Mujeres, las cuales se programaron para febrero y marzo con base en la agenda propuesta por parte de la SDMujer.
Con corte al mes de febrero se realizaron  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</si>
  <si>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febrero se realizaron  7 encuentros con las entidades locales para la concertación y formulación de los compromisos y estrategias de prevención de violencias contra las mujeres de los Planes Locales de Seguridad para las Mujeres de: Usaquén, San Cristóbal, Engativá, Barrios Unidos, Los Mártires, Antonio Nariño y Puente Aranda.
Con corte al mes de febrero se realizaron 7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</si>
  <si>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febrero se avanzó en el desarrollo de 12 acciones de prevención de violencias contra las mujeres en el espacio y transporte público en las localidades de:Usaquén, San Cristóbal, Engativá, Barrios Unidos y Rafael Uribe U.  
Con corte al mes de febrero se realizaron 12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</si>
  <si>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febrero se avanzó en el desarrollo de 5 Mesas de Trabajo para la  prevención del delito de feminicidio en las localidades de: Usaquén, San Cristóbal, Engativá, , Los Mártires y Antonio Nariño.
Con corte al mes de enero se desarrollaron 5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</si>
  <si>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https://secretariadistritald-my.sharepoint.com/:f:/g/personal/cvillareal_sdmujer_gov_co/EvR94cz57ytOosx8A5CkG3gBoYVmvN6v1BeGvS63G4MEJQ?e=Ctl1Qj</t>
  </si>
  <si>
    <t>https://secretariadistritald-my.sharepoint.com/:f:/g/personal/cvillareal_sdmujer_gov_co/Enr_iDMaQMNOphZzSmJFuYEBkDbvud23chn8LAeiMIxTsA?e=6l3aNp</t>
  </si>
  <si>
    <t>https://secretariadistritald-my.sharepoint.com/:f:/g/personal/cvillareal_sdmujer_gov_co/Eqtl-b3318dBgIqqRwGJQfUB9FccW9IT55dnNPoDJFrtYg?e=9ksEwl</t>
  </si>
  <si>
    <t>https://secretariadistritald-my.sharepoint.com/:f:/g/personal/cvillareal_sdmujer_gov_co/EoLaCO5EqXdAojFUOAzD_BUBfDrMP0F6OuZ84UXXc8VJmg?e=QSdq8f</t>
  </si>
  <si>
    <t xml:space="preserve">Con corte al mes de enero se dio cumplimiento a la operación de la Estrategia Casas Refugio a través del funcionamiento de 6 casas, 4 en el Modelo de Atención Tradicional, 1 del Modelo Intermedio y 1 de la Modelo Rural. </t>
  </si>
  <si>
    <t>En el mes de enero de 2025 se dio cumplimiento a la operación de la Estrategia Casas Refugio a través del funcionamiento de 6 casas, 4 en la Modelo de Atención Tradicional, 1 del Modelo Intermedio y 1 de la Modelo Rural.</t>
  </si>
  <si>
    <t>https://secretariadistritald-my.sharepoint.com/:f:/g/personal/cvillareal_sdmujer_gov_co/Evh3EPdh8PVPqao647SvuDEB47x2YxjO9QMAX9hGTGEgwA?e=2Egs1W</t>
  </si>
  <si>
    <t>Con corte al mes de febrero se dio cumplimiento a la operación de la Estrategia Casas Refugio a través del funcionamiento de 6 casas, 4 en el Modelo de Atención Tradicional, 1 del Modelo Intermedio y 1 de la Modelo Rural.</t>
  </si>
  <si>
    <t xml:space="preserve">En el periodo entre enero y febrero de 2025 ingresaron un total de 167 personas nuevas en las Casas Refugio, de las cuales 75 fueron mujeres adultas víctimas de violencia y 92 niños, niñas, adolescentes de sus sistemas familiares dependientes. </t>
  </si>
  <si>
    <t>https://secretariadistritald-my.sharepoint.com/:f:/g/personal/cvillareal_sdmujer_gov_co/Eo2XqRGg2XBNh8Gx2NsoJpQBA1Ih8ZBtkOyRPdfdP1ZCMw?e=ejN1Gm</t>
  </si>
  <si>
    <t xml:space="preserve">Durante el mes de enero se garantizó la prestación de servicios socio jurídicos y psicosociales especializados al 100% de las mujeres víctimas de violencia a través de:
- 3.450 atenciones efectivas a través de la Línea Púrpura Distrital "Mujeres que escuchan mujeres".
- 126 orientaciones psico-jurídicas efectivas de los incidentes con código de tipificación 204-Tentativa de Feminicidio priorizado para la atención en urgencia/emergencia a través de la móvil mujer de la AgenciaMuj bajo un esquema de duplas psico jurídicas.
- 63 atenciones a través de las Duplas de Atención Psicosocial.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</si>
  <si>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A través de la implementación de esta meta del Plan Distrital de Desarrollo se brinda atención y acompañamiento con elementos psicosociales y sociojurídicos a las mujeres víctimas de violencias y en riesgo de feminicidio en la ciudad. De esta forma, se contribuye a la garantía del derecho de las mujeres a una vida libre de violencias con oportunidad, celeridad y efectividad en la intervención institucional, el fortalecimiento de las capacidades de las entidades distritales y nacionales con competencia en la garantía de este derecho y el fortalecimiento de la confianza de las ciudadanas en las instituciones competentes frente a la garantía y reconocimiento de sus derechos humanos. </t>
  </si>
  <si>
    <t>https://secretariadistritald-my.sharepoint.com/:f:/g/personal/cvillareal_sdmujer_gov_co/Eg3HkDrWhKBLrzKHCSzG6xMB_YlQIdJ7klTq2YZbpPtTpg?e=Edx7D7</t>
  </si>
  <si>
    <t xml:space="preserve">Durante el mes de febrero se garantizó la prestación de servicios socio jurídicos y psicosociales especializados al 100% de las mujeres víctimas de violencia a través de:
- 3.183 atenciones efectivas a través de la Línea Púrpura Distrital "Mujeres que escuchan mujeres".
- 99 orientaciones psico-jurídicas efectivas de los incidentes con código de tipificación 204-Tentativa de Feminicidio priorizado para la atención en urgencia/emergencia a través de la móvil mujer de la AgenciaMuj bajo un esquema de duplas psico jurídicas.
- 75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</si>
  <si>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febrero se garantizó la prestación de servicios socio jurídicos y psicosociales especializados al 100% de las mujeres víctimas de violencia a través de:
- 6.633 atenciones efectivas a través de la Línea Púrpura Distrital "Mujeres que escuchan mujeres".
- 225 orientaciones psico-jurídicas efectivas de los incidentes con código de tipificación 204-Tentativa de Feminicidio priorizado para la atención en urgencia/emergencia a través de la móvil mujer de la AgenciaMuj bajo un esquema de duplas psico jurídicas.
- 138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</si>
  <si>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https://secretariadistritald-my.sharepoint.com/:f:/g/personal/cvillareal_sdmujer_gov_co/EuvZWTH7BTNOq1pjy_E5iDYBJf_V_TJ5kC_BTUliobX87Q?e=1PhHDe</t>
  </si>
  <si>
    <t>1. Jornadas de formación y sensibilización a servidores(as) públicos(as): En el mes de enero para el fortalecimiento de los componentes de prevención, atención, protección y sanción del Sistema Distrital SOFIA, se desarrollaron las siguientes acciones: 
El fortalecimiento de las capacidades de 22 servidoras y servidores sobre el derecho de las mujeres a una vida libre de violencias.
2. Activación del servicio de Duplas de Atención Psico-Jurídica: En el mes de enero se brindaron (20)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</si>
  <si>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La implementación del "Modelo Integral de Atención y Prevención de las violencias contra las mujeres en el transporte público y el espacio público peatonal, tiene como objetivo:
- La dinamización de la articulación interinstitucional, que busca fortalecer las acciones del prevención y atención de violencias contra las mujeres en el espacio y transporte público.
- La atención a hechos de violencias en estos ámbitos, que busca facilitar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</si>
  <si>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https://secretariadistritald-my.sharepoint.com/:f:/g/personal/cvillareal_sdmujer_gov_co/EiLXtETYJ45IjMSN-Rxm6_EBoFMKwPFllI5O4FgrKDtOFA?e=8Z9Btv</t>
  </si>
  <si>
    <t>En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febrero,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En febrero,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febrero,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En el mes de febrero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</si>
  <si>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Entre los meses de enero y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</si>
  <si>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https://secretariadistritald-my.sharepoint.com/:f:/g/personal/cvillareal_sdmujer_gov_co/Eh_ek2tn7sdAn9RDymUgRfYBqs-Mf_8NbKiKH10dLKAZiw?e=7aIwFE</t>
  </si>
  <si>
    <t>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t>
  </si>
  <si>
    <t>De acuerdo con los datos arrojados por el Simisional 2.0, así como los datos que suministró la Dirección de Gestión de Conocimiento en cuanto a la matriz de efectividad proporcionada, durante el mes de febrero se realizaron 3.183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t>
  </si>
  <si>
    <t xml:space="preserve">En el periodo se recibió información de las mujeres valoradas en riesgo de feminicidio por el INMLCF en diciembre de 2024 y enero de 2025, y se cruzó con el SIMISIONAL para hacer desde marzo en adelante la asignación de casos para seguimiento.  </t>
  </si>
  <si>
    <t>Durante este periodo se adelantaron las siguientes acciones de prevención en el marco de la implementación del Sistema Sofia en las localidades:
Jornadas Territoriales de Prevención de Violencias en UPZ priorizadas por cifras de delitos de alto impacto contra las mujeres. 
Sensibilización sobre el derecho a una vida libre de violencias y la  Ruta única de atención a mujeres víctimas de violencias y en riesgo de feminicidio.
Mesa intercultural de mujeres embera de los res pueblos Chamí, Dobida y Katío).
Feria de servicios donde se difundieron los programas de la Secretaría Distrital de la Mujer para mujeres víctimas de violencias.
Bicirecorrido y sensibilización sobre el acoso sexual callejero
Taller sobre PPMYEG y el derecho de las mujeres a una vida lobre de violencias.
Mesa de Trabajo en el barrio San Bernardo convocada por el  Concejo de Bogotá</t>
  </si>
  <si>
    <t xml:space="preserve">Durante el mes de enero ingresaron un total de 57 personas nuevas en las Casas Refugio, de las cuales 28 fueron mujeres adultas víctimas de violencia y 29 niños, niñas, adolescentes de sus sistemas familiares dependientes. </t>
  </si>
  <si>
    <t>Durante el mes de febrero ingresaron un total de 110 personas nuevas en las Casas Refugio, de las cuales 47 fueron mujeres adultas víctimas de violencia y 63 niños, niñas, adolescentes de sus sistemas familiares dependientes.
En el periodo entre enero y febrero de 2025 ingresaron un total de 167 personas nuevas en las Casas Refugio, de las cuales 75 fueron mujeres adultas víctimas de violencia y 92 niños, niñas, adolescentes de sus sistemas familiares dependientes.</t>
  </si>
  <si>
    <t>Las Duplas de Atención Psicosocial realizaron un total de 63 atenciones a mujeres víctimas de violencias,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t>
  </si>
  <si>
    <t xml:space="preserve">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t>
  </si>
  <si>
    <t xml:space="preserve">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socio jurídicas a mujeres víctimas de violencia. </t>
  </si>
  <si>
    <t>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Así mismo, se llevaron a cabo 45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</si>
  <si>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marzo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816 atenciones  y 1598 seguimientos, para un total de 2414 atenciones socio jurídicas a mujeres víctimas de violencia. 
Se llevaron a cabo 51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</si>
  <si>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Logros: En el mes de marzo se llevaron a cabo 45 jornadas de capacitaciones y sensibilizaciones en temas como:  Socialización de la Estrategia Intersectorial, Denuncia ante Fiscalía, Cadena de custodia, protocolo de Atención a Mujeres Víctimas de violencia Sexual, activación de actos urgentes.
Con corte al mes de marzo, en el marco de la estrategia de prevención del feminicidio (desde la Estrategia Intersectorial para la Prevención y Atención de Víctimas de Violencia de Género con Énfasis en Violencia Sexual y Feminicidio (Estrategia en hospitales), se llevaron a cabo 51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</si>
  <si>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https://secretariadistritald-my.sharepoint.com/:b:/g/personal/devaj_sdmujer_gov_co/EfAT99TEHYdEsfolo2BEH44B_GViuJ4kT8a_f6R1OrSUyQ?e=hcyktb</t>
  </si>
  <si>
    <t>https://secretariadistritald-my.sharepoint.com/:x:/g/personal/devaj_sdmujer_gov_co/EQJvlysi4r9GptNgC8tc6KYBSE8grcHUoyXVknck4SCNFg?e=nvnhVj</t>
  </si>
  <si>
    <t xml:space="preserve">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socio jurídicas a mujeres víctimas de violencia. </t>
  </si>
  <si>
    <t>Logros: 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Con corte al mes de marzo se operó en 8 IPS en el marco de las 4 subredes públicas y 1 IPS Privada,  a través de las cuales se realizaron 816 atenciones  y 1598 seguimientos, para un total de 2414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</si>
  <si>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
De acuerdo con los datos arrojados por el Simisional 2.0, así como los datos que suministró la Dirección de Gestión de Conocimiento en cuanto a la matriz de efectividad proporcionada, con corte al mes de febrero se realizaron 10.316  atenciones efectivas a través de la Línea Púrpura Distrital "Mujeres que escuchan mujeres" </t>
  </si>
  <si>
    <r>
      <t>Logros: Durante</t>
    </r>
    <r>
      <rPr>
        <sz val="11"/>
        <rFont val="Arial"/>
        <family val="2"/>
      </rPr>
      <t xml:space="preserve"> el mes de marzo se realizaron un total de 3.074 intervenciones de las cuales 596 fue atención psicosocial, 34 intervención en crisis, 208 orientación e información general, 501 orientaciones en rutas de atención, 6 orientación en salud, 229 orientaciónes jurídicas, 3 primeros auxilios psicológicos y 1.497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marzo se realizaron un total de 8.613 intervenciones de las cuales</t>
    </r>
    <r>
      <rPr>
        <sz val="11"/>
        <rFont val="Arial"/>
        <family val="2"/>
      </rPr>
      <t xml:space="preserve"> 1.609 fue atención psicosocial, 75 intervención en crisis, 569 orientación e información general, 1.409 orientaciones en rutas de atención, 23 orientación en salud, 652 orientaciónes jurídicas, 6 primeros auxilios psicológicos y 4.270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</si>
  <si>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https://secretariadistritald-my.sharepoint.com/:f:/g/personal/devaj_sdmujer_gov_co/ErJUQV2EnvBBqQSt63XWMfQBJTBwn_-Hn6_kxuYvsiH2Ag?e=UR8iTe</t>
  </si>
  <si>
    <t>https://secretariadistritald-my.sharepoint.com/:f:/g/personal/devaj_sdmujer_gov_co/En0-v5FOkPVIpU2oJSy3eFQB00inbY8to5jW2tx7epd3ZA?e=KPjGaW</t>
  </si>
  <si>
    <t>Logros: Durante el mes de marzo se realizaron un total de 1.434 seguimientos, de estos 1.077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357 corresponden a seguimientos fallidos. (seguimientos de Bogotá, Alertantes y canal WhatsApp)
Con corte al mes de marzo se realizaron un total de 4.209, de estos 3.087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1.122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</si>
  <si>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De acuerdo con los datos arrojados por el Simisional 2.0, así como los datos que suministró la Dirección de Gestión de Conocimiento en cuanto a la matriz de efectividad proporcionada, durante el mes de marzo se realizaron 3.593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marzo se realizaron 10.316 atenciones efectivas a través de la Línea Púrpura Distrital "Mujeres que escuchan mujeres"</t>
  </si>
  <si>
    <t xml:space="preserve">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</si>
  <si>
    <t>Con corte al mes de marzo se recepcionaron y gestionaron 594 incidentes con código de tipificación 204-Tentativa de Feminicidio priorizado para la atención en urgencia/emergencia a través de la móvil mujer de la AgenciaMuj bajo un esquema de duplas psico jurídicas. De estos incidentes 300 incidentes fueron orientaciones psico-jurídicas efectivas y 294 fueron casos gestionados con Contacto Inicial fallido.</t>
  </si>
  <si>
    <r>
      <rPr>
        <sz val="11"/>
        <color rgb="FF000000"/>
        <rFont val="Arial"/>
        <family val="2"/>
      </rPr>
      <t xml:space="preserve">Logros: De acuerdo con los registros del Simisional 2.0. En el mes de marzo fueron contestados, analizados o gestionados 784 incidentes por la AgenciaMuj de los códigos de tipificación priorizados.
De estos, 206 incidentes fueron no procedentes (incluye el estado No procedente y Sin información), 578 fueron direccionados a equipos de la SDMujer para atención post-evento y en emergencia. Se desarrollaron 2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</si>
  <si>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</si>
  <si>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https://secretariadistritald-my.sharepoint.com/:f:/g/personal/devaj_sdmujer_gov_co/EqX3F6E8rmdEuBWLd7U5EowB212HGGQDWnCyiEWuCpInLw?e=CuFXtw</t>
  </si>
  <si>
    <t>https://secretariadistritald-my.sharepoint.com/:f:/g/personal/devaj_sdmujer_gov_co/EmoVm7FVTBNAsgZIOX8HxQMBixIWC6GzsvJJ3w2SJQTauw?e=qEBbbH</t>
  </si>
  <si>
    <t>Durante el mes de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</si>
  <si>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</si>
  <si>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marzo se llevaron a cabo 53 reuniones de apoyo a la supervisión administrativa, financiera y contable con los operadores de las 6 Casas Refugio que operaron durante el mes, sobre temas como: revisión de insumos, inventario y gastos.
En el periodo de enero a marzo de 2025 se llevaron a cabo 147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</si>
  <si>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marzo se realizaron 24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marzo de 2025 se realizaron 47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</si>
  <si>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marzo no se realizaron reuniones de supervisión técnica para brindar lineamientos técnicos para la implementación del enfoque diferencial.
En el periodo de enero a marzo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</si>
  <si>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 xml:space="preserve">Durante el mes de marzo se recibieron 54 solicitudes de cupo (mujeres víctimas de violencia con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Las 40 solicitudes de cupo que cumplieron con los criterios de ingreso, conllevaron la acogida de 77 personas nuevas, entre las cuales se encontraban 40 mujeres adultas víctimas de violencia y 37 niños, niñas y adolescentes. Durante el mes de febrero estuvieron acogidas un total de 201 personas (mujeres víctimas de violencia y personas a cargo) en las Casas Refugio.  </t>
  </si>
  <si>
    <t xml:space="preserve">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25 resultaron en desistimiento de cupo y 10 no cumplieron con los criterios para el ingreso a Casa Refugio. 
Las 115 solicitudes de cupo que cumplieron con los criterios de ingreso, conllevaron la acogida de 244 personas nuevas, entre las cuales se encontraban 115 mujeres adultas víctimas de violencia y 129 niños, niñas, adolescentes y personas de sus grupos familiares. </t>
  </si>
  <si>
    <t>Logros: En el mes de marzo se recibieron 54 solicitudes de cupo (mujeres víctimas de violencia y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a través de 6 Casas Refugio; 25 resultaron en desistimiento de cupo para el ingreso a Casa Refugio y 10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</si>
  <si>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marzo se brindó acogida a 77 personas nuevas (mujeres víctimas de violencia y personas a cargo) que cumplieron los criterios de ingreso a las Casas Refugio, de las cuales 40 fueron mujeres adultas y adultas mayores, 7 adolescente, 21 niñas y niños y 9 bebés. Bajo ese marco, en febrero estuvieron acogidas un total de 198 personas en la Estrategia de Casas Refugio en sus tres Modelos: Tradicional, Intermedio y Rural.
En el periodo de enero a marzo de 2025 se brindó acogida a 244 personas nuevas (mujeres víctimas de violencia y personas a cargo) que cumplieron los criterios de ingreso a las Casas Refugio, de las cuales 115 son mujeres adultas y adultas mayores, 21 adolescentes, 80 niñas y niños y 28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</si>
  <si>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marzo se dio cumplimiento a la operación de la Estrategia Casas Refugio a través del funcionamiento de 6 casas, 4 en el Modelo de Atención Tradicional, 1 del Modelo Intermedio y 1 de la Modelo Rural.</t>
  </si>
  <si>
    <t xml:space="preserve">En el periodo entre enero a marzo de 2025 ingresaron un total de 244 personas nuevas en las Casas Refugio, de las cuales 115 fueron mujeres adultas víctimas de violencia y 129 niños, niñas, adolescentes de sus sistemas familiares dependientes. </t>
  </si>
  <si>
    <t xml:space="preserve">Durante el mes de marzo ingresaron un total de 77 personas nuevas en las Casas Refugio, de las cuales 40 fueron mujeres adultas víctimas de violencia y 37 niños, niñas, adolescentes de sus sistemas familiares dependientes.
En el periodo entre enero a marzo de 2025 ingresaron un total de 244  personas nuevas en las Casas Refugio, de las cuales 115 fueron mujeres adultas víctimas de violencia y 129 niños, niñas, adolescentes de sus sistemas familiares dependientes.
 </t>
  </si>
  <si>
    <t>De acuerdo con los registros del Simisional 2.0. Durante el mes de marzo de 2025, las Duplas de Atención Psicosocial realizaron un total de 185 atenciones, de las cuales 67 corresponden a primeras atenciones y 118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</si>
  <si>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31 de marzo de 2025, las Duplas de Atención Psicosocial realizaron un total de 323 atenciones, de las cuales 102 corresponden a primeras atenciones y 221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</si>
  <si>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</si>
  <si>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 xml:space="preserve">El proceso de atención psicosocial facilitado por las Duplas Psicosociales permitió:                                      
- Desarrollar habilitades de afrontamientos y estrategias de autoprotección en las mujeres víctimas de violencias atendidas por las Duplas Psicosociales
- Brindar herramientas para el reconocimiento de las competencias sectoriales e institucionales en materia de violencias durante las diligencias adelantadas por las mujeres víctimas de violencias. </t>
  </si>
  <si>
    <t xml:space="preserve">Logros: De acuerdo con los registros del Simisional 2.0. Durante el mes de marzo de 2025, las Duplas de Atención Psicosocial realizaron un total de 118  seguimientos efectivos, ampliando en número el alcance de estos en comparación a los meses que anteceden. De tal forma que fue posible garantizar el cumplimiento del esquema de seguimientos contemplado en los Lineamientos Generales de la atención de la entidad.   
Con corte al mes de febrero se han realizado 221 seguimientos efectivos por parte de las duplas psicosociales.
Beneficios: A través de los seguimientos se conoció la situación de las mujeres y con base en ello se determinó el plan de acción y las acciones prioritarias necesarias en cada caso.
Retrasos y alternativas de solución: 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</si>
  <si>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https://secretariadistritald-my.sharepoint.com/:x:/g/personal/devaj_sdmujer_gov_co/Ebt1XHu4UoRLnPgKLMS8c2UBHgToc1NjwFWsgLTHb-J_AQ?e=aZv3nc</t>
  </si>
  <si>
    <t>https://secretariadistritald-my.sharepoint.com/:x:/g/personal/devaj_sdmujer_gov_co/Eabbijxw_YtAmMmkZps5p2MBUBqaoeArYZL0HLFjxtZg7A?e=FKzXh2</t>
  </si>
  <si>
    <r>
      <t xml:space="preserve">En el mes de marzo para la prevención y atención de violencias contra las mujeres en el espacio y transporte público:
- Se brindaron </t>
    </r>
    <r>
      <rPr>
        <b/>
        <sz val="11"/>
        <color theme="1"/>
        <rFont val="Arial"/>
        <family val="2"/>
      </rPr>
      <t>180</t>
    </r>
    <r>
      <rPr>
        <sz val="11"/>
        <color theme="1"/>
        <rFont val="Arial"/>
        <family val="2"/>
      </rPr>
      <t xml:space="preserve"> atenciones psico-jurídicas en dupla a mujeres víctimas de violencias en el espacio y el transporte público, de las cuales 55 fueron nuevas atenciones y 125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(5)</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</si>
  <si>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marzo para la prevención y atención de violencias contra las mujeres en el espacio y transporte público:
- Se brindaron </t>
    </r>
    <r>
      <rPr>
        <b/>
        <sz val="11"/>
        <color theme="1"/>
        <rFont val="Arial"/>
        <family val="2"/>
      </rPr>
      <t xml:space="preserve">265 </t>
    </r>
    <r>
      <rPr>
        <sz val="11"/>
        <color theme="1"/>
        <rFont val="Arial"/>
        <family val="2"/>
      </rPr>
      <t xml:space="preserve">atenciones psico-jurídicas en dupla a mujeres víctimas de violencias en el espacio y el transporte público, de las cuales 78 fueron nuevas atenciones y 187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(11)</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</si>
  <si>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t xml:space="preserve">La atención brindada por las Duplas Psicojurídicas facilitó: 
- Reconocimiento de las violencias ejercidas en contra de las mujeres en el espacio y transporte público. 
- Activación de rutas de acceso a la justicia e impulso de acciones institucionales para la atención oportuna a las  mujeres víctimas. </t>
  </si>
  <si>
    <r>
      <t xml:space="preserve">Logros: En el mes de marzo se brindaron </t>
    </r>
    <r>
      <rPr>
        <b/>
        <sz val="11"/>
        <rFont val="Arial"/>
        <family val="2"/>
      </rPr>
      <t>180</t>
    </r>
    <r>
      <rPr>
        <sz val="11"/>
        <rFont val="Arial"/>
        <family val="2"/>
      </rPr>
      <t xml:space="preserve"> atenciones psico-jurídicas en dupla a mujeres víctimas de violencias en el espacio y el transporte público, de las cuales </t>
    </r>
    <r>
      <rPr>
        <b/>
        <sz val="11"/>
        <rFont val="Arial"/>
        <family val="2"/>
      </rPr>
      <t>55</t>
    </r>
    <r>
      <rPr>
        <sz val="11"/>
        <rFont val="Arial"/>
        <family val="2"/>
      </rPr>
      <t xml:space="preserve"> fueron nuevas atenciones y </t>
    </r>
    <r>
      <rPr>
        <b/>
        <sz val="11"/>
        <rFont val="Arial"/>
        <family val="2"/>
      </rPr>
      <t>125</t>
    </r>
    <r>
      <rPr>
        <sz val="11"/>
        <rFont val="Arial"/>
        <family val="2"/>
      </rPr>
      <t xml:space="preserve"> seguimientos efectivos. Dichas atenciones incluyeron primeros acercamientos, orientaciones y seguimientos a los casos de mujeres que requirieron acompañamiento integral.
Con corte al mes de marzo las Duplas Psico-Jurídicas han realizado un total de </t>
    </r>
    <r>
      <rPr>
        <b/>
        <sz val="11"/>
        <rFont val="Arial"/>
        <family val="2"/>
      </rPr>
      <t>265</t>
    </r>
    <r>
      <rPr>
        <sz val="11"/>
        <rFont val="Arial"/>
        <family val="2"/>
      </rPr>
      <t xml:space="preserve"> atenciones psico-jurídicas en dupla a mujeres víctimas de violencias en el espacio y el transporte público, de las cuales </t>
    </r>
    <r>
      <rPr>
        <b/>
        <sz val="11"/>
        <rFont val="Arial"/>
        <family val="2"/>
      </rPr>
      <t>78</t>
    </r>
    <r>
      <rPr>
        <sz val="11"/>
        <rFont val="Arial"/>
        <family val="2"/>
      </rPr>
      <t xml:space="preserve"> fueron primeras atenciones y </t>
    </r>
    <r>
      <rPr>
        <b/>
        <sz val="11"/>
        <rFont val="Arial"/>
        <family val="2"/>
      </rPr>
      <t>187</t>
    </r>
    <r>
      <rPr>
        <sz val="11"/>
        <rFont val="Arial"/>
        <family val="2"/>
      </rPr>
      <t xml:space="preserve"> seguimientos efectivos.
Reporte diferenciado:
Nuevas atenciones en Transporte Público: 19
Seguimiento efectivos en Transporte Público: 20
Nuevas atenciones en Espacio Público: 36
Seguimiento efectivos en Espacio Público: 105
Con corte al mes de marzo se han realizado en reporte diferenciado:
Nuevas atenciones en Transporte Público: 24
Seguimiento efectivos en Transporte Público: 31
Nuevas atenciones en Espacio Público: 47
Seguimiento efectivos en Espacio Público: 143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</si>
  <si>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marzo, en el marco de la asistencia técnica para el fortalecimiento de las capacidades del sector transporte, se llevaron a cabo </t>
    </r>
    <r>
      <rPr>
        <b/>
        <sz val="11"/>
        <rFont val="Arial"/>
        <family val="2"/>
      </rPr>
      <t>(5)</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110325 Asistencia técnica a Transmilenio S.A. en la identificación de protocolos de atención a violencias basadas en género contra las mujeres, en estaciones del sistema ubicadas en el municipio de Soacha.
(2)  180325 Asistencia técnica a Transmilenio S.A. para apoyar la construcción del Protocolo de abordaje de Violencias Basadas en Género ocurridos al interior del sistema de Transporte Transmilenio en el municipio de Soacha.
(3) 200325 Articulación estratégica con Transmilenio S.A. para el fortalecimiento del piloto "Botón de Pánico" en la estación troncal Universidades.
(4) 250325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(5) 270325 Asistencia técnica a Transmilenio S.A. en la elaboración de una campaña comunicativa que permita visibilizar el trabajo impulsado por las dos entidades.
Con corte al mes de marzo se realizaron </t>
    </r>
    <r>
      <rPr>
        <b/>
        <sz val="11"/>
        <rFont val="Arial"/>
        <family val="2"/>
      </rPr>
      <t>(11)</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</si>
  <si>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https://secretariadistritald-my.sharepoint.com/:f:/g/personal/devaj_sdmujer_gov_co/Ek9pyiZHV01CgBBLtpu8Y1sB4QaaGO0tchC9HrINJlXZJQ?e=kUdV2V</t>
  </si>
  <si>
    <t>https://secretariadistritald-my.sharepoint.com/:f:/g/personal/devaj_sdmujer_gov_co/EimQbFyGTd1MihEY-ccO0S0BUufagie9lY4IqElvF2fATA?e=5gZqmN</t>
  </si>
  <si>
    <r>
      <t xml:space="preserve">Logros: En febrero, en el marco de la asistencia técnica para el fortalecimiento de las capacidades del sector transporte, se llevaron a cabo </t>
    </r>
    <r>
      <rPr>
        <b/>
        <sz val="11"/>
        <color theme="1"/>
        <rFont val="Arial"/>
        <family val="2"/>
      </rPr>
      <t>(6)</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060225 Asistencia técnica a la organización Change para la definición de la agenda y metodología del taller dirigido al acoso sexual y otras violencias en transporte público.
(2) 070225 Asistencia técnica a Transmilenio S.A., con el fin de definir el plan de trabajo para la vigencia 2025 de las acciones de prevención y atención que se articulan en conjunto.
(3) 140225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(4) 190225 Asistencia técnica a la organización Change, con el fin de llevar a cabo el taller sobre el acoso sexual y otras violencias en transporte público programado, en conjunto con la Secretaría de Movilidad, Transmilenio S.A. y Metro de Bogotá.
(5) 260225 Asistencia técnica a la Secretaría Distrital de Movilidad y entidades adscritas para la formulación de acciones de prevención, atención, protección y sanción de violencias contra las mujeres en el Plan de Acción de la Mesa Distrital SOFIA 2025.
(6) 280225 Megatoma de Mujer y Género Portal Dorado: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febrero se realizaron </t>
    </r>
    <r>
      <rPr>
        <b/>
        <sz val="11"/>
        <color theme="1"/>
        <rFont val="Arial"/>
        <family val="2"/>
      </rPr>
      <t>(6)</t>
    </r>
    <r>
      <rPr>
        <sz val="11"/>
        <color theme="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</si>
  <si>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https://secretariadistritald-my.sharepoint.com/:f:/g/personal/cvillareal_sdmujer_gov_co/Es6rUzln81pEiCm38XzzcHUB-tOZBQHjBpf4p3xclV6vnw?e=oSdEIU</t>
  </si>
  <si>
    <t>https://secretariadistritald-my.sharepoint.com/:f:/g/personal/cvillareal_sdmujer_gov_co/EicdvgpvXCxGhp6qFdONIx4BGB_gmshDAwUo8VkNpTrFYA?e=jRmGok</t>
  </si>
  <si>
    <r>
      <t xml:space="preserve">En el mes de marzo para el fortalecimiento de los componentes de prevención, atención, protección y sanción del Sistema Distrital SOFIA, se desarrollaron las siguientes acciones: 
- El fortalecimiento de las capacidades de </t>
    </r>
    <r>
      <rPr>
        <b/>
        <sz val="11"/>
        <color theme="1"/>
        <rFont val="Arial"/>
        <family val="2"/>
      </rPr>
      <t>(1582)</t>
    </r>
    <r>
      <rPr>
        <sz val="11"/>
        <color theme="1"/>
        <rFont val="Arial"/>
        <family val="2"/>
      </rPr>
      <t xml:space="preserve"> servidoras y servidores sobre el derecho de las mujeres a una vida libre de violencias.
- Participación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(18)</t>
    </r>
    <r>
      <rPr>
        <sz val="11"/>
        <color theme="1"/>
        <rFont val="Arial"/>
        <family val="2"/>
      </rPr>
      <t xml:space="preserve"> espacios de asistencia técnica para el fortalecimiento de los componentes del Sistema SOFIA.</t>
    </r>
  </si>
  <si>
    <r>
      <t xml:space="preserve">Entre los meses de enero y marzo para el fortalecimiento de los componentes de prevención, atención, protección y sanción del Sistema Distrital SOFIA, se desarrollaron las siguientes acciones: 
- El fortalecimiento de las capacidades de </t>
    </r>
    <r>
      <rPr>
        <b/>
        <sz val="11"/>
        <color theme="1"/>
        <rFont val="Arial"/>
        <family val="2"/>
      </rPr>
      <t>(1873)</t>
    </r>
    <r>
      <rPr>
        <sz val="11"/>
        <color theme="1"/>
        <rFont val="Arial"/>
        <family val="2"/>
      </rPr>
      <t xml:space="preserve"> servidoras y servidores sobre el derecho de las mujeres a una vida libre de violencias.
- Participación en </t>
    </r>
    <r>
      <rPr>
        <b/>
        <sz val="11"/>
        <color theme="1"/>
        <rFont val="Arial"/>
        <family val="2"/>
      </rPr>
      <t xml:space="preserve">(23)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(24)</t>
    </r>
    <r>
      <rPr>
        <sz val="11"/>
        <color theme="1"/>
        <rFont val="Arial"/>
        <family val="2"/>
      </rPr>
      <t xml:space="preserve"> espacios de asistencia técnica para el fortalecimiento de los componentes del Sistema SOFIA.</t>
    </r>
  </si>
  <si>
    <r>
      <t xml:space="preserve">Logros: En marzo a través del curso virtual "El derecho de las mujeres a una vida libre de violencias", se capacitaron </t>
    </r>
    <r>
      <rPr>
        <b/>
        <sz val="11"/>
        <color theme="1"/>
        <rFont val="Arial"/>
        <family val="2"/>
      </rPr>
      <t xml:space="preserve">40 </t>
    </r>
    <r>
      <rPr>
        <sz val="11"/>
        <color theme="1"/>
        <rFont val="Arial"/>
        <family val="2"/>
      </rPr>
      <t>servidoras(es) y</t>
    </r>
    <r>
      <rPr>
        <b/>
        <sz val="11"/>
        <color theme="1"/>
        <rFont val="Arial"/>
        <family val="2"/>
      </rPr>
      <t xml:space="preserve"> 10</t>
    </r>
    <r>
      <rPr>
        <sz val="11"/>
        <color theme="1"/>
        <rFont val="Arial"/>
        <family val="2"/>
      </rPr>
      <t xml:space="preserve"> ciudadanas(os) a través de los 4 módulos y las 9 unidades temáticas dispuestas. 
Así mismo, a partir de </t>
    </r>
    <r>
      <rPr>
        <b/>
        <sz val="11"/>
        <color theme="1"/>
        <rFont val="Arial"/>
        <family val="2"/>
      </rPr>
      <t>82</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1542</t>
    </r>
    <r>
      <rPr>
        <sz val="11"/>
        <color theme="1"/>
        <rFont val="Arial"/>
        <family val="2"/>
      </rPr>
      <t xml:space="preserve"> servidoras y servidores públicos, para un total de</t>
    </r>
    <r>
      <rPr>
        <b/>
        <sz val="11"/>
        <color theme="1"/>
        <rFont val="Arial"/>
        <family val="2"/>
      </rPr>
      <t xml:space="preserve"> 1582</t>
    </r>
    <r>
      <rPr>
        <sz val="11"/>
        <color theme="1"/>
        <rFont val="Arial"/>
        <family val="2"/>
      </rPr>
      <t xml:space="preserve"> servidores(as) formados(as) en el mes de marzo.
Con corte al mes de marzo se fortalecieron las capacidades de </t>
    </r>
    <r>
      <rPr>
        <b/>
        <sz val="11"/>
        <color theme="1"/>
        <rFont val="Arial"/>
        <family val="2"/>
      </rPr>
      <t>1873</t>
    </r>
    <r>
      <rPr>
        <sz val="11"/>
        <color theme="1"/>
        <rFont val="Arial"/>
        <family val="2"/>
      </rPr>
      <t xml:space="preserve"> servidores(as) a partir </t>
    </r>
    <r>
      <rPr>
        <b/>
        <sz val="11"/>
        <color theme="1"/>
        <rFont val="Arial"/>
        <family val="2"/>
      </rPr>
      <t>99</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</si>
  <si>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el mes de marzo se participó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(1) 030325 Articulación de acciones interinstitucionales con el equipo de Transformaciones Culturales de la Subsecretaría de Cuidado y Políticas de Igualdad, con el fin de promover acciones de prevención de violencias contra las mujeres desde su enfoque.
(2) 040325 Articulación de acciones interinstitucionales con la empresa Grupo AvVillas para el fortalecimiento de acciones de prevención de violencias contra las mujeres por medio de una alianza estrategia con la entidad.
(3) 130325 Articulación de acciones intrainstitucionales con el equipo de Trabajo Social de las Casas de Igualdad de Oportunidades para las Mujeres, con el fin de promover la estrategia de fortalecimiento de autonomía económica para mujeres víctimas de violencia.
(4) 140325 Seguimiento a la articulación de acciones interinstitucionales con la empresa OXXO para la planeación de jornadas de capacitación del personal de colaboradores del aliado.
(5) 170325 Seguimiento a la articulación de acciones interinstitucionales con la empresa OXXO para el fortalecimiento de acciones de prevención de violencias contra las mujeres por medio de una alianza estrategia con la entidad.
(6) 180325 Articulación de acciones intrainstitucionales con el equipo de prevención de los delitos de trata de personas y ataque con agentes químicos, para el fortalecimiento de la articulación interna y la elaboración del plan de trabajo para la vigencia.
(7) 210325 Articulación de acciones intrainstitucionales con el equipo de dinamizadoras de las Casas de Justicia, con el fin de promover la estrategia de fortalecimiento de autonomía económica para mujeres víctimas de violencia.
(8) 260325 Articulación de acciones interinstitucionales con la entidad COLPENSIONES para el fortalecimiento de la autonomía económica de mujeres víctimas de violencia.
(9) 280325 Planeación del evento distrital de lanzamiento de la alianza publico privada entre la Secretaría Distrital de la Mujer y OXXO Colombia, con el fin de presentar la estrategia Redes Seguras para la prevención de violencias contra las mujeres.
(10) 260325 Articulación de acciones intrainstitucionales con el equipo psicosocial de la Subsecretaría de Fortalecimiento de Capacidades y Oportunidades, con el fin de promover la estrategia de fortalecimiento de autonomía económica para mujeres víctimas de violencia.
Con corte al mes de marzo se participó en </t>
    </r>
    <r>
      <rPr>
        <b/>
        <sz val="11"/>
        <color theme="1"/>
        <rFont val="Arial"/>
        <family val="2"/>
      </rPr>
      <t>(23)</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</si>
  <si>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marzo en el marco de la asistencia técnica para el fortalecimiento de los componentes de prevención, atención, protección y sanción del Sistema Distrital SOFIA, se llevaron a cabo </t>
    </r>
    <r>
      <rPr>
        <b/>
        <sz val="11"/>
        <color theme="1"/>
        <rFont val="Arial"/>
        <family val="2"/>
      </rPr>
      <t>(18)</t>
    </r>
    <r>
      <rPr>
        <sz val="11"/>
        <color theme="1"/>
        <rFont val="Arial"/>
        <family val="2"/>
      </rPr>
      <t xml:space="preserve"> espacios de articulación entre entidades distritales:
(1) 050325 Asistencia técnica a la Secretaría Distrital de Salud para la formulación de acciones de prevención, atención, protección y sanción de violencias contra las mujeres en el Plan de Acción de la Mesa Distrital SOFIA 2025.
(2) 060325 Asistencia técnica a la Secretaría Distrital de Integración Social para la formulación de acciones de prevención, atención, protección y sanción de violencias contra las mujeres en el Plan de Acción de la Mesa Distrital SOFIA 2025.
(3) 060325 Asistencia técnica a la Secretaría Distrital de Desarrollo Económico para la formulación de acciones de prevención, atención, protección y sanción de violencias contra las mujeres en el Plan de Acción de la Mesa Distrital SOFIA 2025.
(4) 060325 Asistencia técnica a la Secretaría General de la Alcaldía Mayor de Bogotá para la formulación de acciones de prevención, atención, protección y sanción de violencias contra las mujeres en el Plan de Acción de la Mesa Distrital SOFIA 2025.
(5) 100325 Asistencia técnica al Instituto Distrital de las Artes IDARTES para la formulación de acciones de prevención, atención, protección y sanción de violencias contra las mujeres en el Plan de Acción de la Mesa Distrital SOFIA 2025.
(6) 100325 Asistencia técnica a la Secretaría Distrital de Hacienda para la formulación de acciones de prevención, atención, protección y sanción de violencias contra las mujeres en el Plan de Acción de la Mesa Distrital SOFIA 2025.
(7) 110325 Asistencia técnica a la Secretaría Distrital de Desarrollo Económico para el fortalecimiento del Programa Empleo Incluyente, para la contratación de mujeres víctimas de violencias.
(8) 110325 Asistencia técnica a la Secretaría Distrital de Educación para la formulación de acciones de prevención, atención, protección y sanción de violencias contra las mujeres en el Plan de Acción de la Mesa Distrital SOFIA 2025.
(9) 130325 Asistencia técnica a la Secretaría Distrital de Hacienda para la formulación de acciones de prevención, atención, protección y sanción de violencias contra las mujeres en el Plan de Acción de la Mesa Distrital SOFIA 2025.
(10) 190325 Asistencia técnica a la Dirección de Derechos y Diseño de Política para la formulación de acciones de prevención, atención, protección y sanción de violencias contra las mujeres en el Plan de Acción de la Mesa Distrital SOFIA 2025.
(11) 250325 Primera sesión directiva de la Mesa de Trabajo del Sistema Distrital SOFIA 2025, para la aprobación del Plan de Acción de la instancia para esta vigencia.
(12) 260325 Asistencia técnica a la UAESP para la formulación de acciones de prevención, atención, protección y sanción de violencias contra las mujeres en el Plan de Acción de la Mesa Distrital SOFIA 2025.
En especial, para el fortalecimiento de los componentes del Sistema SOFIA relacionados con las violencias contra las mujeres en el espacio público, se llevaron a cabo (6) espacios de articulación entre entidades distritales con competencia en este ámbito:
(1) 050325 Asistencia técnica a la Secretaría Distrital de Hábitat para la formulación de acciones de prevención, atención, protección y sanción de violencias contra las mujeres en el Plan de Acción de la Mesa Distrital SOFIA 2025.
(2) 050325 Asistencia técnica a la Secretaría Distrital de Cultura, Recreación y Deporte para la formulación de acciones de prevención, atención, protección y sanción de violencias contra las mujeres en el Plan de Acción de la Mesa Distrital SOFIA 2025.
(3) 070325 Asistencia técnica a la Secretaría Distrital de Ambiente para la formulación de acciones de prevención, atención, protección y sanción de violencias contra las mujeres en el Plan de Acción de la Mesa Distrital SOFIA 2025.
(4) 070325 Asistencia técnica a la Secretaría Distrital de Gobierno para la formulación de acciones de prevención, atención, protección y sanción de violencias contra las mujeres en el Plan de Acción de la Mesa Distrital SOFIA 2025.
(5) 140325 Asistencia técnica a la Secretaría Distrital de Seguridad, Convivencia y Justicia para la formulación de acciones de prevención, atención, protección y sanción de violencias contra las mujeres en el Plan de Acción de la Mesa Distrital SOFIA 2025.
(6) 210325 Asistencia técnica al DADEP y el IDPAC para la formulación de acciones de prevención, atención, protección y sanción de violencias contra las mujeres en el Plan de Acción de la Mesa Distrital SOFIA 2025.
En total, con corte al mes de marzo se realizaron </t>
    </r>
    <r>
      <rPr>
        <b/>
        <sz val="11"/>
        <color theme="1"/>
        <rFont val="Arial"/>
        <family val="2"/>
      </rPr>
      <t>(24)</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</si>
  <si>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https://secretariadistritald-my.sharepoint.com/:f:/g/personal/devaj_sdmujer_gov_co/EvRgOOOFiiNKtJW7tzSITDIBlxsF-CdJ6jAbvQk0eRUkrg?e=kYJgiV</t>
  </si>
  <si>
    <t>https://secretariadistritald-my.sharepoint.com/:f:/g/personal/devaj_sdmujer_gov_co/EvT1yFK-4rtOtCo8WRmvdbQBA_Na3JaenuCVmI-_bDIHhA?e=RZSpJS</t>
  </si>
  <si>
    <t>https://secretariadistritald-my.sharepoint.com/:f:/g/personal/devaj_sdmujer_gov_co/EjAAnh9ftRBHsoVpDs8n7tcBzGRgcDUXIA2htWa2WkC17g?e=GJV5Oz</t>
  </si>
  <si>
    <r>
      <t xml:space="preserve">En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(11)</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(26)</t>
    </r>
    <r>
      <rPr>
        <sz val="11"/>
        <color theme="1"/>
        <rFont val="Arial"/>
        <family val="2"/>
      </rPr>
      <t xml:space="preserve"> jornadas de formación y sensibilización, se logro la participación de </t>
    </r>
    <r>
      <rPr>
        <b/>
        <sz val="11"/>
        <color theme="1"/>
        <rFont val="Arial"/>
        <family val="2"/>
      </rPr>
      <t>(734)</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(180)</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</si>
  <si>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(15)</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(34)</t>
    </r>
    <r>
      <rPr>
        <sz val="11"/>
        <color theme="1"/>
        <rFont val="Arial"/>
        <family val="2"/>
      </rPr>
      <t xml:space="preserve"> jornadas de formación y sensibilización, se logro la participación de </t>
    </r>
    <r>
      <rPr>
        <b/>
        <sz val="11"/>
        <color theme="1"/>
        <rFont val="Arial"/>
        <family val="2"/>
      </rPr>
      <t>(896)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(3)</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(265)</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</si>
  <si>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https://secretariadistritald-my.sharepoint.com/:f:/g/personal/devaj_sdmujer_gov_co/EjY5s7Gp-45IqjtxSlJ45vABRndQ79cODVQUKBpsvSXBFA?e=d7u5C9</t>
  </si>
  <si>
    <t>En marzo se llevaron a cabo 14 espacios técnicos con las Alcaldías Locales donde se avanzó en la definición de fechas y agendas para las primeras sesiones del año de los Consejos Locales de Seguridad para las Mujeres, así se realizaron 12 sesiones de los Consejos en las localidades de: Chapinero, Santa Fe, San Cristóbal, Usme, Bosa, Kennedy, Engativá, Suba, Barrio Unidos, Los Mártires, Antonio N. y Puente A. Se realizaron 17 encuentros con las entidades locales para la concertación y formulación de las estrategias de prevención de violencias contra las mujeres de los Planes Locales de Seguridad para las Mujeres 2025. Se realizaron 36  acciones de prevención de violencias contra las mujeres en el espacio público y 13 mesas de trabajo para la prevención del delito de feminicidio.</t>
  </si>
  <si>
    <t>Entre enero y marzo marzo se llevaron a cabo 21 espacios técnicos con las Alcaldías Locales donde se avanzó en la definición de fechas y agendas para las primeras sesiones del año de los Consejos Locales de Seguridad para las Mujeres, así se realizaron 13 sesiones de los CLSM. Se realizaron 24 encuentros con las entidades locales para la concertación y formulación de las estrategias de prevención de violencias contra las mujeres de los Planes Locales de Seguridad para las Mujeres 2025. Se realizaron 48 acciones de prevención de violencias contra las mujeres en el espacio público y 18 mesas de trabajo para la prevención del delito de feminicidio.</t>
  </si>
  <si>
    <t>Logros: En marzo se realizaron 14 espacios técnicos con las Alcaldías Locales de: Usaquén, Chapinero, Santa Fe, Usme, Tunjuelito, Bosa, Kennedy, Fontibón, Suba, Teusaquillo, Puente A., La Candelaria, RUU, Sumapaz, donde se definieron las fechas y agendas de las primeras sesiones del año de los Consejos Locales de Seguridad para las Mujeres, las cuales se programaron para febrero y marzo con base en la agenda propuesta por parte de la SDMujer.
Con corte al mes de marzo se realizaron 21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</si>
  <si>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marzo se realizaron 17 encuentros con las entidades locales para la concertación y formulación de los compromisos y estrategias de prevención de violencias contra las mujeres de los Planes Locales de Seguridad para las Mujeres de: Usaquén, Chapinero, Santa Fe, San Cristóbal, Usme, Bosa, Kennedy, Fontibón, Engativá, Barrio Unidos, Teusaquillo, Los Mártires, Antonio N.  Puente A., La Candelaria, RUU y Ciudad B. 
Con corte al mes de marzo se realizaron 24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</si>
  <si>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marzo se avanzó en el desarrollo de 36 acciones de prevención de violencias contra las mujeres en el espacio y transporte público en las localidades de: Usaquén, Chapinero, Santa Fe, San Cristóbal, Usme, Tunjuelito, Fontibón, Engativá, Barrio Unidos, Teusaquillo, Los Mártires, Antonio N.  Puente A., RUU y Ciudad B.  
Con corte al mes de marzo se realizaron 48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</si>
  <si>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marzo se avanzó en el desarrollo de 13 Mesas de Trabajo para la  prevención del delito de feminicidio en las localidades de: Usaquén, San Cristóbal, Usme, Tunjuelito, Bosa, Kennedy, Suba, Barrio Unidos, Teusaquillo, Los Mártires, Puente A., RUU y La Candelaria. Con corte al mes de marzo se desarrollaron 18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</si>
  <si>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https://secretariadistritald-my.sharepoint.com/:f:/g/personal/devaj_sdmujer_gov_co/Eg3715XMC65BiCLJYNVMcDIBVZbw7O6ObXYHaapr-BcXrQ?e=DqvCDg</t>
  </si>
  <si>
    <t>https://secretariadistritald-my.sharepoint.com/:f:/g/personal/devaj_sdmujer_gov_co/Eu_Iyv5BttZOtGEXyJRlNh0BOSF9CehaGFHoSHre57Wbxg?e=pkX5Ds</t>
  </si>
  <si>
    <t>https://secretariadistritald-my.sharepoint.com/:f:/g/personal/devaj_sdmujer_gov_co/EmzLBd00vq1PlP9IfACR3IkBTCUWYP8ONrCVulTVVzGn6Q?e=JZ5oBy</t>
  </si>
  <si>
    <t>https://secretariadistritald-my.sharepoint.com/:f:/g/personal/devaj_sdmujer_gov_co/EscuA5lQB1NIoS13wL7MK8wB063W13LNlvEj-xcFFnmoVQ?e=sl9g5l</t>
  </si>
  <si>
    <t>Durante este periodo se adelantaron las siguientes acciones de prevención en el marco de la implementación del Sistema Sofia en las localidades:
Jornadas Territoriales de Prevención de Violencias en UPZ priorizadas por cifras de delitos de alto impacto contra mujeres de los territorios, mujeres carreteras, mujeres habitantes de calle, nadres comunitarias y mujeres rurales y campesinas
Acompañamiento a las jornadas Mujer, contigo en tu barrio
Sensibilización sobre el derecho a una vida libre de violencias y la  Ruta única de atención a mujeres víctimas de violencias y en riesgo de feminicidio con ciudadanas de las localidades. 
Jornadas de conmemoración del 8 de marzo
Jornadas para la prevención del acoso callejero
Jornadas de difusión de la Ruta de atención a mujeres víctimas de violencias y en riesgo de feminicidio 
Mega Tomas Mujer y Género de TM
Jornadas de sensibilización sobre el derecho a una vida libre de violencias en IED y IES.
Mesas de trabajo para la formulación de los PLSM con entidades y ciudadanas. 
Jornadas para la apropiación del espacio público por parte de las mujer</t>
  </si>
  <si>
    <t>https://secretariadistritald-my.sharepoint.com/:f:/g/personal/devaj_sdmujer_gov_co/Eq7trnfd0GZMnR5dT1yMCfgBuckuVtiU5ApEzybVdotQ9A?e=sDdsS1</t>
  </si>
  <si>
    <t>https://secretariadistritald-my.sharepoint.com/:f:/g/personal/devaj_sdmujer_gov_co/EroVnIoiIABDoY2hL2yWqUUBAj6PKNcPNJPW0sPwUFFHAA?e=63rMe7</t>
  </si>
  <si>
    <t>https://secretariadistritald-my.sharepoint.com/:f:/g/personal/devaj_sdmujer_gov_co/Et4M2xB5I1FCrufZJogjTgMB-zh_gs49MtkwGYcHFLWc0A?e=15OiT6</t>
  </si>
  <si>
    <t>https://secretariadistritald-my.sharepoint.com/:f:/g/personal/devaj_sdmujer_gov_co/ElVoZN9c8BREmvK9h3JjO-UBor3LNpW_01moO04qLlMkfw?e=yNIRtH</t>
  </si>
  <si>
    <t>https://secretariadistritald-my.sharepoint.com/:f:/g/personal/devaj_sdmujer_gov_co/EuDowiwyCmpIpgbQiFGlRq4BmZiFQCMioiGM8ia6gquKRg?e=E7KdjW</t>
  </si>
  <si>
    <t>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Así mismo, impulsó 22 acciones de coordinación interinstitucional para aportar a la garantía de los derechos de las mujeres en riesgo de feminicidio.</t>
  </si>
  <si>
    <t>Entre enero y marzo de 2025 el Sistema Articulado de Alertas Tempranas-SAAT hizo seguimiento jurídico y psicosocial a 560 mujeres en riesgo de feminicidio, valoradas por el Instituto Nacional de Medicina Legal y Ciencias Forenses-INMLCF e identificadas por los equipos de atención de la Secretaría Distrital de la Mujer. Así mismo, impulsó 22 acciones de coordinación interinstitucional para aportar a la garantía de los derechos de las mujeres en riesgo de feminicidio.</t>
  </si>
  <si>
    <t>Hacer seguimiento socio jurídico y psicosocial a las mujeres en riesgo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</si>
  <si>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</si>
  <si>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marzo de 2025 se hizo seguimiento a 4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</si>
  <si>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marzo de 2025 se realizaron 22 acciones reforzadas de articulación interinstitucional de 11 casos de mujeres en riesgo de feminicidio atendidas por el equipo SAAT. Las entidades a las que se enviaron casos fueron: FGN (9 solicitudes); Policía Bogotá (4 solicitudes); Comisarías de Familia (4 solicitudes); entes territoriales (2 solicitudes); Ministerio Público y otras entidades (3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</si>
  <si>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https://secretariadistritald-my.sharepoint.com/:f:/g/personal/devaj_sdmujer_gov_co/EmfDNrrSUapArVxnxoHP9ogB6Vup31OQVovJKoV3xfxG-Q?e=Yzx5IO</t>
  </si>
  <si>
    <t>https://secretariadistritald-my.sharepoint.com/:f:/g/personal/devaj_sdmujer_gov_co/EszxOzoMTmFHpHAh6Ozi_TYBv7sMYYc36ArdgHwIz1skYw?e=eHy3pp</t>
  </si>
  <si>
    <t>https://secretariadistritald-my.sharepoint.com/:f:/g/personal/devaj_sdmujer_gov_co/Es4qcCT2jhpFv41jElam-N0ByGAuNmnxGniWrhqjlTVAMw?e=4YURPh</t>
  </si>
  <si>
    <t>Logros: 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
Beneficios: A través de las atenciones y seguimientos se ha dotado a las ciudadanas víctimas de violencias de habilitades de afrontamiento y estrategias de autoprotección que permiten  la no repetición de violencias, así mismo se han brindado herramientas para el reconocimiento de las competencias sectoriales e institucionales en materia de violencias durante las diligencias adelantadas por las mujeres víctimas de violencias.
Retrasos: Durante en el mes de marzo no se presentaron retrasos en materia de las acciones de atención y seguimiento realizadas por el equipo Duplas de Atención Psicosocial.</t>
  </si>
  <si>
    <t>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t>
  </si>
  <si>
    <t xml:space="preserve">Durante el mes de marzo se garantizó la prestación de servicios socio jurídicos y psicosociales especializados al 100% de las mujeres víctimas de violencia a través de:
- 3.593 atenciones efectivas a través de la Línea Púrpura Distrital "Mujeres que escuchan mujeres".
- 75 orientaciones psico-jurídicas efectivas de los incidentes con código de tipificación 204-Tentativa de Feminicidio priorizado para la atención en urgencia/emergencia a través de la móvil mujer de la AgenciaMuj bajo un esquema de duplas psico jurídicas.
- 185 atenciones a través de las Duplas de Atención Psicosocial.
- 1.909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</si>
  <si>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https://secretariadistritald-my.sharepoint.com/:f:/g/personal/devaj_sdmujer_gov_co/EjCgKA1TuwhKtGTUKoTkCKgBUtRwuKRgul4gn5YsGDdbdA?e=YqHh7u</t>
  </si>
  <si>
    <t xml:space="preserve">
De acuerdo con los datos arrojados por el Simisional 2.0, así como los datos que suministró la Dirección de Gestión de Conocimiento en cuanto a la matriz de efectividad proporcionada, en el mes de marzo se realizaron 3.593 atenciones efectivas a través de la Línea Púrpura Distrital "Mujeres que escuchan mujeres" </t>
  </si>
  <si>
    <t>https://secretariadistritald-my.sharepoint.com/:f:/g/personal/devaj_sdmujer_gov_co/EvvygNJGJ5xAikjQUphxbGgB1M85gnTQx57N0GaqKB5VPQ?e=YMkoxZ</t>
  </si>
  <si>
    <r>
      <rPr>
        <sz val="11"/>
        <color rgb="FF000000"/>
        <rFont val="Arial"/>
        <family val="2"/>
      </rPr>
      <t xml:space="preserve">Logros: De acuerdo con los registros del Simisional 2.0. En el mes de abril fueron contestados, analizados o gestionados 720 incidentes por la AgenciaMuj de los códigos de tipificación priorizados.
De estos, 188 incidentes fueron no procedentes (incluye el estado No procedente y Sin información), 532 fueron direccionados a equipos de la SDMujer para atención post-evento y en emergencia. Se enviaron correos electrónicos en los cuales se adelantó seguimiento a la operación con el fin de fortalecer la respuesta de gestión y atención de los incidentes. Entre los temas trabajados se retomó: Avances en herramienta de georeferenciación (capacitación) y capacitación de contratistas para la AgenciaMUJ.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</si>
  <si>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</si>
  <si>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https://secretariadistritald-my.sharepoint.com/:f:/g/personal/devaj_sdmujer_gov_co/EkwQwTL-CQZGostftfS1wY8B5g9vkwBP6Xh9ayYAuh35JQ?e=mYrqLY</t>
  </si>
  <si>
    <t xml:space="preserve">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</si>
  <si>
    <t xml:space="preserve">Código: DE-FO-5	</t>
  </si>
  <si>
    <t>Versión: 14</t>
  </si>
  <si>
    <t>Fecha de Emisión: 28/04/2025</t>
  </si>
  <si>
    <t>Página 2 de 7</t>
  </si>
  <si>
    <t>Página 3 de 7</t>
  </si>
  <si>
    <t>Página 4 de 7</t>
  </si>
  <si>
    <t>BPIN</t>
  </si>
  <si>
    <t>Página 5 de 7</t>
  </si>
  <si>
    <t>PROYECTO DE INVERSIÓN</t>
  </si>
  <si>
    <t>PROGRAMACIÓN, ACTUALIZACIÓN  Y SEGUIMIENTO PLAN DE ACCIÓN DE PROYECTOS DE INVERSIÓN</t>
  </si>
  <si>
    <t>SECRETARÍA DISTRITAL DE LA MUJER
DIRECCINAMIENTO ESTRATÉGICO
PROGRAMACIÓN, ACTUALIZACIÓN  Y SEGUIMIENTO PLAN DE ACCIÓN DE PROYECTOS DE INVERSIÓN
TERRITORIALIZACIÓN</t>
  </si>
  <si>
    <t>Página 6 de 7</t>
  </si>
  <si>
    <t>Página 7 de 7</t>
  </si>
  <si>
    <t>Realizar la atención al 100% de personas (mujeres víctimas de violencias de género y sus personas a cargo) que son acogidas en Casas Refugio</t>
  </si>
  <si>
    <t>Dinamizar 20 Consejos y Planes Locales de seguridad para las Mujeres en las 20 localidades de Bogotá</t>
  </si>
  <si>
    <t>Con corte al mes de abril se recepcionaron y gestionaron 778 incidentes con código de tipificación 204-Tentativa de Feminicidio priorizado para la atención en urgencia/emergencia a través de la móvil mujer de la AgenciaMuj bajo un esquema de duplas psico jurídicas. De estos incidentes 398 incidentes fueron orientaciones psico-jurídicas efectivas y 380 fueron casos gestionados con Contacto Inicial fallido.</t>
  </si>
  <si>
    <t xml:space="preserve">
De acuerdo con los datos arrojados por el Simisional 2.0, así como los datos que suministró la Dirección de Gestión de Conocimiento en cuanto a la matriz de efectividad proporcionada, en el mes de abril se realizaron 3.591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</si>
  <si>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abril  se realizaron 13.907  atenciones efectivas a través de la Línea Púrpura Distrital "Mujeres que escuchan mujeres" </t>
  </si>
  <si>
    <r>
      <t>Logros: Durante</t>
    </r>
    <r>
      <rPr>
        <sz val="11"/>
        <rFont val="Arial"/>
        <family val="2"/>
      </rPr>
      <t xml:space="preserve"> el mes de abril  se realizaron un total de 2.921  intervenciones de las cuales 568 fue atención psicosocial, 23 intervención en crisis, 165 orientación e información general, 486 orientaciones en rutas de atención, 13 orientación en salud, 221 orientaciónes jurídicas, 2 primeros auxilios psicológicos y 1.443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abril se realizaron un total de 11.534 intervenciones de las cuales</t>
    </r>
    <r>
      <rPr>
        <sz val="11"/>
        <rFont val="Arial"/>
        <family val="2"/>
      </rPr>
      <t xml:space="preserve"> 2.177 fue atención psicosocial, 98 intervención en crisis, 734 orientación e información general, 1.895 orientaciones en rutas de atención, 36 orientación en salud,873 orientaciónes jurídicas, 8 primeros auxilios psicológicos y 5.713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</si>
  <si>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https://secretariadistritald-my.sharepoint.com/:x:/g/personal/devaj_sdmujer_gov_co/EfH1j6MkTIVHr4oEzuzU7hkBE-eis155QH_CnzhPCi7vcQ?e=e0qBWz</t>
  </si>
  <si>
    <t>https://secretariadistritald-my.sharepoint.com/:f:/g/personal/devaj_sdmujer_gov_co/Eo0_4AzmEbpJmFOJ27SQyRYB_mly5xH1ywp_av8GWDu4Cg?e=07tgRt</t>
  </si>
  <si>
    <t>Logros: Durante el mes de abril  se realizaron un total de 1.483 seguimientos, de estos 1.144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339 corresponden a seguimientos fallidos. (seguimientos de Bogotá, Alertantes y canal WhatsApp)
Con corte al mes de abril se realizaron un total de 5.692, de estos 4.231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1.461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</si>
  <si>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 xml:space="preserve">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Así mismo, se llevaron a cabo 42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</si>
  <si>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abril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1332 atenciones  y 3412 seguimientos, para un total de 4744 atenciones socio jurídicas a mujeres víctimas de violencia. 
Se llevaron a cabo 93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</si>
  <si>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</si>
  <si>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https://secretariadistritald-my.sharepoint.com/:x:/g/personal/devaj_sdmujer_gov_co/EZvUutVtT8VHufIfElb4Kl4BJaubR3a6uRSgHAmnR_QF2w?e=TSrBs5</t>
  </si>
  <si>
    <t>https://secretariadistritald-my.sharepoint.com/:b:/g/personal/devaj_sdmujer_gov_co/ESqq7i_nfzlDtf6Zk-sxwGwBIryiFpTYNXv1k23OzRBDLw?e=hin7eW</t>
  </si>
  <si>
    <t>Logros: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Con corte al mes de abril se operó en 8 IPS en el marco de las 4 subredes públicas y 1 IPS Privada, a través de las cuales se realizaron 1332 atenciones y 3412 seguimientos, para un total de 4744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</si>
  <si>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socio jurídicas a mujeres víctimas de violencia. </t>
  </si>
  <si>
    <t>De acuerdo con los registros del Simisional 2.0. 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</si>
  <si>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30 de abril de 2025, las Duplas de Atención Psicosocial realizaron un total de 606 atenciones, de las cuales 198 corresponden a primeras atenciones y 408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</si>
  <si>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Garantizar el acompañamiento interdisciplinar e integral a las mujeres víctimas de violencias ejercidas por parte de sus parejas o exparejas. 
- Socializar a las mujeres la oferta ampliada de la Secretaria Disitrital de la mujer, para activar todos los servicios para garantizar una vida libre de violencias. </t>
  </si>
  <si>
    <t xml:space="preserve">Logros: Durante el mes de abril de 2025, las Duplas de Atención Psicosocial realizaron un total de 187 seguimientos efectivos. Esto posibilitó generar escenarios de confianza institucional con las ciudadanas para afrontar las situaciones de violencias sufridas y permanecer en los procesos de activación de ruta, solicitud de medidas de protección, consolidación y fortalecimiento de redes de apoyo.  
Con corte al mes de abril se han realizado 408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abril no se reportaron retrasos en los procesos de seguimiento a la ciudadanas víctimas de violencias atendidas por las Duplas de Atención Psicosocial. </t>
  </si>
  <si>
    <t>https://secretariadistritald-my.sharepoint.com/:f:/g/personal/devaj_sdmujer_gov_co/EkzV9hOvD1RDhjgPDNr3XcUBT6SPpHTkXRWu1BtwWlQn4w?e=XSEKhC</t>
  </si>
  <si>
    <t>https://secretariadistritald-my.sharepoint.com/:f:/g/personal/devaj_sdmujer_gov_co/Ejh1s0ZbeN5Jln3Jm3YNdKkBYZcCJEdxUpTAyq93FvLr7g?e=WfI7fi</t>
  </si>
  <si>
    <t xml:space="preserve">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Con corte al mes de abril se han realizado 606 atenciones por parte de las Duplas Psicosociales. </t>
  </si>
  <si>
    <t>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Así mismo, impulsó 38 acciones de coordinación interinstitucional para aportar a la garantía de los derechos de las mujeres en riesgo de feminicidio.</t>
  </si>
  <si>
    <t>Entre enero y abril de 2025 el Sistema Articulado de Alertas Tempranas-SAAT hizo seguimiento jurídico y psicosocial a 820 mujeres en riesgo de feminicidio, valoradas por el Instituto Nacional de Medicina Legal y Ciencias Forenses-INMLCF e identificadas por los equipos de atención de la Secretaría Distrital de la Mujer. Así mismo, impulsó 60 acciones de coordinación interinstitucional para aportar a la garantía de los derechos de las mujeres en riesgo de feminicidio.</t>
  </si>
  <si>
    <t>Logro: 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</si>
  <si>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abril de 2025 se hizo seguimiento a 5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</si>
  <si>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abril de 2025 se realizaron 38 acciones reforzadas de articulación interinstitucional de 18 casos de mujeres en riesgo de feminicidio atendidas por el equipo SAAT. Las entidades a las que se enviaron casos fueron: FGN (16 solicitudes); Policía Bogotá (8 solicitudes); Comisarías de Familia (7 solicitudes); entes territoriales (2 solicitudes); Ministerio Público y otras entidades (5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</si>
  <si>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https://secretariadistritald-my.sharepoint.com/:f:/g/personal/devaj_sdmujer_gov_co/EtF8xJ83lx1PvwIvDttpAsYBQlDzM3a3Ud6esnkHqe5KPg?e=UKKAbH</t>
  </si>
  <si>
    <t>https://secretariadistritald-my.sharepoint.com/:f:/g/personal/devaj_sdmujer_gov_co/EpwAarx7W35LjdruHcu8WkABGcBpT4mjlMdXydHnoRkzXA?e=RpLFSa</t>
  </si>
  <si>
    <t>https://secretariadistritald-my.sharepoint.com/:f:/g/personal/devaj_sdmujer_gov_co/EhHRo-bte9JFiF8mSYC1Jt8BxccLMoIw5B94hQXTrUb8aw?e=DlO8Zk</t>
  </si>
  <si>
    <r>
      <t xml:space="preserve">En el mes de abril para la prevención y atención de violencias contra las mujeres en el espacio y transporte público:
- Se brindaron </t>
    </r>
    <r>
      <rPr>
        <b/>
        <sz val="11"/>
        <color theme="1"/>
        <rFont val="Arial"/>
        <family val="2"/>
      </rPr>
      <t xml:space="preserve">182 </t>
    </r>
    <r>
      <rPr>
        <sz val="11"/>
        <color theme="1"/>
        <rFont val="Arial"/>
        <family val="2"/>
      </rPr>
      <t xml:space="preserve">atenciones psico-jurídicas en dupla a mujeres víctimas de violencias en el espacio y el transporte público, de las cuales </t>
    </r>
    <r>
      <rPr>
        <b/>
        <sz val="11"/>
        <color theme="1"/>
        <rFont val="Arial"/>
        <family val="2"/>
      </rPr>
      <t>50</t>
    </r>
    <r>
      <rPr>
        <sz val="11"/>
        <color theme="1"/>
        <rFont val="Arial"/>
        <family val="2"/>
      </rPr>
      <t xml:space="preserve"> fueron nuevas atenciones y </t>
    </r>
    <r>
      <rPr>
        <b/>
        <sz val="11"/>
        <color theme="1"/>
        <rFont val="Arial"/>
        <family val="2"/>
      </rPr>
      <t>132</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(8)</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</si>
  <si>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abril para la prevención y atención de violencias contra las mujeres en el espacio y transporte público:
- Se brindaron </t>
    </r>
    <r>
      <rPr>
        <b/>
        <sz val="11"/>
        <color theme="1"/>
        <rFont val="Arial"/>
        <family val="2"/>
      </rPr>
      <t xml:space="preserve">447 </t>
    </r>
    <r>
      <rPr>
        <sz val="11"/>
        <color theme="1"/>
        <rFont val="Arial"/>
        <family val="2"/>
      </rPr>
      <t xml:space="preserve">atenciones psico-jurídicas en dupla a mujeres víctimas de violencias en el espacio y el transporte público, de las cuales </t>
    </r>
    <r>
      <rPr>
        <b/>
        <sz val="11"/>
        <color theme="1"/>
        <rFont val="Arial"/>
        <family val="2"/>
      </rPr>
      <t>128</t>
    </r>
    <r>
      <rPr>
        <sz val="11"/>
        <color theme="1"/>
        <rFont val="Arial"/>
        <family val="2"/>
      </rPr>
      <t xml:space="preserve"> fueron nuevas atenciones y </t>
    </r>
    <r>
      <rPr>
        <b/>
        <sz val="11"/>
        <color theme="1"/>
        <rFont val="Arial"/>
        <family val="2"/>
      </rPr>
      <t>319</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(19)</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</si>
  <si>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abril se brindaron </t>
    </r>
    <r>
      <rPr>
        <b/>
        <sz val="11"/>
        <rFont val="Arial"/>
        <family val="2"/>
      </rPr>
      <t>182</t>
    </r>
    <r>
      <rPr>
        <sz val="11"/>
        <rFont val="Arial"/>
        <family val="2"/>
      </rPr>
      <t xml:space="preserve"> atenciones psico-jurídicas en dupla a mujeres víctimas de violencias en el espacio y el transporte público, de las cuales </t>
    </r>
    <r>
      <rPr>
        <b/>
        <sz val="11"/>
        <rFont val="Arial"/>
        <family val="2"/>
      </rPr>
      <t>50</t>
    </r>
    <r>
      <rPr>
        <sz val="11"/>
        <rFont val="Arial"/>
        <family val="2"/>
      </rPr>
      <t xml:space="preserve"> fueron nuevas atenciones y </t>
    </r>
    <r>
      <rPr>
        <b/>
        <sz val="11"/>
        <rFont val="Arial"/>
        <family val="2"/>
      </rPr>
      <t>132</t>
    </r>
    <r>
      <rPr>
        <sz val="11"/>
        <rFont val="Arial"/>
        <family val="2"/>
      </rPr>
      <t xml:space="preserve"> seguimientos efectivos. Dichas atenciones incluyeron primeros acercamientos, orientaciones y seguimientos a los casos de mujeres que requirieron acompañamiento integral.
Con corte al mes de abril las Duplas Psico-Jurídicas han realizado un total de </t>
    </r>
    <r>
      <rPr>
        <b/>
        <sz val="11"/>
        <rFont val="Arial"/>
        <family val="2"/>
      </rPr>
      <t>447</t>
    </r>
    <r>
      <rPr>
        <sz val="11"/>
        <rFont val="Arial"/>
        <family val="2"/>
      </rPr>
      <t xml:space="preserve"> atenciones psico-jurídicas en dupla a mujeres víctimas de violencias en el espacio y el transporte público, de las cuales </t>
    </r>
    <r>
      <rPr>
        <b/>
        <sz val="11"/>
        <rFont val="Arial"/>
        <family val="2"/>
      </rPr>
      <t>128</t>
    </r>
    <r>
      <rPr>
        <sz val="11"/>
        <rFont val="Arial"/>
        <family val="2"/>
      </rPr>
      <t xml:space="preserve"> fueron primeras atenciones y </t>
    </r>
    <r>
      <rPr>
        <b/>
        <sz val="11"/>
        <rFont val="Arial"/>
        <family val="2"/>
      </rPr>
      <t>319</t>
    </r>
    <r>
      <rPr>
        <sz val="11"/>
        <rFont val="Arial"/>
        <family val="2"/>
      </rPr>
      <t xml:space="preserve"> seguimientos efectivos.
Reporte diferenciado:
Nuevas atenciones en Transporte Público: 12
Seguimiento efectivos en Transporte Público: 37
Nuevas atenciones en Espacio Público: 38
Seguimiento efectivos en Espacio Público: 95
Con corte al mes de abril se han realizado en reporte diferenciado:
Nuevas atenciones en Transporte Público: 36
Seguimiento efectivos en Transporte Público: 68
Nuevas atenciones en Espacio Público: 85
Seguimiento efectivos en Espacio Público: 238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</si>
  <si>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abril, en el marco de la asistencia técnica para el fortalecimiento de las capacidades del sector transporte, se llevaron a cabo </t>
    </r>
    <r>
      <rPr>
        <b/>
        <sz val="11"/>
        <rFont val="Arial"/>
        <family val="2"/>
      </rPr>
      <t>(8)</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070425 Megatoma de Mujer y Género Estación El Tiempo: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090425 Asistencia técnica a Transmilenio S.A. para apoyar la construcción del Protocolo de abordaje de Violencias Basadas en Género ocurridos al interior del sistema de Transporte Transmilenio en el municipio de Soacha.
(3) 100425 Sensibilización y fortalecimiento Técnico al equipo de TM sobre herramientas y retos socio jurídicos del acoso sexual ejercido en contra de las mujeres.
(4) 210425 Planeación Mega toma Portal Américas: Articulación interinstitucional para la organización de acciones de sensibilización ciudadana sobre las violencias basadas en género en el Portal Américas.
(5) 230425 Participación en la Mesa de Género del Sector Movilidad, con el fin de brindar asistencia técnica a planeación y diseño de acciones de prevención de violencias contra las mujeres desde su misionalidad.
(6) 230425 Asistencia técnica al Concejo de Bogotá, para la motivación de un Proyecto de Acuerdo sobre la implementación de estrategias de prevención de violencias contra las mujeres en el Sistema de Transporte Transmilenio S.A.
(7) 240425 Sensibilización y fortalecimiento Técnico al equipo de TM sobre herramientas para la atención de los impactos psicosociales en casos de acoso sexual ejercido en contra de las mujeres.
(8) 250425 Megatoma de Mujer y Género Portal Américas: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abril se realizaron </t>
    </r>
    <r>
      <rPr>
        <b/>
        <sz val="11"/>
        <rFont val="Arial"/>
        <family val="2"/>
      </rPr>
      <t>(19)</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</si>
  <si>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https://secretariadistritald-my.sharepoint.com/:f:/g/personal/devaj_sdmujer_gov_co/EtCteN2rSxJPj2s5Nr6F5agBSPx6GQhS7RhdBhnEY4ILLQ?e=IfgaLb</t>
  </si>
  <si>
    <t>https://secretariadistritald-my.sharepoint.com/:f:/g/personal/devaj_sdmujer_gov_co/EhcuXXuuPKlEkcghuyVor7EBHtNbI3LD6FJ5k5eTchjZzQ?e=Ec0BvV</t>
  </si>
  <si>
    <r>
      <t xml:space="preserve">En el mes de abril para el fortalecimiento de los componentes de prevención, atención, protección y sanción del Sistema Distrital SOFIA, se desarrollaron las siguientes acciones: 
- El fortalecimiento de las capacidades de </t>
    </r>
    <r>
      <rPr>
        <b/>
        <sz val="11"/>
        <color theme="1"/>
        <rFont val="Arial"/>
        <family val="2"/>
      </rPr>
      <t>(1419)</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(6)</t>
    </r>
    <r>
      <rPr>
        <sz val="11"/>
        <color theme="1"/>
        <rFont val="Arial"/>
        <family val="2"/>
      </rPr>
      <t xml:space="preserve"> espacios de asistencia técnica para el fortalecimiento de los componentes del Sistema SOFIA.</t>
    </r>
  </si>
  <si>
    <r>
      <t xml:space="preserve">Entre los meses de enero y abril para el fortalecimiento de los componentes de prevención, atención, protección y sanción del Sistema Distrital SOFIA, se desarrollaron las siguientes acciones: 
- El fortalecimiento de las capacidades de </t>
    </r>
    <r>
      <rPr>
        <b/>
        <sz val="11"/>
        <color theme="1"/>
        <rFont val="Arial"/>
        <family val="2"/>
      </rPr>
      <t>(3292)</t>
    </r>
    <r>
      <rPr>
        <sz val="11"/>
        <color theme="1"/>
        <rFont val="Arial"/>
        <family val="2"/>
      </rPr>
      <t xml:space="preserve"> servidoras y servidores sobre el derecho de las mujeres a una vida libre de violencias.
- Participación en </t>
    </r>
    <r>
      <rPr>
        <b/>
        <sz val="11"/>
        <color theme="1"/>
        <rFont val="Arial"/>
        <family val="2"/>
      </rPr>
      <t xml:space="preserve">(36)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(30)</t>
    </r>
    <r>
      <rPr>
        <sz val="11"/>
        <color theme="1"/>
        <rFont val="Arial"/>
        <family val="2"/>
      </rPr>
      <t xml:space="preserve"> espacios de asistencia técnica para el fortalecimiento de los componentes del Sistema SOFIA.</t>
    </r>
  </si>
  <si>
    <r>
      <t xml:space="preserve">Logros: En el mes de abril se participó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(1) 010425 Articulación de acciones interinstitucionales con el equipo de transversalización de la Dirección de Derechos y diseño de Políticas, con el fin de promover acciones de prevención de violencias contra las mujeres con el sector Educación.
(2) 020425 Lanzamiento de la Red Segura para la prevención de violencias contra las mujeres, en alianza con OXXO, con el fin de acercar a las mujeres información sobre la Ruta Única de Atención a mujeres víctimas de violencia.
(3) 030425 Articulación de acciones interinstitucionales con el equipo de la Estrategia "En Igualdad Sello", con el fin de promover acciones de prevención de violencias contra las mujeres desde su enfoque, en el marco de la Mesa Distrital SOFIA.
(4) 030425 Articulación de acciones intrainstitucionales con el equipo de la Oficina Asesora de Comunicaciones, para la planeación del Día Contra el Acoso Sexual Callejero - 7 Abril.
(5) 040425 Articulación de acciones interinstitucionales con la Empresa Grupo GELSA para la presentación de la Estrategia Redes Seguras para las Mujeres.
(6) 080425 Articulación de acciones intrainstitucionales con el equipo de Duplas de Atención, con el fin de promover la estrategia de fortalecimiento de autonomía económica para mujeres víctimas de violencia.
(7) 090425 Articulación de acciones interinstitucionales con la empresa BRM para el fortalecimiento de la autonomía económica de mujeres víctimas de violencia.
(8) 110425 Articulación de acciones intrainstitucionales con el equipo de Casas Refugio, para el fortalecimiento de la articulación interna y la elaboración del plan de trabajo para la vigencia.
(9) 110425 Articulación de acciones intrainstitucionales con el equipo de Línea Púrpura Distrital, para el fortalecimiento de la articulación interna y la elaboración del plan de trabajo para la vigencia.
(10) 220425 Articulación de acciones intrainstitucionales con el equipo de Fortalecimiento de Autonomía Economía de la Subsecretaría de Cuidado y Políticas de Igualdad, con el fin de promover la estrategia de fortalecimiento de autonomía económica para mujeres víctimas de violencia.
(11) 240425 Seguimiento a la articulación de acciones interinstitucionales con la empresa BRM para el fortalecimiento de la autonomía económica de mujeres víctimas de violencia.
(12) 250425 Seguimiento a la articulación de acciones interinstitucionales con la empresa OXXO para el fortalecimiento de la prevención de violencias contra las mujeres por medio de una alianza estratégica.
(13) 280425 Seguimiento a la articulación de acciones interinstitucionales con la empresa Amarilo para el fortalecimiento de la prevención de violencias contra las mujeres por medio de una alianza estrategia con la entidad.
Con corte al mes de abril se participó en </t>
    </r>
    <r>
      <rPr>
        <b/>
        <sz val="11"/>
        <color theme="1"/>
        <rFont val="Arial"/>
        <family val="2"/>
      </rPr>
      <t>(36)</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</si>
  <si>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abril, en el marco de la asistencia técnica para el fortalecimiento de los componentes de prevención, atención, protección y sanción del Sistema Distrital SOFIA, se llevaron a cabo </t>
    </r>
    <r>
      <rPr>
        <b/>
        <sz val="11"/>
        <color theme="1"/>
        <rFont val="Arial"/>
        <family val="2"/>
      </rPr>
      <t>(4)</t>
    </r>
    <r>
      <rPr>
        <sz val="11"/>
        <color theme="1"/>
        <rFont val="Arial"/>
        <family val="2"/>
      </rPr>
      <t xml:space="preserve"> espacios de articulación entre entidades distritales:
(1) 040425 Asistencia técnica a la Secretaría de Educación distrital para el seguimiento a los compromisos de la Mesa de Dialogo con Instituciones de Educación Superior.
(2) 070425 Asistencia técnica a la Secretaría General de la Alcaldía Mayor de Bogotá, para la incorporación de la Línea Púrpura Distrital en el IVR de la Línea 195.
(3) 090425 Asistencia técnica a la Secretaría Distrital de Hábitat, para el acompañamiento en la socialización de los Programas de Vivienda disponibles para mujeres víctimas de violencias.
(4) 140425 Asistencia técnica a la Agencia Superior para la Educación, la Ciencia y la Tecnología ATENEA, para la concertación de acciones de sensibilización sobre el derecho de las mujeres a una vida libre de violencias con el personal de la entidad.
En especial, para el fortalecimiento de los componentes del Sistema SOFIA relacionados con las violencias contra las mujeres en el espacio público, se llevaron a cabo (</t>
    </r>
    <r>
      <rPr>
        <b/>
        <sz val="11"/>
        <color theme="1"/>
        <rFont val="Arial"/>
        <family val="2"/>
      </rPr>
      <t>2</t>
    </r>
    <r>
      <rPr>
        <sz val="11"/>
        <color theme="1"/>
        <rFont val="Arial"/>
        <family val="2"/>
      </rPr>
      <t xml:space="preserve">) espacios de articulación entre entidades distritales con competencia en este ámbito
(1) 090425 Asistencia técnica al Instituto para la Economía Social IPES, para la definición del acompañamiento a jornadas de seguridad en Plazas de Mercado del Distrito, por parte de los equipos de prevención y atención de la Dirección de Eliminación de Violencias contra las mujeres y Acceso a la Justicia.
(2) 290425 Asistencia técnica al Instituto para la Economía Social IPES, para la planeación y diseño de la metodología de abordaje de las jornadas de seguridad en Plazas de Mercado del Distrito.
En total, con corte al mes de abril se realizaron </t>
    </r>
    <r>
      <rPr>
        <b/>
        <sz val="11"/>
        <color theme="1"/>
        <rFont val="Arial"/>
        <family val="2"/>
      </rPr>
      <t>(30)</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</si>
  <si>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https://secretariadistritald-my.sharepoint.com/:f:/g/personal/devaj_sdmujer_gov_co/EuVR0EGSZNhGsH34f6Sjv1wBgI0zGvnQxV_m10R93RF8UQ?e=BReInw</t>
  </si>
  <si>
    <t>https://secretariadistritald-my.sharepoint.com/:f:/g/personal/devaj_sdmujer_gov_co/Eq6EKjzGdeZLg7XfxmkMrcMB9BuvkZbxY2DDmg-fyI6CKQ?e=KpW0Pi</t>
  </si>
  <si>
    <t>https://secretariadistritald-my.sharepoint.com/:f:/g/personal/devaj_sdmujer_gov_co/EnZhdBcEE1ZFuCp7cl_Rv0wBC7TZbwXpTkukksezuF9jtg?e=3y8eux</t>
  </si>
  <si>
    <t>Logros: En abril se realizaron 16 espacios técnicos con las Alcaldías Locales de: Usaquén, Chapinero, Santa Fe, San Cristóbal, Usme, Tunjuelito, Bosa, Kennedy, Fontibón, Engativá, Barrios Unidos, Los Mártires, Antonio Nariño, La Candelaria, RUU y Sumapaz. donde se definieron las fechas y agendas de las primeras sesiones del año de los Consejos Locales de Seguridad para las Mujeres, las cuales se programaron para abril con base en la agenda propuesta por parte de la SDMujer.
Con corte al mes de abril se realizaron 37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</si>
  <si>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abril se realizaron 17 encuentros con las entidades locales para la concertación y formulación de los compromisos y estrategias de prevención de violencias contra las mujeres de los Planes Locales de Seguridad para las Mujeres de:Usaquén, Chapinero, Santa Fe, San Cristóbal, Usme, Tunjuelito, Bosa, Kennedy, Engativá, Barrios Unidos, Teusaquillo, Los Mártires, Antonio Nariño, Puente Aranda, La Candelaria, RUU y Ciudad Bolívar.
Con corte al mes de abril se realizaron 41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</si>
  <si>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abril se avanzó en el desarrollo de 35 acciones de prevención de violencias contra las mujeres en el espacio y transporte público en las localidades de: Usaquén, Santa Fe, San Cristóbal, Usme, Bosa, Kennedy, Engativá, Barrios Unidos, Teusaquillo, Los Mártires, Antonio Nariño, Puente Aranda, La Candelaria, RUU y Ciudad Bolívar.
Con corte al mes de abril se realizaron 83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</si>
  <si>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abril se avanzó en el desarrollo de 15 Mesas de Trabajo para la  prevención del delito de feminicidio en las localidades de: Usaquén, Santa Fe, San Cristóbal, Usme, Tunjuelito, Bosa, Kennedy, Fontibón, Engativá, Barrios Unidos, Teusaquillo, Los Mártires, Antonio Nariño, Puente Aranda y RUU. Con corte al mes de abril se desarrollaron  33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</si>
  <si>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https://secretariadistritald-my.sharepoint.com/:f:/g/personal/devaj_sdmujer_gov_co/ElbLjlj5XxJFspttxb7L7kwBDDnvkQqsSnql41IXDxeAyQ?e=EbPObv</t>
  </si>
  <si>
    <t>https://secretariadistritald-my.sharepoint.com/:f:/g/personal/devaj_sdmujer_gov_co/EjnT2RGG4LVCj3GTZIlLgi4BeeHVwLZIQwbntHE7UzUAdA?e=bpTOeS</t>
  </si>
  <si>
    <t>https://secretariadistritald-my.sharepoint.com/:f:/g/personal/devaj_sdmujer_gov_co/EiLWRvI9hr1AlHo_3d4YIloBzsGEOYKce-viTbBXjEjjfQ?e=Ixs79L</t>
  </si>
  <si>
    <t>https://secretariadistritald-my.sharepoint.com/:f:/g/personal/devaj_sdmujer_gov_co/Ejkx_sAoe4xHsmTalhLdIF4BKwyEzRzJaeUjGTJHhbECnw?e=1k3WNK</t>
  </si>
  <si>
    <t>En abril se llevaron a cabo 16 espacios técnicos con las Alcaldías Locales donde se avanzó en la definición de fechas y agendas para las primeras sesiones del año de los Consejos Locales de Seguridad para las Mujeres, así se realizaron 7 sesiones de los Consejos en las localidades de: Usaquén, Tunjuelito, Fontibón, Teusaquillo, La Candelaria, Ciudad Bolívar y Sumapaz. Se realizaron 17 encuentros con las entidades locales para la concertación y formulación de las estrategias de prevención de violencias contra las mujeres de los Planes Locales de Seguridad para las Mujeres 2025. Se realizaron 35  acciones de prevención de violencias contra las mujeres en el espacio público y 15 mesas de trabajo para la prevención del delito de feminicidio.</t>
  </si>
  <si>
    <t>Entre enero y abril se llevaron a cabo 37 espacios técnicos con las Alcaldías Locales donde se avanzó en la definición de fechas y agendas para las primeras sesiones del año de los Consejos Locales de Seguridad para las Mujeres, así se realizaron las 20 sesiones de los CLSM, dando por culminada la primera ronda el año.  Se realizaron 41 encuentros con las entidades locales para la concertación y formulación de las estrategias de prevención de violencias contra las mujeres de los Planes Locales de Seguridad para las Mujeres 2025. Se realizaron 83 acciones de prevención de violencias contra las mujeres en el espacio público y 33 mesas de trabajo para la prevención del delito de feminicidio.</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</si>
  <si>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de conmemoración del 7 de abril - Acoso callejero y Jornadas para la apropiación del espacio público por parte de las mujeres.
Jornadas de difusión de la Ruta de atención a mujeres víctimas de violencias y en riesgo de feminicidio 
Mega Tomas Mujer y Género de TM
Jornadas de sensibilización sobre el derecho a una vida libre de violencias en IED e IES.
Mesas de trabajo para la formulación de los PLSM con entidades y ciudadanas. 
Mesas de concertación Presupuestos Participativos
acompañamiento a Juntas Zonales de Seguridad 
Sensibilización sobre el Derecho a una vida libre de violencias  con redes comunitarias y organizaciones de mujeres.</t>
  </si>
  <si>
    <t>Durante el mes de abril ingresaron un total de 92 personas nuevas en las Casas Refugio, de las cuales 46 fueron mujeres adultas víctimas de violencia y 46 niños, niñas, adolescentes de sus sistemas familiares dependientes.
En el periodo entre enero a abril de 2025 ingresaron un total de 336  personas nuevas en las Casas Refugio, de las cuales 161 fueron mujeres adultas víctimas de violencia y 175 niños, niñas, adolescentes de sus sistemas familiares dependientes.
No se presentaron retrasos.</t>
  </si>
  <si>
    <t>Logros: Durante el mes de abril se llevaron a cabo 88 reuniones de apoyo a la supervisión administrativa, financiera y contable con los operadores de las 6 Casas Refugio que operaron durante el mes, sobre temas como: revisión de insumos, inventario y gastos.
En el periodo de enero a abril de 2025 se llevaron a cabo 235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</si>
  <si>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abril se realizaron 37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abril de 2025 se realizaron 84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</si>
  <si>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abril no se realizaron reuniones de supervisión técnica para brindar lineamientos técnicos para la implementación del enfoque diferencial.
En el periodo de enero a abril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</si>
  <si>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https://secretariadistritald-my.sharepoint.com/:f:/g/personal/devaj_sdmujer_gov_co/EufFY3oPDmZNhnZFDqFr98YBzhNP77MzeasHOKc9cYkWIA?e=DQiNUB</t>
  </si>
  <si>
    <t>https://secretariadistritald-my.sharepoint.com/:f:/g/personal/devaj_sdmujer_gov_co/Ev1oTKfPgghArg8ESHaz3VcBKIctB9BFEW3fT2Dkou09Zw?e=boyf1O</t>
  </si>
  <si>
    <t>Durante el mes de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</si>
  <si>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</si>
  <si>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abril se recibieron 53 solicitudes de cupo (mujeres víctimas de violencia con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Las 46 solicitudes de cupo que cumplieron con los criterios de ingreso, conllevaron la acogida de 92 personas nuevas, entre las cuales se encontraban 46 mujeres adultas víctimas de violencia y 46 niños, niñas y adolescentes. Durante el mes de abril estuvieron acogidas un total de 221 personas (mujeres víctimas de violencia y personas a cargo) en las Casas Refugio.  </t>
  </si>
  <si>
    <t xml:space="preserve">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29 resultaron en desistimiento de cupo y 13 no cumplieron con los criterios para el ingreso a Casa Refugio. 
Las 161 solicitudes de cupo que cumplieron con los criterios de ingreso, conllevaron la acogida de 336 personas nuevas, entre las cuales se encontraban 161 mujeres adultas víctimas de violencia y 175 niños, niñas, adolescentes y personas de sus grupos familiares. </t>
  </si>
  <si>
    <t>Logros: En el mes de abril se recibieron 53 solicitudes de cupo (mujeres víctimas de violencia y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a través de 6 Casas Refugio; 29 resultaron en desistimiento de cupo para el ingreso a Casa Refugio y 13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</si>
  <si>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abril se brindó acogida a 92  personas nuevas (mujeres víctimas de violencia y personas a cargo) que cumplieron los criterios de ingreso a las Casas Refugio, de las cuales 46 fueron mujeres adultas y adultas mayores, 4 adolescente, 30 niñas y niños y 12 bebés. Bajo ese marco, en abril estuvieron acogidas un total de 221  personas en la Estrategia de Casas Refugio en sus tres Modelos: Tradicional, Intermedio y Rural.
En el periodo de enero a abril de 2025 se brindó acogida a 336 personas nuevas (mujeres víctimas de violencia y personas a cargo) que cumplieron los criterios de ingreso a las Casas Refugio, de las cuales 161 son mujeres adultas y adultas mayores, 25 adolescentes, 110 niñas y niños y 40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</si>
  <si>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https://secretariadistritald-my.sharepoint.com/:f:/g/personal/devaj_sdmujer_gov_co/Elg69xqRisdIubybmWHhUmQB23_rnitMpN8HV1GdxDh0hA?e=FVIHH5</t>
  </si>
  <si>
    <t>https://secretariadistritald-my.sharepoint.com/:f:/g/personal/devaj_sdmujer_gov_co/Etty-WmX3rpMqO9oTZX136YBBPDkpm6lZMGjlzjJzTaktw?e=QcXaCJ</t>
  </si>
  <si>
    <t>Con corte al mes de abril se dio cumplimiento a la operación de la Estrategia Casas Refugio a través del funcionamiento de 6 casas, 4 en el Modelo de Atención Tradicional, 1 del Modelo Intermedio y 1 de la Modelo Rural.</t>
  </si>
  <si>
    <t xml:space="preserve">En el periodo entre enero a abril de 2025 ingresaron un total de 336 personas nuevas en las Casas Refugio, de las cuales 161 fueron mujeres adultas víctimas de violencia y 175 niños, niñas, adolescentes de sus sistemas familiares dependientes. </t>
  </si>
  <si>
    <t>https://secretariadistritald-my.sharepoint.com/:f:/g/personal/devaj_sdmujer_gov_co/Eu7H3nfMGfhEq32s7YkTgTYBRV-EjPpTrvB8oFz-gUe3_A?e=cFSStl</t>
  </si>
  <si>
    <r>
      <t xml:space="preserve">En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(6)</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(21)</t>
    </r>
    <r>
      <rPr>
        <sz val="11"/>
        <color theme="1"/>
        <rFont val="Arial"/>
        <family val="2"/>
      </rPr>
      <t xml:space="preserve"> jornadas de formación y sensibilización, se logro la participación de </t>
    </r>
    <r>
      <rPr>
        <b/>
        <sz val="11"/>
        <color theme="1"/>
        <rFont val="Arial"/>
        <family val="2"/>
      </rPr>
      <t>(300)</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(2)</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t>
    </r>
    <r>
      <rPr>
        <b/>
        <sz val="11"/>
        <color theme="1"/>
        <rFont val="Arial"/>
        <family val="2"/>
      </rPr>
      <t>(182)</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</si>
  <si>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(14)</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(55)</t>
    </r>
    <r>
      <rPr>
        <sz val="11"/>
        <color theme="1"/>
        <rFont val="Arial"/>
        <family val="2"/>
      </rPr>
      <t xml:space="preserve"> jornadas de formación y sensibilización, se logro la participación de </t>
    </r>
    <r>
      <rPr>
        <b/>
        <sz val="11"/>
        <color theme="1"/>
        <rFont val="Arial"/>
        <family val="2"/>
      </rPr>
      <t>(1196)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(5)</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(447)</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</si>
  <si>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https://secretariadistritald-my.sharepoint.com/:f:/g/personal/devaj_sdmujer_gov_co/Et36KMzDlORGiEUNyBLDU7wBIpanBgSqFq9X9DiywxDJcg?e=KBFbRi</t>
  </si>
  <si>
    <t>https://secretariadistritald-my.sharepoint.com/:f:/g/personal/devaj_sdmujer_gov_co/ErPQLGbCrgVOttqWZccQ6E8BWknkUmeIPZR6jFyT_HWtVw?e=YswY11</t>
  </si>
  <si>
    <t>Logros: En el mes de abril se llevaron a cabo 42 jornadas de capacitaciones y sensibilizaciones en temas como:  Socialización de la Estrategia Intersectorial, Denuncia ante Fiscalía, Cadena de custodia, protocolo de Atención a Mujeres Víctimas de violencia Sexual, activación de actos urgentes.
Con corte al mes de abril, en el marco de la estrategia de prevención del feminicidio (desde la Estrategia Intersectorial para la Prevención y Atención de Víctimas de Violencia de Género con Énfasis en Violencia Sexual y Feminicidio (Estrategia en hospitales), se llevaron a cabo 93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</si>
  <si>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 xml:space="preserve">Con corte al mes de marzo se garantizó la prestación de servicios socio jurídicos y psicosociales especializados al 100% de las mujeres víctimas de violencia a través de:
- 10.226 atenciones efectivas a través de la Línea Púrpura Distrital "Mujeres que escuchan mujeres".
- 300 orientaciones psico-jurídicas efectivas de los incidentes con código de tipificación 204-Tentativa de Feminicidio priorizado para la atención en urgencia/emergencia a través de la móvil mujer de la AgenciaMuj bajo un esquema de duplas psico jurídicas.
- 323 atenciones a través de las Duplas de Atención Psicosocial.
- 2.414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</si>
  <si>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Durante el mes de abril se garantizó la prestación de servicios socio jurídicos y psicosociales especializados al 100% de las mujeres víctimas de violencia a través de:
- 3.591 atenciones efectivas a través de la Línea Púrpura Distrital "Mujeres que escuchan mujeres".
- 98 orientaciones psico-jurídicas efectivas de los incidentes con código de tipificación 204-Tentativa de Feminicidio priorizado para la atención en urgencia/emergencia a través de la móvil mujer de la AgenciaMuj bajo un esquema de duplas psico jurídicas.
- 283 atenciones a través de las Duplas de Atención Psicosocial.
- 2.330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</si>
  <si>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r>
      <t xml:space="preserve">Logros: En abril se realizó el curso virtual "El derecho de las mujeres a una vida libre de violencias", a través de los 4 módulos y las 9 unidades temáticas dispuestas. 
Así mismo, a partir de </t>
    </r>
    <r>
      <rPr>
        <b/>
        <sz val="11"/>
        <color theme="1"/>
        <rFont val="Arial"/>
        <family val="2"/>
      </rPr>
      <t>81</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1419</t>
    </r>
    <r>
      <rPr>
        <sz val="11"/>
        <color theme="1"/>
        <rFont val="Arial"/>
        <family val="2"/>
      </rPr>
      <t xml:space="preserve"> servidoras y servidores públicos, para un total de</t>
    </r>
    <r>
      <rPr>
        <b/>
        <sz val="11"/>
        <color theme="1"/>
        <rFont val="Arial"/>
        <family val="2"/>
      </rPr>
      <t xml:space="preserve"> 1419</t>
    </r>
    <r>
      <rPr>
        <sz val="11"/>
        <color theme="1"/>
        <rFont val="Arial"/>
        <family val="2"/>
      </rPr>
      <t xml:space="preserve"> servidores(as) formados(as) en el mes de marzo.
Con corte al mes de abril se fortalecieron las capacidades de </t>
    </r>
    <r>
      <rPr>
        <b/>
        <sz val="11"/>
        <color theme="1"/>
        <rFont val="Arial"/>
        <family val="2"/>
      </rPr>
      <t>3292</t>
    </r>
    <r>
      <rPr>
        <sz val="11"/>
        <color theme="1"/>
        <rFont val="Arial"/>
        <family val="2"/>
      </rPr>
      <t xml:space="preserve"> servidores(as) a partir </t>
    </r>
    <r>
      <rPr>
        <b/>
        <sz val="11"/>
        <color theme="1"/>
        <rFont val="Arial"/>
        <family val="2"/>
      </rPr>
      <t>180</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Retraso:  Durante el mes de abril no se recibió el reporte del Curso Virtual "El Derecho de las Mujeres a una Vida Libre de Violencias" por parte del Departamento Administrativo del Servicio Civil, por lo que en el reporte del mes de mayo, se incluirá el alcance de los servidores (as) públicos (as) formados en el mes de abril por medio de este curso.
       </t>
    </r>
  </si>
  <si>
    <t>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y 2037 seguimientos, para un total de 2655. Así mismo, se llevaron a cabo 42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</si>
  <si>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mayo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1950 atenciones  y 5449 seguimientos, para un total de 7399 atenciones socio jurídicas a mujeres víctimas de violencia. 
Se llevaron a cabo 135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</si>
  <si>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Logros: 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y 2037 seguimientos, para un total de 2655.
Con corte al mes de mayo se operó en 8 IPS en el marco de las 4 subredes públicas y 1 IPS Privada, a través de las cuales se realizaron 1950 atenciones  y 5449 seguimientos, para un total de 7399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</si>
  <si>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https://secretariadistritald-my.sharepoint.com/:f:/g/personal/devaj_sdmujer_gov_co/EjUbgu8M3IVNjvM-dikPtCABFnlLpa445avc8DbnOt2GCg?e=d0751W</t>
  </si>
  <si>
    <t>https://secretariadistritald-my.sharepoint.com/:f:/g/personal/devaj_sdmujer_gov_co/En60Cw-dRvZJvWHbUCELBlcB1zoRl9kLTJSnx_VkVqE_Tw?e=v9mnm1</t>
  </si>
  <si>
    <t xml:space="preserve">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socio jurídicas a mujeres víctimas de violencia. </t>
  </si>
  <si>
    <t xml:space="preserve">Con corte al mes de abril se garantizó la prestación de servicios socio jurídicos y psicosociales especializados al 100% de las mujeres víctimas de violencia a través de:
- 13.817 atenciones efectivas a través de la Línea Púrpura Distrital "Mujeres que escuchan mujeres".
- 398 orientaciones psico-jurídicas efectivas de los incidentes con código de tipificación 204-Tentativa de Feminicidio priorizado para la atención en urgencia/emergencia a través de la móvil mujer de la AgenciaMuj bajo un esquema de duplas psico jurídicas.
- 606 atenciones a través de las Duplas de Atención Psicosocial.
- 4.744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</si>
  <si>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
Logros: En el mes de mayo se llevaron a cabo 42 jornadas de capacitaciones y sensibilizaciones en temas como:  Socialización de la Estrategia Intersectorial, Denuncia ante Fiscalía, Cadena de custodia, protocolo de Atención a Mujeres Víctimas de violencia Sexual, activación de actos urgentes.
Con corte al mes de mayo, en el marco de la estrategia de prevención del feminicidio (desde la Estrategia Intersectorial para la Prevención y Atención de Víctimas de Violencia de Género con Énfasis en Violencia Sexual y Feminicidio (Estrategia en hospitales), se llevaron a cabo 135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</si>
  <si>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De acuerdo con los datos arrojados por el Simisional 2.0, así como los datos que suministró la Dirección de Gestión de Conocimiento en cuanto a la matriz de efectividad proporcionada, durante el mes de mayo se realizaron 3.656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mayo se realizaron 17.563 atenciones efectivas a través de la Línea Púrpura Distrital "Mujeres que escuchan mujeres"</t>
  </si>
  <si>
    <t>https://secretariadistritald-my.sharepoint.com/:f:/g/personal/devaj_sdmujer_gov_co/EsrSV16NNWpLgx3xHdI_FtEB3Qh-NDM4HFSVCwFYV677mA?e=nzTV30</t>
  </si>
  <si>
    <t>https://secretariadistritald-my.sharepoint.com/:f:/g/personal/devaj_sdmujer_gov_co/EqnBhD1O3plDtIZKiZdNtqkB6ri_9xvRb_E0D9H-z6KCgQ?e=3601fw</t>
  </si>
  <si>
    <t>De acuerdo con los datos arrojados por el Simisional 2.0, así como los datos que suministró la Dirección de Gestión de Conocimiento en cuanto a la matriz de efectividad proporcionada, durante el mes de abril se realizaron 3.591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abril se realizaron 13.907 atenciones efectivas a través de la Línea Púrpura Distrital "Mujeres que escuchan mujeres"</t>
  </si>
  <si>
    <r>
      <t xml:space="preserve">Logros: En el mes de mayo se participó en </t>
    </r>
    <r>
      <rPr>
        <b/>
        <sz val="11"/>
        <color theme="1"/>
        <rFont val="Arial"/>
        <family val="2"/>
      </rPr>
      <t xml:space="preserve">(10) </t>
    </r>
    <r>
      <rPr>
        <sz val="11"/>
        <color theme="1"/>
        <rFont val="Arial"/>
        <family val="2"/>
      </rPr>
      <t>espacios de articulación y coordinación de acciones estratégicas para la prevención, atención y sanción de las violencias contra las mujeres en el Distrito Capital:
(1) 050525 Seguimiento a la articulación de acciones interinstitucionales con el Banco AV Villas para el fortalecimiento de la prevención de violencias contra las mujeres por medio de una alianza estratégica.
(2) 070525 Articulación de acciones interinstitucionales con la empresa BRM para el fortalecimiento de la autonomía económica de mujeres víctimas de violencia.
(3) 090525 Articulación de acciones interinstitucionales con la Empresa Grupo GELSA para la articulación de acciones de prevención de violencias contra las mujeres en la Estrategia Redes Seguras para las Mujeres.
(4) 090525 Seguimiento a la articulación de acciones interinstitucionales con la empresa OXXO para el fortalecimiento de la prevención de violencias contra las mujeres por medio de una alianza estrategia con la entidad.
(5) 120525 Articulación de acciones interinstitucionales con la empresa Group COS para el fortalecimiento de la autonomía económica de mujeres víctimas de violencia.
(6) 130525 Sesión de oferta de vacantes laborales con la empresa BRM para el fortalecimiento de la autonomía económica de mujeres víctimas de violencia.
(7) 150525 Articulación de acciones interinstitucionales con la empresa MMC para el fortalecimiento de la autonomía económica de mujeres víctimas de violencia.
(8) 200525 Seguimiento a la articulación de acciones interinstitucionales con la Constructora Amarilo para el fortalecimiento de la prevención de violencias contra las mujeres por medio de una alianza para establecer Redes Seguras para las Mujeres en Propiedad Horizontal.
(9) 230525 Seguimiento a la articulación de acciones inter e intrainstitucionales con la Constructora Amarilo y la Oficina Asesora de Comunicaciones de la SDMujer para el fortalecimiento de acciones de prevención de violencias contra las mujeres por medio de una alianza para establecer Redes Seguras para las Mujeres en Propiedad Horizontal.
(10) 260525 Articulación de acciones interinstitucionales con el equipo de transversalización de la Dirección de Derechos y diseño de Políticas, con el fin de promover acciones de prevención de violencias contra las mujeres con el sector Movilidad, a través de la mesa de seguridad de la Bici.
Con corte al mes de mayo se participó en</t>
    </r>
    <r>
      <rPr>
        <b/>
        <sz val="11"/>
        <color theme="1"/>
        <rFont val="Arial"/>
        <family val="2"/>
      </rPr>
      <t xml:space="preserve"> (46) </t>
    </r>
    <r>
      <rPr>
        <sz val="11"/>
        <color theme="1"/>
        <rFont val="Arial"/>
        <family val="2"/>
      </rPr>
      <t>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</si>
  <si>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Logros: En mayo, en el marco de la asistencia técnica para el fortalecimiento de los componentes de prevención, atención, protección y sanción del Sistema Distrital SOFIA, se llevaron a cabo</t>
    </r>
    <r>
      <rPr>
        <b/>
        <sz val="11"/>
        <color theme="1"/>
        <rFont val="Arial"/>
        <family val="2"/>
      </rPr>
      <t xml:space="preserve"> (5)</t>
    </r>
    <r>
      <rPr>
        <sz val="11"/>
        <color theme="1"/>
        <rFont val="Arial"/>
        <family val="2"/>
      </rPr>
      <t xml:space="preserve"> espacios de articulación entre entidades distritales:
(1) 070525 Asistencia técnica al Instituto Distrital de Participación y Acción Comunal y la Alcaldía Local de Suba para la planeación del primer recorrido de la estrategia Redes Seguras para las Mujeres en Propiedad Horizontal.
(2) 120525 Asistencia técnica a la Secretaría Distrital de Desarrollo Económico para la implementación de la Política Pública Bogotá 24/7 del sector.
(3) 160525 Asistencia técnica a la Secretaría General de la Alcaldía Mayor de Bogotá, para la incorporación de la Línea Púrpura Distrital en el IVR de la Línea 195.
(4) 210525 Asistencia técnica al Instituto Distrital de Participación y Acción Comunal y la Alcaldía Local de Suba para la evaluación del primer recorrido de la estrategia Redes Seguras para las Mujeres en Propiedad Horizontal.
(5) 280525 Asistencia técnica al Instituto Distrital de Participación y Acción Comunal y la Alcaldía Local de Suba para la planeación del segundo recorrido de la estrategia Redes Seguras para las Mujeres en Propiedad Horizontal.
En especial, para el fortalecimiento de los componentes del Sistema SOFIA relacionados con las violencias contra las mujeres en el espacio público, se llevaron a cabo </t>
    </r>
    <r>
      <rPr>
        <b/>
        <sz val="11"/>
        <color theme="1"/>
        <rFont val="Arial"/>
        <family val="2"/>
      </rPr>
      <t xml:space="preserve">(2) </t>
    </r>
    <r>
      <rPr>
        <sz val="11"/>
        <color theme="1"/>
        <rFont val="Arial"/>
        <family val="2"/>
      </rPr>
      <t xml:space="preserve">espacios de articulación entre entidades distritales con competencia en este ámbito:
(1) 140525 Acompañamiento al recorrido de implementación de la Estrategia Redes Seguras para las Mujeres en Propiedad Horizontal en la UPL Suba Tibabuyes, en articulación con el Instituto Distrital de Participación y Acción Comunal y la Alcaldía Local de Suba.
(2) 160525 Asistencia técnica al Instituto para la Economía Social IPES y la Cámara de Comercio de Bogotá CCB, para la definición del acompañamiento a jornadas de seguridad en Plazas de Mercado del Distrito, por parte de los equipos de prevención y atención de la Dirección de Eliminación de Violencias contra las mujeres y Acceso a la Justicia.
En total, con corte al mes de mayo se realizaron </t>
    </r>
    <r>
      <rPr>
        <b/>
        <sz val="11"/>
        <color theme="1"/>
        <rFont val="Arial"/>
        <family val="2"/>
      </rPr>
      <t>(37)</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</si>
  <si>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https://secretariadistritald-my.sharepoint.com/:f:/g/personal/devaj_sdmujer_gov_co/EpDgJEzp2fJEg-XntU3zJo8BVYwNC8XVBG1v7Ck-PS8rPg?e=elacWq</t>
  </si>
  <si>
    <t>https://secretariadistritald-my.sharepoint.com/:f:/g/personal/devaj_sdmujer_gov_co/EgabIyipXp9PgSAswwl0z4UBEMNIdPUb4HKewUqmUfA13g?e=ICf22N</t>
  </si>
  <si>
    <t>https://secretariadistritald-my.sharepoint.com/:f:/g/personal/devaj_sdmujer_gov_co/Et47e1du6fZAqPanaloMNeABoWvD_N8dbwtT7sLcb_C17w?e=VZ0O96</t>
  </si>
  <si>
    <r>
      <t xml:space="preserve">En el mes de mayo para el fortalecimiento de los componentes de prevención, atención, protección y sanción del Sistema Distrital SOFIA, se desarrollaron las siguientes acciones: 
- El fortalecimiento de las capacidades de </t>
    </r>
    <r>
      <rPr>
        <b/>
        <sz val="11"/>
        <color theme="1"/>
        <rFont val="Arial"/>
        <family val="2"/>
      </rPr>
      <t>(1756)</t>
    </r>
    <r>
      <rPr>
        <sz val="11"/>
        <color theme="1"/>
        <rFont val="Arial"/>
        <family val="2"/>
      </rPr>
      <t xml:space="preserve"> servidoras y servidores sobre el derecho de las mujeres a una vida libre de violencias.
- Participación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(7)</t>
    </r>
    <r>
      <rPr>
        <sz val="11"/>
        <color theme="1"/>
        <rFont val="Arial"/>
        <family val="2"/>
      </rPr>
      <t xml:space="preserve"> espacios de asistencia técnica para el fortalecimiento de los componentes del Sistema SOFIA.</t>
    </r>
  </si>
  <si>
    <r>
      <t xml:space="preserve">Entre los meses de enero y mayo para el fortalecimiento de los componentes de prevención, atención, protección y sanción del Sistema Distrital SOFIA, se desarrollaron las siguientes acciones: 
- El fortalecimiento de las capacidades de </t>
    </r>
    <r>
      <rPr>
        <b/>
        <sz val="11"/>
        <color theme="1"/>
        <rFont val="Arial"/>
        <family val="2"/>
      </rPr>
      <t>(5085)</t>
    </r>
    <r>
      <rPr>
        <sz val="11"/>
        <color theme="1"/>
        <rFont val="Arial"/>
        <family val="2"/>
      </rPr>
      <t xml:space="preserve"> servidoras y servidores sobre el derecho de las mujeres a una vida libre de violencias.
- Participación en </t>
    </r>
    <r>
      <rPr>
        <b/>
        <sz val="11"/>
        <color theme="1"/>
        <rFont val="Arial"/>
        <family val="2"/>
      </rPr>
      <t xml:space="preserve">(46)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(37)</t>
    </r>
    <r>
      <rPr>
        <sz val="11"/>
        <color theme="1"/>
        <rFont val="Arial"/>
        <family val="2"/>
      </rPr>
      <t xml:space="preserve"> espacios de asistencia técnica para el fortalecimiento de los componentes del Sistema SOFIA.</t>
    </r>
  </si>
  <si>
    <r>
      <t xml:space="preserve">Logros: En mayo a través del curso virtual "El derecho de las mujeres a una vida libre de violencias", se capacitaron </t>
    </r>
    <r>
      <rPr>
        <b/>
        <sz val="11"/>
        <color theme="1"/>
        <rFont val="Arial"/>
        <family val="2"/>
      </rPr>
      <t>37</t>
    </r>
    <r>
      <rPr>
        <sz val="11"/>
        <color theme="1"/>
        <rFont val="Arial"/>
        <family val="2"/>
      </rPr>
      <t xml:space="preserve"> servidoras(es) y 17 ciudadanas(os) a través de los 4 módulos y las 9 unidades temáticas dispuestas. 
Así mismo, a partir de </t>
    </r>
    <r>
      <rPr>
        <b/>
        <sz val="11"/>
        <color theme="1"/>
        <rFont val="Arial"/>
        <family val="2"/>
      </rPr>
      <t>89</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1756</t>
    </r>
    <r>
      <rPr>
        <sz val="11"/>
        <color theme="1"/>
        <rFont val="Arial"/>
        <family val="2"/>
      </rPr>
      <t xml:space="preserve"> servidoras y servidores públicos, para un total de</t>
    </r>
    <r>
      <rPr>
        <b/>
        <sz val="11"/>
        <color theme="1"/>
        <rFont val="Arial"/>
        <family val="2"/>
      </rPr>
      <t xml:space="preserve"> 1793</t>
    </r>
    <r>
      <rPr>
        <sz val="11"/>
        <color theme="1"/>
        <rFont val="Arial"/>
        <family val="2"/>
      </rPr>
      <t xml:space="preserve"> servidores(as) formados(as) en el mes de mayo.
Con corte al mes de mayo se fortalecieron las capacidades de </t>
    </r>
    <r>
      <rPr>
        <b/>
        <sz val="11"/>
        <color theme="1"/>
        <rFont val="Arial"/>
        <family val="2"/>
      </rPr>
      <t>5085</t>
    </r>
    <r>
      <rPr>
        <sz val="11"/>
        <color theme="1"/>
        <rFont val="Arial"/>
        <family val="2"/>
      </rPr>
      <t xml:space="preserve"> servidores(as) a partir </t>
    </r>
    <r>
      <rPr>
        <b/>
        <sz val="11"/>
        <color theme="1"/>
        <rFont val="Arial"/>
        <family val="2"/>
      </rPr>
      <t>269</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</si>
  <si>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En mayo,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 xml:space="preserve">(2) </t>
    </r>
    <r>
      <rPr>
        <sz val="11"/>
        <color theme="1"/>
        <rFont val="Arial"/>
        <family val="2"/>
      </rPr>
      <t xml:space="preserve">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(27)</t>
    </r>
    <r>
      <rPr>
        <sz val="11"/>
        <color theme="1"/>
        <rFont val="Arial"/>
        <family val="2"/>
      </rPr>
      <t xml:space="preserve"> jornadas de formación y sensibilización, se logro la participación de </t>
    </r>
    <r>
      <rPr>
        <b/>
        <sz val="11"/>
        <color theme="1"/>
        <rFont val="Arial"/>
        <family val="2"/>
      </rPr>
      <t>(854)</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(2)</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 xml:space="preserve">(1) </t>
    </r>
    <r>
      <rPr>
        <sz val="11"/>
        <color theme="1"/>
        <rFont val="Arial"/>
        <family val="2"/>
      </rPr>
      <t xml:space="preserve">punto seguro para las mujeres en el Festival Baum, contando con el alcance de </t>
    </r>
    <r>
      <rPr>
        <b/>
        <sz val="11"/>
        <color theme="1"/>
        <rFont val="Arial"/>
        <family val="2"/>
      </rPr>
      <t>(600)</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(251)</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</si>
  <si>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mayo,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(16)</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(82)</t>
    </r>
    <r>
      <rPr>
        <sz val="11"/>
        <color theme="1"/>
        <rFont val="Arial"/>
        <family val="2"/>
      </rPr>
      <t xml:space="preserve"> jornadas de formación y sensibilización, se logro la participación de </t>
    </r>
    <r>
      <rPr>
        <b/>
        <sz val="11"/>
        <color theme="1"/>
        <rFont val="Arial"/>
        <family val="2"/>
      </rPr>
      <t>(2050)</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(7)</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dos </t>
    </r>
    <r>
      <rPr>
        <b/>
        <sz val="11"/>
        <color theme="1"/>
        <rFont val="Arial"/>
        <family val="2"/>
      </rPr>
      <t>(2)</t>
    </r>
    <r>
      <rPr>
        <sz val="11"/>
        <color theme="1"/>
        <rFont val="Arial"/>
        <family val="2"/>
      </rPr>
      <t xml:space="preserve"> puntos seguros para las mujeres en el Festivales Estéreo Picnic y Baum, contando con el alcance de </t>
    </r>
    <r>
      <rPr>
        <b/>
        <sz val="11"/>
        <color theme="1"/>
        <rFont val="Arial"/>
        <family val="2"/>
      </rPr>
      <t xml:space="preserve">(2160)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(698)</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</si>
  <si>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https://secretariadistritald-my.sharepoint.com/:f:/g/personal/devaj_sdmujer_gov_co/Es85irZZnhNIjNprSolciYUB3Mg2N9zjWKocuzCPMf6YWg?e=aINW9A</t>
  </si>
  <si>
    <r>
      <t xml:space="preserve">Logros: En el mes de mayo se brindaron </t>
    </r>
    <r>
      <rPr>
        <b/>
        <sz val="11"/>
        <rFont val="Arial"/>
        <family val="2"/>
      </rPr>
      <t>251</t>
    </r>
    <r>
      <rPr>
        <sz val="11"/>
        <rFont val="Arial"/>
        <family val="2"/>
      </rPr>
      <t xml:space="preserve"> atenciones psico-jurídicas en dupla a mujeres víctimas de violencias en el espacio y el transporte público, de las cuales </t>
    </r>
    <r>
      <rPr>
        <b/>
        <sz val="11"/>
        <rFont val="Arial"/>
        <family val="2"/>
      </rPr>
      <t>46</t>
    </r>
    <r>
      <rPr>
        <sz val="11"/>
        <rFont val="Arial"/>
        <family val="2"/>
      </rPr>
      <t xml:space="preserve"> fueron nuevas atenciones y </t>
    </r>
    <r>
      <rPr>
        <b/>
        <sz val="11"/>
        <rFont val="Arial"/>
        <family val="2"/>
      </rPr>
      <t>205</t>
    </r>
    <r>
      <rPr>
        <sz val="11"/>
        <rFont val="Arial"/>
        <family val="2"/>
      </rPr>
      <t xml:space="preserve"> seguimientos efectivos. Dichas atenciones incluyeron primeros acercamientos, orientaciones y seguimientos a los casos de mujeres que requirieron acompañamiento integral.
Con corte al mes de mayo las Duplas Psico-Jurídicas han realizado un total de </t>
    </r>
    <r>
      <rPr>
        <b/>
        <sz val="11"/>
        <rFont val="Arial"/>
        <family val="2"/>
      </rPr>
      <t>698</t>
    </r>
    <r>
      <rPr>
        <sz val="11"/>
        <rFont val="Arial"/>
        <family val="2"/>
      </rPr>
      <t xml:space="preserve"> atenciones psico-jurídicas en dupla a mujeres víctimas de violencias en el espacio y el transporte público, de las cuales </t>
    </r>
    <r>
      <rPr>
        <b/>
        <sz val="11"/>
        <rFont val="Arial"/>
        <family val="2"/>
      </rPr>
      <t>174</t>
    </r>
    <r>
      <rPr>
        <sz val="11"/>
        <rFont val="Arial"/>
        <family val="2"/>
      </rPr>
      <t xml:space="preserve"> fueron primeras atenciones y </t>
    </r>
    <r>
      <rPr>
        <b/>
        <sz val="11"/>
        <rFont val="Arial"/>
        <family val="2"/>
      </rPr>
      <t>524</t>
    </r>
    <r>
      <rPr>
        <sz val="11"/>
        <rFont val="Arial"/>
        <family val="2"/>
      </rPr>
      <t xml:space="preserve"> seguimientos efectivos.
Reporte diferenciado:
Nuevas atenciones en Transporte Público: 18
Seguimiento efectivos en Transporte Público: 43
Nuevas atenciones en Espacio Público: 28
Seguimiento efectivos en Espacio Público: 162
Con corte al mes de mayo se han realizado en reporte diferenciado:
Nuevas atenciones en Transporte Público: 54
Seguimiento efectivos en Transporte Público: 111
Nuevas atenciones en Espacio Público: 113
Seguimiento efectivos en Espacio Público: 400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</si>
  <si>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mayo, en el marco de la asistencia técnica para el fortalecimiento de las capacidades del sector transporte, se llevaron a cabo </t>
    </r>
    <r>
      <rPr>
        <b/>
        <sz val="11"/>
        <rFont val="Arial"/>
        <family val="2"/>
      </rPr>
      <t>(2)</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140525 Megatoma de Mujer y Género Estación Zonal Ricaurte: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220525 Megatoma de Mujer y Género Estación Zonal Meissen: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mayo se realizaron </t>
    </r>
    <r>
      <rPr>
        <b/>
        <sz val="11"/>
        <rFont val="Arial"/>
        <family val="2"/>
      </rPr>
      <t>(21)</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</si>
  <si>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https://secretariadistritald-my.sharepoint.com/:f:/g/personal/devaj_sdmujer_gov_co/El_rPGLce71Nv_-vMSGDjzIBZCV9VX30-Kx8S2gzHS50UA?e=se0Fm2</t>
  </si>
  <si>
    <t>https://secretariadistritald-my.sharepoint.com/:f:/g/personal/devaj_sdmujer_gov_co/Es86S2SYQBlFuVKx4XZA9V0BPj36LLlfm5b7PbztNbUJVQ?e=w6ktLj</t>
  </si>
  <si>
    <r>
      <t xml:space="preserve">En el mes de mayo para la prevención y atención de violencias contra las mujeres en el espacio y transporte público:
- Se brindaron </t>
    </r>
    <r>
      <rPr>
        <b/>
        <sz val="11"/>
        <color theme="1"/>
        <rFont val="Arial"/>
        <family val="2"/>
      </rPr>
      <t xml:space="preserve">251 </t>
    </r>
    <r>
      <rPr>
        <sz val="11"/>
        <color theme="1"/>
        <rFont val="Arial"/>
        <family val="2"/>
      </rPr>
      <t xml:space="preserve">atenciones psico-jurídicas en dupla a mujeres víctimas de violencias en el espacio y el transporte público, de las cuales </t>
    </r>
    <r>
      <rPr>
        <b/>
        <sz val="11"/>
        <color theme="1"/>
        <rFont val="Arial"/>
        <family val="2"/>
      </rPr>
      <t>46</t>
    </r>
    <r>
      <rPr>
        <sz val="11"/>
        <color theme="1"/>
        <rFont val="Arial"/>
        <family val="2"/>
      </rPr>
      <t xml:space="preserve"> fueron nuevas atenciones y </t>
    </r>
    <r>
      <rPr>
        <b/>
        <sz val="11"/>
        <color theme="1"/>
        <rFont val="Arial"/>
        <family val="2"/>
      </rPr>
      <t>205</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(2)</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</si>
  <si>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mayo para la prevención y atención de violencias contra las mujeres en el espacio y transporte público:
- Se brindaron </t>
    </r>
    <r>
      <rPr>
        <b/>
        <sz val="11"/>
        <color theme="1"/>
        <rFont val="Arial"/>
        <family val="2"/>
      </rPr>
      <t xml:space="preserve">698 </t>
    </r>
    <r>
      <rPr>
        <sz val="11"/>
        <color theme="1"/>
        <rFont val="Arial"/>
        <family val="2"/>
      </rPr>
      <t xml:space="preserve">atenciones psico-jurídicas en dupla a mujeres víctimas de violencias en el espacio y el transporte público, de las cuales </t>
    </r>
    <r>
      <rPr>
        <b/>
        <sz val="11"/>
        <color theme="1"/>
        <rFont val="Arial"/>
        <family val="2"/>
      </rPr>
      <t>174</t>
    </r>
    <r>
      <rPr>
        <sz val="11"/>
        <color theme="1"/>
        <rFont val="Arial"/>
        <family val="2"/>
      </rPr>
      <t xml:space="preserve"> fueron nuevas atenciones y </t>
    </r>
    <r>
      <rPr>
        <b/>
        <sz val="11"/>
        <color theme="1"/>
        <rFont val="Arial"/>
        <family val="2"/>
      </rPr>
      <t>524</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(21)</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</si>
  <si>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t>De acuerdo con los registros del Simisional 2.0. Durante el mes de mayo de 2025, las Duplas de Atención Psicosocial realizaron un total de 409 atenciones, de las cuales 106 corresponden a primeras atenciones y 303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</si>
  <si>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31 de mayo de 2025, las Duplas de Atención Psicosocial realizaron un total de 1015 atenciones, de las cuales 304 corresponden a primeras atenciones y 711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</si>
  <si>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Logros: Durante el mes de mayo de 2025, las Duplas de Atención Psicosocial realizaron un total de 303 seguimientos efectivos. Esto posibilitó la construcción de escenarios de confianza institucional con las ciudadanas para afrontar las situaciones de violencias sufridas y permanecer en los procesos de activación de ruta, solicitud de medidas de protección, consolidación y fortalecimiento de redes de apoyo.  
Con corte al mes de mayo se han realizado 711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mayo no se reportaron retrasos en los procesos de seguimiento a la ciudadanas víctimas de violencias atendidas por las Duplas de Atención Psicosocial. </t>
  </si>
  <si>
    <t>Logros: De acuerdo con los registros del Simisional 2.0. Durante el mes de abril de 2025, las Duplas de Atención Psicosocial realizaron un total de 283 atenciones, de las cuales 96 corresponden a primeras atenciones y 187 a seguimientos efectivos. 
Con corte al mes de abril se han realizado 606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abril no se reportaron retrasos en los procesos de atención psicosocial.</t>
  </si>
  <si>
    <t>Logros: De acuerdo con los registros del Simisional 2.0. Durante el mes de mayo de 2025, las Duplas de Atención Psicosocial realizaron un total de 409 atenciones, de las cuales 106 corresponden a primeras atenciones y 303 a seguimientos efectivos.
Con corte al mes de mayo se han realizado 1.015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mayo no se reportaron retrasos en los procesos de atención psicosocial.</t>
  </si>
  <si>
    <t>https://secretariadistritald-my.sharepoint.com/:f:/g/personal/devaj_sdmujer_gov_co/EozX9CUwT-JBmDFLdyg6pn0BozbH8Cd0kKFr-8P40j7MFw?e=swU2U2</t>
  </si>
  <si>
    <t>https://secretariadistritald-my.sharepoint.com/:f:/g/personal/devaj_sdmujer_gov_co/El134R5klqBLsRKy346IYcgBxinpUN1BE85D0rbN2kwsdA?e=ToDT9m</t>
  </si>
  <si>
    <t>Durante el mes de mayo de 2025, las Duplas de Atención Psicosocial realizaron un total de 409 atenciones, de las cuales 106 corresponden a primeras atenciones y 303 a seguimientos efectivos. El proceso de orientación, atención y acompañamiento psicosocial facilitado por las profesionales aportó al reconocimiento de las violencias y a la garantía del derecho de las mujeres a una vida libre de las mismas. 
Con corte al mes de mayo se han realizado 1015 atenciones por parte de las Duplas Psicosociales</t>
  </si>
  <si>
    <t>Durante el mes de mayo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</si>
  <si>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mayo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</si>
  <si>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mayo se llevaron a cabo 89 reuniones de apoyo a la supervisión administrativa, financiera y contable con los operadores de las 6 Casas Refugio que operaron durante el mes, sobre temas como: revisión de insumos, inventario y gastos.
En el periodo de enero a mayo de 2025 se llevaron a cabo 324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</si>
  <si>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mayo se realizaron 3 reuniones de supervisión técnica para brindar lineamientos técnicos para la implementación del enfoque diferencial.
En el periodo de enero a mayo de 2025 se desarrollaron 4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No se presentaron retrasos.</t>
  </si>
  <si>
    <t>https://secretariadistritald-my.sharepoint.com/:f:/g/personal/devaj_sdmujer_gov_co/Evm7Lt7uIBtGm-uTP9k0wTsBUbQL00_KRBHuBOT9cM6o_A?e=4Rpgmc</t>
  </si>
  <si>
    <t>https://secretariadistritald-my.sharepoint.com/:f:/g/personal/devaj_sdmujer_gov_co/ElfYVjLgdWNOoo5AGSOyZgcB_8WDxhW2WMP16f_VKRpO0g?e=SZIXxE</t>
  </si>
  <si>
    <t>https://secretariadistritald-my.sharepoint.com/:f:/g/personal/devaj_sdmujer_gov_co/Ejn-f9FQTARIqRBXQhBdbP4BIlTFM2WdPLupEwSxJeFuyA?e=SdxCOE</t>
  </si>
  <si>
    <t xml:space="preserve">Durante el mes de mayo se recibieron 62 solicitudes de cupo (mujeres víctimas de violencia con personas a cargo) en el correo institucional de Casas Refugio, de las cuales se aceptaron y se realizaron los trámites de ingreso para 38 solicitudes al evidenciar que cumplían con los criterios, 13 resultaron en desistimiento de cupo y 11 en el no cumplimiento de criterios para el ingreso a Casa Refugio. 
Las 38 solicitudes de cupo que cumplieron con los criterios de ingreso, conllevaron la acogida de 90 personas nuevas, entre las cuales se encontraban 39 mujeres adultas y adultas mayores víctimas de violencia y 51 niños, niñas y adolescentes. Durante el mes de mayo estuvieron acogidas un total de 227 personas (mujeres víctimas de violencia y personas a cargo) en las Casas Refugio.  </t>
  </si>
  <si>
    <t xml:space="preserve">En el periodo de enero a mayo de 2025 se recibieron 265 solicitudes de cupo (mujeres víctimas de violencia y personas a cargo) en el correo institucional de Casas Refugio, de las cuales se aceptaron y se realizaron los trámites de ingreso para 199  solicitudes al evidenciar que cumplían con los criterios, 42 resultaron en desistimiento de cupo y 24 no cumplieron con los criterios para el ingreso a Casa Refugio. 
Las 199 solicitudes de cupo que cumplieron con los criterios de ingreso, conllevaron la acogida de 426  personas nuevas, entre las cuales se encontraban 200 mujeres adultas víctimas de violencia y 226 niños, niñas, adolescentes y personas de sus grupos familiares. </t>
  </si>
  <si>
    <t>Logros: En el mes de mayo se recibieron 62 solicitudes de cupo (mujeres víctimas de violencia y personas a cargo) en el correo institucional de Casas Refugio, de las cuales se aceptaron y se realizaron los trámites de ingreso para 38 solicitudes al evidenciar que cumplían con los criterios, 13 resultaron en desistimiento de cupo y 11 en el no cumplimiento de criterios para el ingreso a Casa Refugio.
En el periodo de enero a mayo de 2025 se recibieron 265 solicitudes de cupo (mujeres víctimas de violencia y personas a cargo) en el correo institucional de Casas Refugio, de las cuales se aceptaron y se realizaron los trámites de ingreso para 199 solicitudes al evidenciar que cumplían con los criterios, a través de 6 Casas Refugio; 42 resultaron en desistimiento de cupo para el ingreso a Casa Refugio y 24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</si>
  <si>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mayo se brindó acogida a 90  personas nuevas (mujeres víctimas de violencia y personas a cargo) que cumplieron los criterios de ingreso a las Casas Refugio, de las cuales 39 fueron mujeres adultas y adultas mayores, 7 adolescente, 34 niñas y niños y 10 bebés. Bajo ese marco, en abril estuvieron acogidas un total de 227  personas en la Estrategia de Casas Refugio en sus tres Modelos: Tradicional, Intermedio y Rural.
En el periodo de enero a mayo de 2025 se brindó acogida a 426 personas nuevas (mujeres víctimas de violencia y personas a cargo) que cumplieron los criterios de ingreso a las Casas Refugio, de las cuales 200 son mujeres adultas y adultas mayores, 32 adolescentes, 144 niñas y niños y 50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</si>
  <si>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https://secretariadistritald-my.sharepoint.com/:f:/g/personal/devaj_sdmujer_gov_co/EgR35VaHoQ5NvHCK3ZvmevcBA2vKHEF7c9mUoCjp5CzB4w?e=N1Uk1Y</t>
  </si>
  <si>
    <t>https://secretariadistritald-my.sharepoint.com/:f:/g/personal/devaj_sdmujer_gov_co/ErYoPzVeLRZKnJ1qs3RVWI4BNFbgUs0fIV_HHGZPL7Vwkg?e=rqOFAq</t>
  </si>
  <si>
    <t>Con corte al mes de mayo se dio cumplimiento a la operación de la Estrategia Casas Refugio a través del funcionamiento de 6 casas, 4 en el Modelo de Atención Tradicional, 1 del Modelo Intermedio y 1 de la Modelo Rural.</t>
  </si>
  <si>
    <t xml:space="preserve">En el periodo entre enero a mayo de 2025 ingresaron un total de 426 personas nuevas en las Casas Refugio, de las cuales 200 fueron mujeres adultas víctimas de violencia y 226 niños, niñas, adolescentes de sus sistemas familiares dependientes. </t>
  </si>
  <si>
    <t>https://secretariadistritald-my.sharepoint.com/:f:/g/personal/devaj_sdmujer_gov_co/ElltwNC45QxLuV5kpzOiKpEByQM-jOSJAy5thGFDTGuMPQ?e=WR5jpo</t>
  </si>
  <si>
    <t>Durante el mes de mayo ingresaron un total de 90 personas nuevas en las Casas Refugio, de las cuales 39 fueron mujeres adultas y adulta mayor víctimas de violencia y 51 niños, niñas, adolescentes de sus sistemas familiares dependientes.
En el periodo entre enero a mayo de 2025 ingresaron un total de 426  personas nuevas en las Casas Refugio, de las cuales 200 fueron mujeres adultas y adulta mayor víctimas de violencia y 226 niños, niñas, adolescentes de sus sistemas familiares dependientes.
No se presentaron retrasos.</t>
  </si>
  <si>
    <t>En mayo se llevaron a cabo 15 espacios técnicos con las Alcaldías Locales donde se avanzó en la definición de fechas y agendas para las segundas sesiones del año de los Consejos Locales de Seguridad para las Mujeres, así se realizaron 3 sesiones de los Consejos en las localidades de: Bosa, Antonio Nariño y Rafael Uribe. Se realizaron 17 encuentros con las entidades locales para la concertación y formulación de las estrategias de prevención de violencias contra las mujeres de los Planes Locales de Seguridad para las Mujeres 2025. Se realizaron 52  acciones de prevención de violencias contra las mujeres en el espacio público y 15 mesas de trabajo para la prevención del delito de feminicidio.</t>
  </si>
  <si>
    <t>Entre enero y mayo se llevaron a cabo 52 espacios técnicos con las Alcaldías Locales donde se avanzó en la definición de fechas y agendas para las primeras sesiones del año de los Consejos Locales de Seguridad para las Mujeres, así se realizaron las 20 sesiones de los CLSM, dando por culminada la primera ronda el año y dando inicio a la segunda.  Se realizaron 58 encuentros con las entidades locales para la concertación y formulación de las estrategias de prevención de violencias contra las mujeres de los Planes Locales de Seguridad para las Mujeres 2025. Se realizaron 135 acciones de prevención de violencias contra las mujeres en el espacio público y 48 mesas de trabajo para la prevención del delito de feminicidio.</t>
  </si>
  <si>
    <t>Logros: En mayose realizaron 15 espacios técnicos con las Alcaldías Locales de: Usaquén, Chapinero, Santa Fe, San Cristóbal, Usme, Tunjuelito, Bosa, Kennedy, Suba, Barrios Unidos, Teusaquillo, Los Mártires, Puente Aranda, La Candelaria y Ciudad Bolívar, donde se definieron las fechas y agendas de las segundas sesiones del año de los Consejos Locales de Seguridad para las Mujeres, las cuales se programaron para mayo y junio con base en la agenda propuesta por parte de la SDMujer.
Con corte al mes de mayo se realizaron 52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</si>
  <si>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mayo se realizaron 17 encuentros con las entidades locales para la concertación y formulación de los compromisos y estrategias de prevención de violencias contra las mujeres de los Planes Locales de Seguridad para las Mujeres de: Usaquén, Santa Fe, San Cristóbal, Usme, Tunjuelito, Bosa, Kennedy, Fontibón, Engativá, Suba, Barrios Unidos, Teusaquillo, Los Mártires, Puente Aranda, La Candelaria, Rafael Uribe U., y Ciudad Bolívar.
Con corte al mes de mayo se realizaron 58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</si>
  <si>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mayo se avanzó en el desarrollo de 52 acciones de prevención de violencias contra las mujeres en el espacio y transporte público en las localidades de: Usaquén, Chapinero, Santa Fe, San Cristóbal, Usme, Tunjuelito, Bosa, Fontibón, Engativá, Barrios Unidos, Teusaquillo, Antonio Nariño, Puente Aranda, La Candelaria, Rafael Uribe U., y Ciudad Bolívar.
Con corte al mes de mayo se realizaron 135 actividades de prevención de violencias contra las mujeres en el espacio y transporte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</si>
  <si>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mayo se avanzó en el desarrollo de 15 Mesas de Trabajo para la  prevención del delito de feminicidio en las localidades de: Usaquén, San Cristóbal, Usme, Tunjuelito, Bosa, Kennedy, Fontibón, Engativá, Barrios Unidos, Teusaquillo, Los Mártires, Puente Aranda, La Candelaria, Rafael Uribe U., y Ciudad Bolívar. 
Con corte al mes de mayo se desarrollaron 48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</si>
  <si>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https://secretariadistritald-my.sharepoint.com/:f:/g/personal/devaj_sdmujer_gov_co/EhMs-ZmEp0ROvACzv7szQGMBUolVcjD64OMNtyDU55YBvA?e=fQjSMC</t>
  </si>
  <si>
    <t>https://secretariadistritald-my.sharepoint.com/:f:/g/personal/devaj_sdmujer_gov_co/Ek3qkM4xHB5BtRDX0MJTTRQBAMg2JWwIimmmdBAa6SaLoQ?e=ynx5PS</t>
  </si>
  <si>
    <t>https://secretariadistritald-my.sharepoint.com/:f:/g/personal/devaj_sdmujer_gov_co/EuNLWrePFCxLrdsMcXQme_EBc5RZ_fvw04NdWdznmAY0sQ?e=fYoIyk</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</si>
  <si>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de conmemoración del 28 de mayo  - Día de la salud plena de las mujeres 
Jornadas para la apropiación del espacio público por parte de las mujeres. (Bicirodadas, Murales)
Jornadas de difusión de la Ruta de atención a mujeres víctimas de violencias y en riesgo de feminicidio 
Mega Tomas Mujer y Género de TM
Jornadas de sensibilización sobre el derecho a una vida libre de violencias en IED.
Mesas de trabajo para la formulación de los PLSM con entidades y ciudadanas. 
Mesas de concertación Presupuestos Participativos
Acompañamiento Encuentros Comunitarios de la MEBOG
Sensibilización sobre el Derecho a una vida libre de violencias  con redes comunitarias y organizaciones de mujeres.
Jornadas de sensibilización sobre el derecho a una vida libre de violencias y difusión de la Ruta única de atención a mujeres víctimas de violencias y en riesgo de feminicidio en el marco de la estrategia Redes Seguras para las Mujeres (Suba).  
Jornadas de prevención de violencias en el marco del Día de la madre en zonas de rumba y centros comerciales. 
Jornadas de conmemoración por el día nacional por la dignidad de las mujeres víctimas de violencia sexual en Colombia</t>
  </si>
  <si>
    <r>
      <rPr>
        <sz val="11"/>
        <color rgb="FF000000"/>
        <rFont val="Arial"/>
        <family val="2"/>
      </rPr>
      <t xml:space="preserve">Logros: De acuerdo con los registros del Simisional 2.0. En el mes de mayo fueron contestados, analizados o gestionados 697 incidentes por la AgenciaMuj de los códigos de tipificación priorizados.
De estos, 182 incidentes fueron no procedentes (incluye el estado No procedente y Sin información), 515 fueron direccionados a equipos de la SDMujer para atención post-evento y en emergencia. Se desarrollaron 2  espacios de construcción y articulación conjunta con el C4, en el cual se adelantó seguimiento a la operación con el fin de fortalecer la respuesta de gestión y atención de los incidentes, También, se enviaron correos electrónicos en los cuales se adelantó seguimiento a la operación. Entre los temas trabajados se retomó: Avances en herramienta de georeferenciación y transferencia de voz.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</si>
  <si>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mayo se recepcionaron y gestionaron 215 incidentes con código de tipificación 204-Tentativa de Feminicidio priorizado para la atención en urgencia/emergencia a través de la móvil mujer de la AgenciaMuj bajo un esquema de duplas psico jurídicas.
De estos, se realizaron 132 orientaciones psico-jurídicas efectivas  y se gestionaron 83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</si>
  <si>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https://secretariadistritald-my.sharepoint.com/:f:/g/personal/devaj_sdmujer_gov_co/EthGQwR7ZHlMiztTumT9m2sB6_mn2Uhj0Ax-l_m09-Rf0A?e=TksE6v</t>
  </si>
  <si>
    <t>https://secretariadistritald-my.sharepoint.com/:f:/g/personal/devaj_sdmujer_gov_co/EkoH5PuAu-dHrnICJwPTEPcBvs2FBwlTsCQeKj004lw6uQ?e=8b0ELP</t>
  </si>
  <si>
    <t xml:space="preserve">De acuerdo con los registros del Simisional 2.0. Durante el mes de mayo se recepcionaron y gestionaron 215 incidentes con código de tipificación 204-Tentativa de Feminicidio priorizado para la atención en urgencia/emergencia a través de la móvil mujer de la AgenciaMuj bajo un esquema de duplas psico jurídicas. 
De estos, se realizaron 132 orientaciones psico-jurídicas efectivas y se gestionaron 83 incidentes como intento fallido de contacto. </t>
  </si>
  <si>
    <t>Con corte al mes de mayo se recepcionaron y gestionaron 993 incidentes con código de tipificación 204-Tentativa de Feminicidio priorizado para la atención en urgencia/emergencia a través de la móvil mujer de la AgenciaMuj bajo un esquema de duplas psico jurídicas. De estos incidentes 530 incidentes fueron orientaciones psico-jurídicas efectivas y 463 fueron casos gestionados con Contacto Inicial fallido.</t>
  </si>
  <si>
    <t>En mayo de 2025 el Sistema Articulado de Alertas Tempranas-SAAT hizo seguimiento socio jurídico y psicosocial a 320 casos de mujeres en riesgo de feminicidio, según remisiones externas del Instituto Nacional de Medicina Legal y Ciencias Forenses. Así mismo, impulsó 39 acciones de coordinación interinstitucional para aportar a la garantía de los derechos de las mujeres en riesgo de feminicidio.</t>
  </si>
  <si>
    <t>https://secretariadistritald-my.sharepoint.com/:f:/g/personal/devaj_sdmujer_gov_co/EjD2uczMpkRFt-nlyBiBrkQBg7MLMmimEVTODLdF4ea8Gg?e=bm0MTZ</t>
  </si>
  <si>
    <t xml:space="preserve">
De acuerdo con los datos arrojados por el Simisional 2.0, así como los datos que suministró la Dirección de Gestión de Conocimiento en cuanto a la matriz de efectividad proporcionada, en el mes de mayo  se realizaron 3.656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</si>
  <si>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mayo  se realizaron 17.563  atenciones efectivas a través de la Línea Púrpura Distrital "Mujeres que escuchan mujeres" </t>
  </si>
  <si>
    <t>Entre enero y mayo de 2025 el Sistema Articulado de Alertas Tempranas-SAAT hizo seguimiento jurídico y psicosocial a 1140 mujeres en riesgo de feminicidio, valoradas por el Instituto Nacional de Medicina Legal y Ciencias Forenses-INMLCF e identificadas por los equipos de atención de la Secretaría Distrital de la Mujer. Así mismo, impulsó 99 acciones de coordinación interinstitucional para aportar a la garantía de los derechos de las mujeres en riesgo de feminicidio.</t>
  </si>
  <si>
    <t>Logro: en mayo de 2025 el Sistema Articulado de Alertas Tempranas-SAAT hizo seguimiento socio jurídico y psicosocial a 320 casos de mujeres en riesgo de feminicidio, según remisiones externas del Instituto Nacional de Medicina Legal y Ciencias Forenses.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</si>
  <si>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mayo de 2025 se hizo seguimiento a 5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</si>
  <si>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mayo de 2025 se realizaron 39 acciones reforzadas de articulación interinstitucional de 20 casos de mujeres en riesgo de feminicidio atendidas por el equipo SAAT. Las entidades a las que se enviaron casos fueron: FGN (19 solicitudes); Policía Bogotá (2 solicitudes); Comisarías de Familia (4 solicitudes); entes territoriales (11 solicitudes); Ministerio Público y otras entidades (3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</si>
  <si>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https://secretariadistritald-my.sharepoint.com/:f:/g/personal/devaj_sdmujer_gov_co/EuIWwF7QPlNKiDdMK4vcIR4Bq0C6gpOMV2-zqHWfiRnr8A?e=BK67Wc</t>
  </si>
  <si>
    <t>https://secretariadistritald-my.sharepoint.com/:f:/g/personal/devaj_sdmujer_gov_co/Ei209tt9ms1IqKuPiFml-m8By_CMEHFJCZQzevkcQYbxMg?e=71gKac</t>
  </si>
  <si>
    <t>https://secretariadistritald-my.sharepoint.com/:f:/g/personal/devaj_sdmujer_gov_co/EqHMUIqGgplBm4tTNiNr7PsBaFpVqXgiTZpeII7Vli8wzQ?e=rdXO9k</t>
  </si>
  <si>
    <t>Logros: Durante el mes de mayo se realizaron 39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mayo de 2025 se realizaron 123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</si>
  <si>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 xml:space="preserve">
De acuerdo con los datos arrojados por el Simisional 2.0, así como los datos que suministró la Dirección de Gestión de Conocimiento en cuanto a la matriz de efectividad proporcionada, en el mes de junio  se realizaron 3.403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</si>
  <si>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junio  se realizaron 20.966  atenciones efectivas a través de la Línea Púrpura Distrital "Mujeres que escuchan mujeres" </t>
  </si>
  <si>
    <t>De acuerdo con los datos arrojados por el Simisional 2.0, así como los datos que suministró la Dirección de Gestión de Conocimiento en cuanto a la matriz de efectividad proporcionada, durante el mes de junio se realizaron 3.403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junio se realizaron 20.966 atenciones efectivas a través de la Línea Púrpura Distrital "Mujeres que escuchan mujeres"</t>
  </si>
  <si>
    <t>Logros: Durante el mes de mayo  se realizaron un total de 2.718   intervenciones de las cuales 522 fue atención psicosocial, 29 intervención en crisis, 135 orientación e información general, 440 orientaciones en rutas de atención, 17 orientación en salud, 224 orientaciónes jurídicas, 3 primeros auxilios psicológicos y 1.348 otras intervenciones; a mujeres de acuerdo con las necesidades y demandas,  así como los hechos victimizantes. 
Nota: Una atención brindada puede tener más de un tipo de intervención
Con corte al mes de mayo se realizaron un total de 14.559 intervenciones de las cuales 2.754 fue atención psicosocial, 120 intervención en crisis, 896 orientación e información general, 2.363 orientaciones en rutas de atención, 47 orientación en salud, 1.134 orientaciónes jurídicas, 14 primeros auxilios psicológicos y 7.231 otras intervenciones; a mujeres de acuerdo con las necesidades y demandas,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</si>
  <si>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mayo se realizaron un total de 1.481 seguimientos, de estos 1.173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308 corresponden a seguimientos fallidos. (seguimientos de Bogotá, Alertantes y canal WhatsApp)
Con corte al mes de mayo se realizaron un total de 7.173, de estos 5.404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1.769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</si>
  <si>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Logros: Durante el mes de jun io se realizaron un total de 1.464 seguimientos, de estos 1.136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328 corresponden a seguimientos fallidos. (seguimientos de Bogotá, Alertantes y canal WhatsApp)
Con corte al mes de junio se realizaron un total de 8.637, de estos 6.540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2.097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</si>
  <si>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De acuerdo con los registros del Simisional 2.0. Durante el mes de junio de 2025, las Duplas de Atención Psicosocial realizaron un total de 401 atenciones, de las cuales 107 corresponden a primeras atenciones y 294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</si>
  <si>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30 de junio de 2025, las Duplas de Atención Psicosocial realizaron un total de 1416 atenciones, de las cuales 411 corresponden a primeras atenciones y 1005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</si>
  <si>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Logros: De acuerdo con los registros del Simisional 2.0. Durante el mes de junio de 2025, las Duplas de Atención Psicosocial realizaron un total de 401 atenciones, de las cuales 107 corresponden a primeras atenciones y 294 a seguimientos efectivos
Con corte al mes de junio se han realizado 1.416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junio no se reportaron retrasos en los procesos de atención psicosocial.</t>
  </si>
  <si>
    <t xml:space="preserve">Logros: Durante el mes de junio de 2025, las Duplas de Atención Psicosocial realizaron un total de 294 seguimientos efectivos. Esto posibilitó la construcción de escenarios de confianza institucional con las ciudadanas para afrontar las situaciones de violencias sufridas y permanecer en los procesos de activación de ruta, solicitud de medidas de protección, consolidación y fortalecimiento de redes de apoyo.  
Con corte al mes de junio se han realizado 1005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junio no se reportaron retrasos en los procesos de seguimiento a la ciudadanas víctimas de violencias atendidas por las Duplas de Atención Psicosocial. </t>
  </si>
  <si>
    <t>Durante el mes de junio de 2025, las Duplas de Atención Psicosocial realizaron un total de 401 atenciones, de las cuales 107 corresponden a primeras atenciones y 294 a seguimientos efectivos. El proceso de orientación, atención y acompañamiento psicosocial facilitado por las profesionales aportó al reconocimiento de las violencias y a la garantía del derecho de las mujeres a una vida libre de las mismas. 
Con corte al mes de junio se han realizado 1416 atenciones por parte de las Duplas Psicosociales</t>
  </si>
  <si>
    <t>Durante el mes de junio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</si>
  <si>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junio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</si>
  <si>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junio se recibieron 39 solicitudes de cupo (mujeres víctimas de violencia con personas a cargo) en el correo institucional de Casas Refugio, de las cuales se aceptaron y se realizaron los trámites de ingreso para 32 solicitudes al evidenciar que cumplían con los criterios, 2 resultaron en desistimiento de cupo y 5 en el no cumplimiento de criterios para el ingreso a Casa Refugio. 
Las 32 solicitudes de cupo que cumplieron con los criterios de ingreso, conllevaron la acogida de 66  personas nuevas, entre las cuales se encontraban 32  mujeres adultas y adultas mayores víctimas de violencia y 34 niños, niñas y adolescentes. Durante el mes de junio estuvieron acogidas un total de 165 personas (mujeres víctimas de violencia y personas a cargo) en las Casas Refugio.  </t>
  </si>
  <si>
    <t xml:space="preserve">En el periodo de enero a junio de 2025 se recibieron 304 solicitudes de cupo (mujeres víctimas de violencia y personas a cargo) en el correo institucional de Casas Refugio, de las cuales se aceptaron y se realizaron los trámites de ingreso para 231  solicitudes al evidenciar que cumplían con los criterios, 44 resultaron en desistimiento de cupo y 29 no cumplieron con los criterios para el ingreso a Casa Refugio. 
Las 231 solicitudes de cupo que cumplieron con los criterios de ingreso, conllevaron la acogida de 492  personas nuevas, entre las cuales se encontraban 232  mujeres adultas víctimas de violencia y 260 niños, niñas, adolescentes y personas de sus grupos familiares. </t>
  </si>
  <si>
    <t>Logros: En el mes de junio se recibieron 39 solicitudes de cupo (mujeres víctimas de violencia y personas a cargo) en el correo institucional de Casas Refugio, de las cuales se aceptaron y se realizaron los trámites de ingreso para 32 solicitudes al evidenciar que cumplían con los criterios, 2 resultaron en desistimiento de cupo y 5 en el no cumplimiento de criterios para el ingreso a Casa Refugio.
En el periodo de enero a  junio de 2025 se recibieron 304 solicitudes de cupo (mujeres víctimas de violencia y personas a cargo) en el correo institucional de Casas Refugio, de las cuales se aceptaron y se realizaron los trámites de ingreso para 231 solicitudes al evidenciar que cumplían con los criterios, a través de 6 Casas Refugio; 44 resultaron en desistimiento de cupo para el ingreso a Casa Refugio y 29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</si>
  <si>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junio se brindó acogida a 66  personas nuevas (mujeres víctimas de violencia y personas a cargo) que cumplieron los criterios de ingreso a las Casas Refugio, de las cuales 32  fueron mujeres adultas y adultas mayores, 3 adolescente, 25 niñas y niños y 6 bebés. Bajo ese marco, en junio estuvieron acogidas un total de 165  personas en la Estrategia de Casas Refugio en sus tres Modelos: Tradicional, Intermedio y Rural.
En el periodo de enero a junio de 2025 se brindó acogida a 492 personas nuevas (mujeres víctimas de violencia y personas a cargo) que cumplieron los criterios de ingreso a las Casas Refugio, de las cuales 232 son mujeres adultas y adultas mayores, 35 adolescentes, 169 niñas y niños y 56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</si>
  <si>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junio se dio cumplimiento a la operación de la Estrategia Casas Refugio a través del funcionamiento de 6 casas, 4 en el Modelo de Atención Tradicional, 1 del Modelo Intermedio y 1 de la Modelo Rural.</t>
  </si>
  <si>
    <t xml:space="preserve">En el periodo entre enero a junio de 2025 ingresaron un total de 492 personas nuevas en las Casas Refugio, de las cuales 232 fueron mujeres adultas víctimas de violencia y 260 niños, niñas, adolescentes de sus sistemas familiares dependientes. </t>
  </si>
  <si>
    <t>Durante el mes de junio ingresaron un total de 66 personas nuevas en las Casas Refugio, de las cuales 32 fueron mujeres adultas y adulta mayor víctimas de violencia y 34 niños, niñas, adolescentes de sus sistemas familiares dependientes.
En el periodo entre enero a junio de 2025 ingresaron un total de 492 personas nuevas en las Casas Refugio, de las cuales 232 fueron mujeres adultas y adulta mayor víctimas de violencia y 260 niños, niñas, adolescentes de sus sistemas familiares dependientes.
No se presentaron retrasos.</t>
  </si>
  <si>
    <t xml:space="preserve">De acuerdo con los registros del Simisional 2.0. Durante el mes de junio se recepcionaron y gestionaron 154 incidentes con código de tipificación 204-Tentativa de Feminicidio priorizado para la atención en urgencia/emergencia a través de la móvil mujer de la AgenciaMuj bajo un esquema de duplas psico jurídicas. 
De estos, se realizaron 83 orientaciones psico-jurídicas efectivas y se gestionaron 71 incidentes como intento fallido de contacto. </t>
  </si>
  <si>
    <t>Con corte al mes de junio se recepcionaron y gestionaron 1147 incidentes con código de tipificación 204-Tentativa de Feminicidio priorizado para la atención en urgencia/emergencia a través de la móvil mujer de la AgenciaMuj bajo un esquema de duplas psico jurídicas. De estos incidentes 613 incidentes fueron orientaciones psico-jurídicas efectivas y 534 fueron casos gestionados con Contacto Inicial fallido.</t>
  </si>
  <si>
    <r>
      <rPr>
        <sz val="11"/>
        <color rgb="FF000000"/>
        <rFont val="Arial"/>
        <family val="2"/>
      </rPr>
      <t xml:space="preserve">Logros: De acuerdo con los registros del Simisional 2.0. En el mes de junio fueron contestados, analizados o gestionados 698 incidentes por la AgenciaMuj de los códigos de tipificación priorizados.
De estos, 186 incidentes fueron no procedentes (incluye el estado No procedente y Sin información), 512 fueron direccionados a equipos de la SDMujer para atención post-evento y en emergencia. Se desarrollaron 2  espacios de articulación conjunta con el C4 con el fin de fortalecer la respuesta de gestión y atención de los incidentes. También, se enviaron correos electrónicos en los cuales se adelantó seguimiento a la operación. Entre los temas trabajados se retomó:  Monitoreo de transferencia de voz, códigos de disposición e identificación de errores en la operación.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</si>
  <si>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junio se recepcionaron y gestionaron 154 incidentes con código de tipificación 204-Tentativa de Feminicidio priorizado para la atención en urgencia/emergencia a través de la móvil mujer de la AgenciaMuj bajo un esquema de duplas psico jurídicas.
De estos, se realizaron 83 orientaciones psico-jurídicas efectivas  y se gestionaron 71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</si>
  <si>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r>
      <t>Logros: Durante el mes de junio se llevaron a cabo 92</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En el periodo de enero a junio de 2025 se llevaron a cabo 416</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r>
  </si>
  <si>
    <t>https://secretariadistritald-my.sharepoint.com/:f:/g/personal/devaj_sdmujer_gov_co/Er1Pf8t-CdpJrFHIw741V7gBWbEx_GF2n57Y5U_5431jeQ?e=yYhksv</t>
  </si>
  <si>
    <t>https://secretariadistritald-my.sharepoint.com/:f:/g/personal/devaj_sdmujer_gov_co/Ekew0vlTSxBIlp1NB7u4NwwBsFsTuLqiGx4AjRwLqATZzA?e=0bJNPj</t>
  </si>
  <si>
    <t>https://secretariadistritald-my.sharepoint.com/:f:/g/personal/devaj_sdmujer_gov_co/EpX9PS87rsdKhER0Zdt9ihIB0QPcII5Bf3Qha7AdziKplg?e=HPUwOg</t>
  </si>
  <si>
    <t>https://secretariadistritald-my.sharepoint.com/:f:/g/personal/devaj_sdmujer_gov_co/EhKwzbIEfRRMnWG6SXi6U64BrpxOWwgIZJrI0DwmwmF7-w?e=RbhpOn</t>
  </si>
  <si>
    <t>https://secretariadistritald-my.sharepoint.com/:f:/g/personal/devaj_sdmujer_gov_co/EhyDoeZypkNHqXGKjGP88LcBM0TOBKSexvMfo7lyEGJkdg?e=FmhJEo</t>
  </si>
  <si>
    <t>https://secretariadistritald-my.sharepoint.com/:f:/g/personal/devaj_sdmujer_gov_co/EpqLTDEmNe1Cg1x6uVjPCLMBR00v6sSG7RFKVyYe28y4gw?e=6vKbBK</t>
  </si>
  <si>
    <t>https://secretariadistritald-my.sharepoint.com/:f:/g/personal/devaj_sdmujer_gov_co/Eir4jCpH7phPtSzkFJG1_RcBEmZDygHt19GF6anFK0qThg?e=IYR6Ls</t>
  </si>
  <si>
    <t>https://secretariadistritald-my.sharepoint.com/:f:/g/personal/devaj_sdmujer_gov_co/Eo7Ymirrh0dAu26a2Mmgs6MBjwvVvOn5rJ7P20Kyi4rf1g?e=gZFvZS</t>
  </si>
  <si>
    <t>https://secretariadistritald-my.sharepoint.com/:f:/g/personal/devaj_sdmujer_gov_co/Erpd3K3IHzhPk4DHLgUKp7UBCt4JBr70pjghQuNIh-aDRA?e=5ao7WY</t>
  </si>
  <si>
    <t>https://secretariadistritald-my.sharepoint.com/:f:/g/personal/devaj_sdmujer_gov_co/EgVBl8r1zehCtPCnzmITqAIBxjtZiFe0kY7sYss2fsAX9g?e=kI8xIs</t>
  </si>
  <si>
    <r>
      <t xml:space="preserve">En el mes de junio para la prevención y atención de violencias contra las mujeres en el espacio y transporte público:
- Se brindaron </t>
    </r>
    <r>
      <rPr>
        <b/>
        <sz val="11"/>
        <color theme="1"/>
        <rFont val="Arial"/>
        <family val="2"/>
      </rPr>
      <t xml:space="preserve">276 </t>
    </r>
    <r>
      <rPr>
        <sz val="11"/>
        <color theme="1"/>
        <rFont val="Arial"/>
        <family val="2"/>
      </rPr>
      <t xml:space="preserve">atenciones psico-jurídicas en dupla a mujeres víctimas de violencias en el espacio y el transporte público, de las cuales </t>
    </r>
    <r>
      <rPr>
        <b/>
        <sz val="11"/>
        <color theme="1"/>
        <rFont val="Arial"/>
        <family val="2"/>
      </rPr>
      <t>69</t>
    </r>
    <r>
      <rPr>
        <sz val="11"/>
        <color theme="1"/>
        <rFont val="Arial"/>
        <family val="2"/>
      </rPr>
      <t xml:space="preserve"> fueron nuevas atenciones y </t>
    </r>
    <r>
      <rPr>
        <b/>
        <sz val="11"/>
        <color theme="1"/>
        <rFont val="Arial"/>
        <family val="2"/>
      </rPr>
      <t>207</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(3)</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</si>
  <si>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junio para la prevención y atención de violencias contra las mujeres en el espacio y transporte público:
- Se brindaron </t>
    </r>
    <r>
      <rPr>
        <b/>
        <sz val="11"/>
        <color theme="1"/>
        <rFont val="Arial"/>
        <family val="2"/>
      </rPr>
      <t xml:space="preserve">974 </t>
    </r>
    <r>
      <rPr>
        <sz val="11"/>
        <color theme="1"/>
        <rFont val="Arial"/>
        <family val="2"/>
      </rPr>
      <t xml:space="preserve">atenciones psico-jurídicas en dupla a mujeres víctimas de violencias en el espacio y el transporte público, de las cuales </t>
    </r>
    <r>
      <rPr>
        <b/>
        <sz val="11"/>
        <color theme="1"/>
        <rFont val="Arial"/>
        <family val="2"/>
      </rPr>
      <t>243</t>
    </r>
    <r>
      <rPr>
        <sz val="11"/>
        <color theme="1"/>
        <rFont val="Arial"/>
        <family val="2"/>
      </rPr>
      <t xml:space="preserve"> fueron nuevas atenciones y </t>
    </r>
    <r>
      <rPr>
        <b/>
        <sz val="11"/>
        <color theme="1"/>
        <rFont val="Arial"/>
        <family val="2"/>
      </rPr>
      <t>731</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(24)</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</si>
  <si>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junio se brindaron </t>
    </r>
    <r>
      <rPr>
        <b/>
        <sz val="11"/>
        <rFont val="Arial"/>
        <family val="2"/>
      </rPr>
      <t>276</t>
    </r>
    <r>
      <rPr>
        <sz val="11"/>
        <rFont val="Arial"/>
        <family val="2"/>
      </rPr>
      <t xml:space="preserve"> atenciones psico-jurídicas en dupla a mujeres víctimas de violencias en el espacio y el transporte público, de las cuales </t>
    </r>
    <r>
      <rPr>
        <b/>
        <sz val="11"/>
        <rFont val="Arial"/>
        <family val="2"/>
      </rPr>
      <t>69</t>
    </r>
    <r>
      <rPr>
        <sz val="11"/>
        <rFont val="Arial"/>
        <family val="2"/>
      </rPr>
      <t xml:space="preserve"> fueron nuevas atenciones y </t>
    </r>
    <r>
      <rPr>
        <b/>
        <sz val="11"/>
        <rFont val="Arial"/>
        <family val="2"/>
      </rPr>
      <t>207</t>
    </r>
    <r>
      <rPr>
        <sz val="11"/>
        <rFont val="Arial"/>
        <family val="2"/>
      </rPr>
      <t xml:space="preserve"> seguimientos efectivos. Dichas atenciones incluyeron primeros acercamientos, orientaciones y seguimientos a los casos de mujeres que requirieron acompañamiento integral.
Con corte al mes de junio las Duplas Psico-Jurídicas han realizado un total de </t>
    </r>
    <r>
      <rPr>
        <b/>
        <sz val="11"/>
        <rFont val="Arial"/>
        <family val="2"/>
      </rPr>
      <t>974</t>
    </r>
    <r>
      <rPr>
        <sz val="11"/>
        <rFont val="Arial"/>
        <family val="2"/>
      </rPr>
      <t xml:space="preserve"> atenciones psico-jurídicas en dupla a mujeres víctimas de violencias en el espacio y el transporte público, de las cuales </t>
    </r>
    <r>
      <rPr>
        <b/>
        <sz val="11"/>
        <rFont val="Arial"/>
        <family val="2"/>
      </rPr>
      <t>243</t>
    </r>
    <r>
      <rPr>
        <sz val="11"/>
        <rFont val="Arial"/>
        <family val="2"/>
      </rPr>
      <t xml:space="preserve"> fueron primeras atenciones y </t>
    </r>
    <r>
      <rPr>
        <b/>
        <sz val="11"/>
        <rFont val="Arial"/>
        <family val="2"/>
      </rPr>
      <t>731</t>
    </r>
    <r>
      <rPr>
        <sz val="11"/>
        <rFont val="Arial"/>
        <family val="2"/>
      </rPr>
      <t xml:space="preserve"> seguimientos efectivos.
Reporte diferenciado:
Nuevas atenciones en Transporte Público: 11
Seguimiento efectivos en Transporte Público: 34
Nuevas atenciones en Espacio Público: 58
Seguimiento efectivos en Espacio Público: 173
Con corte al mes de junio se han realizado en reporte diferenciado:
Nuevas atenciones en Transporte Público: 65
Seguimiento efectivos en Transporte Público: 145
Nuevas atenciones en Espacio Público: 171
Seguimiento efectivos en Espacio Público: 573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</si>
  <si>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Logros: En junio, en el marco de la asistencia técnica para el fortalecimiento de las capacidades del sector transporte, se llevaron a cabo</t>
    </r>
    <r>
      <rPr>
        <b/>
        <sz val="11"/>
        <rFont val="Arial"/>
        <family val="2"/>
      </rPr>
      <t xml:space="preserve"> (3)</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180625 Megatoma de Mujer y Género Estación Troncal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190625 Megatoma de Mujer y Género Portal Tunal y Metrocable: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(3) 240625 Megatoma de Mujer y Género Estación Troncal Marsella: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junio se realizaron </t>
    </r>
    <r>
      <rPr>
        <b/>
        <sz val="11"/>
        <rFont val="Arial"/>
        <family val="2"/>
      </rPr>
      <t xml:space="preserve">(24) </t>
    </r>
    <r>
      <rPr>
        <sz val="11"/>
        <rFont val="Arial"/>
        <family val="2"/>
      </rPr>
      <t xml:space="preserve">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
</t>
    </r>
  </si>
  <si>
    <t>https://secretariadistritald-my.sharepoint.com/:f:/g/personal/devaj_sdmujer_gov_co/EsrL3FaxPq9HmcA0tlUQVTIBMfVl7l_HgxMOALQGTd84gw?e=666yNA</t>
  </si>
  <si>
    <t>https://secretariadistritald-my.sharepoint.com/:f:/g/personal/devaj_sdmujer_gov_co/Etzf9dfFqzZLus86jkfNLtsBpXH9D5ryMsaIxyFB4mnecA?e=UAwkXV</t>
  </si>
  <si>
    <r>
      <t xml:space="preserve">Logros: En junio a través del curso virtual "El derecho de las mujeres a una vida libre de violencias", se capacitaron </t>
    </r>
    <r>
      <rPr>
        <b/>
        <sz val="11"/>
        <color theme="1"/>
        <rFont val="Arial"/>
        <family val="2"/>
      </rPr>
      <t>54</t>
    </r>
    <r>
      <rPr>
        <sz val="11"/>
        <color theme="1"/>
        <rFont val="Arial"/>
        <family val="2"/>
      </rPr>
      <t xml:space="preserve"> servidoras(es) y 7 ciudadanas(os) a través de los 4 módulos y las 9 unidades temáticas dispuestas. 
Así mismo, a partir de </t>
    </r>
    <r>
      <rPr>
        <b/>
        <sz val="11"/>
        <color theme="1"/>
        <rFont val="Arial"/>
        <family val="2"/>
      </rPr>
      <t>87</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 xml:space="preserve">1454 </t>
    </r>
    <r>
      <rPr>
        <sz val="11"/>
        <color theme="1"/>
        <rFont val="Arial"/>
        <family val="2"/>
      </rPr>
      <t xml:space="preserve">servidoras y servidores públicos, para un total de </t>
    </r>
    <r>
      <rPr>
        <b/>
        <sz val="11"/>
        <color theme="1"/>
        <rFont val="Arial"/>
        <family val="2"/>
      </rPr>
      <t>1508</t>
    </r>
    <r>
      <rPr>
        <sz val="11"/>
        <color theme="1"/>
        <rFont val="Arial"/>
        <family val="2"/>
      </rPr>
      <t xml:space="preserve"> servidores(as) formados(as) en el mes de junio.
Con corte al mes de junio se fortalecieron las capacidades de </t>
    </r>
    <r>
      <rPr>
        <b/>
        <sz val="11"/>
        <color theme="1"/>
        <rFont val="Arial"/>
        <family val="2"/>
      </rPr>
      <t>6593</t>
    </r>
    <r>
      <rPr>
        <sz val="11"/>
        <color theme="1"/>
        <rFont val="Arial"/>
        <family val="2"/>
      </rPr>
      <t xml:space="preserve"> servidores(as) a partir </t>
    </r>
    <r>
      <rPr>
        <b/>
        <sz val="11"/>
        <color theme="1"/>
        <rFont val="Arial"/>
        <family val="2"/>
      </rPr>
      <t>356</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</si>
  <si>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el mes de junio se participó en </t>
    </r>
    <r>
      <rPr>
        <b/>
        <sz val="11"/>
        <color theme="1"/>
        <rFont val="Arial"/>
        <family val="2"/>
      </rPr>
      <t xml:space="preserve">(12) </t>
    </r>
    <r>
      <rPr>
        <sz val="11"/>
        <color theme="1"/>
        <rFont val="Arial"/>
        <family val="2"/>
      </rPr>
      <t xml:space="preserve">espacios de articulación y coordinación de acciones estratégicas para la prevención, atención y sanción de las violencias contra las mujeres en el Distrito Capital:
(1) 030625 Articulación de acciones interinstitucionales con la empresa Almagrario para el fortalecimiento de la autonomía económica de mujeres víctimas de violencia.
(2) 040625 Articulación de acciones intrainstitucionales con la delegada de la Subsecretaría de Fortalecimiento de Capacidades y Oportunidades para el apoyo técnico a la Mesa de Dialogo con Instituciones de Educación Superior.
(3) 040625 Articulación de acciones interinstitucionales con la empresa BRM y la Dirección de Derechos y Diseño de Políticas para la inclusión de la empresa en el programa Sello en Igualdad.
(4) 060625 Seguimiento a la articulación de acciones interinstitucionales con la empresa OXXO para el fortalecimiento de la prevención de violencias contra las mujeres por medio de una alianza estrategia con la entidad.
(5) 100625 Articulación de acciones interinstitucionales con la Empresa Grupo GELSA para la articulación de acciones de prevención de violencias contra las mujeres en la Estrategia Redes Seguras para las Mujeres.
(6) 160625 Articulación de acciones intrainstitucionales con la Oficina Asesora de Comunicaciones, con el fin de establecer el contenido comunicativo a presentar por parte del Equipo de Prevención SOFIA.
(7) 200625 Articulación de acciones intrainstitucionales con la Dirección de Derechos y Diseño de Políticas para la socialización de una estrategia piloto para la prevención de violencias contra las mujeres en frentes de obra.
(8) 240625 Articulación de acciones interinstitucionales con la empresa Grupo Eulen para el fortalecimiento de la autonomía económica de mujeres víctimas de violencia.
(9) 240625 Articulación de acciones intrainstitucionales con la Dirección de Enfoque Diferencial para revisar el balance de implementación de las Políticas Públicas con grupos étnicos.
(10) 250625 Seguimiento a la articulación de acciones interinstitucionales con la Constructora Amarilo para el fortalecimiento de la prevención de violencias contra las mujeres por medio de una alianza para establecer Redes Seguras para las Mujeres en Propiedad Horizontal.
(11) 250625 Articulación de acciones intrainstitucionales con la Dirección de Territorialización de Derechos para establecer el trabajo en conjunto para el fortalecimiento a las organizaciones de mujeres Palenqueras.
(12) 260625 Articulación de acciones interinstitucionales con la Alcaldía Local de Fontibón y la Patrulla Púrpura de la misma localidad, con el fin de presentar la estrategia Redes Seguras para las Mujeres en Propiedad Horizontal.
Con corte al mes de junio se participó en </t>
    </r>
    <r>
      <rPr>
        <b/>
        <sz val="11"/>
        <color theme="1"/>
        <rFont val="Arial"/>
        <family val="2"/>
      </rPr>
      <t>(58)</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
</t>
    </r>
  </si>
  <si>
    <r>
      <t xml:space="preserve">Logros: En junio, en el marco de la asistencia técnica para el fortalecimiento de los componentes de prevención, atención, protección y sanción del Sistema Distrital SOFIA, se llevaron a cabo </t>
    </r>
    <r>
      <rPr>
        <b/>
        <sz val="11"/>
        <color theme="1"/>
        <rFont val="Arial"/>
        <family val="2"/>
      </rPr>
      <t>(9)</t>
    </r>
    <r>
      <rPr>
        <sz val="11"/>
        <color theme="1"/>
        <rFont val="Arial"/>
        <family val="2"/>
      </rPr>
      <t xml:space="preserve"> espacios de articulación entre entidades distritales:
(1) 050625 Asistencia técnica a la Secretaría de Educación Distrital para la planeación de la segunda sesión de la Mesa de Dialogo para el abordaje de violencias basadas en género con Instituciones de Educación Superior.
(2) 060625 Asistencia técnica al Instituto Distrital de Participación y Acción Comunal y la Alcaldía Local de Suba para la evaluación del segundo recorrido de la estrategia Redes Seguras para las Mujeres en Propiedad Horizontal.
(3) 110625 Asistencia técnica al Instituto Distrital de Participación y Acción Comunal y la Alcaldía Local de Suba para la planeación del tercer recorrido de la estrategia Redes Seguras para las Mujeres en Propiedad Horizontal.
(4) 160625 Asistencia técnica a la Secretaría de Educación Distrital para la planeación de la metodología de la actividad central para la segunda sesión de la Mesa de Dialogo para el abordaje de violencias basadas en género con Instituciones de Educación Superior.
(5) 240625 Asistencia técnica a la Secretaría Distrital de Integración Social para la planeación del cronograma de sensibilización del derecho de las mujeres a una vida libre de violencias y la Ruta Única de Atención a funcionarios/as de las Comisarias de Familia.
(6) 250625 Asistencia técnica a la Secretaría General de la Alcaldía Mayor de Bogotá, para la incorporación de la Línea Púrpura Distrital en el IVR de la Línea 195.
(7) 250625 Asistencia técnica al Instituto Distrital de Participación y Acción Comunal y la Alcaldía Local de Suba para la evaluación del tercer recorrido de la estrategia Redes Seguras para las Mujeres en Propiedad Horizontal.
En especial, para el fortalecimiento de los componentes del Sistema SOFIA relacionados con las violencias contra las mujeres en el espacio público, se llevaron a cabo (2) espacios de articulación entre entidades distritales con competencia en este ámbito:
(1) 100625 Asistencia técnica al Instituto Distrital de las Artes para la implementación de un punto seguro en el Festival Rock al Parque.
(2) 110625 Asistencia técnica a la Fundación Gilberto Álzate Avendaño para la implementación de un punto seguro en el Festival Monumentum.
En total, con corte al mes de junio se realizaron </t>
    </r>
    <r>
      <rPr>
        <b/>
        <sz val="11"/>
        <color theme="1"/>
        <rFont val="Arial"/>
        <family val="2"/>
      </rPr>
      <t xml:space="preserve">(46) </t>
    </r>
    <r>
      <rPr>
        <sz val="11"/>
        <color theme="1"/>
        <rFont val="Arial"/>
        <family val="2"/>
      </rPr>
      <t xml:space="preserve">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
</t>
    </r>
  </si>
  <si>
    <t>https://secretariadistritald-my.sharepoint.com/:f:/g/personal/devaj_sdmujer_gov_co/EqCtXxrhsydNkYSnx-gtOHkB8Txv2zBsjtBH6IcPfVb2ow?e=zYfi2T</t>
  </si>
  <si>
    <t>https://secretariadistritald-my.sharepoint.com/:f:/g/personal/devaj_sdmujer_gov_co/EiUoDa4q1dVBkZEOrZbVyZgBcLD9bivbLbJ43k8mXxU1og?e=4aadIX</t>
  </si>
  <si>
    <t>https://secretariadistritald-my.sharepoint.com/:f:/g/personal/devaj_sdmujer_gov_co/EsG_X870_atLpqv4mBS6X64BD8WuqxBvXKpx28fPVdJmIw?e=JR19AY</t>
  </si>
  <si>
    <r>
      <t xml:space="preserve">En junio,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(2)</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(31)</t>
    </r>
    <r>
      <rPr>
        <sz val="11"/>
        <color theme="1"/>
        <rFont val="Arial"/>
        <family val="2"/>
      </rPr>
      <t xml:space="preserve"> jornadas de formación y sensibilización, se logró la participación de</t>
    </r>
    <r>
      <rPr>
        <b/>
        <sz val="11"/>
        <color theme="1"/>
        <rFont val="Arial"/>
        <family val="2"/>
      </rPr>
      <t xml:space="preserve"> (677)</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t>
    </r>
    <r>
      <rPr>
        <b/>
        <sz val="11"/>
        <color theme="1"/>
        <rFont val="Arial"/>
        <family val="2"/>
      </rPr>
      <t xml:space="preserve"> (3)</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Rock al Parque, contando con el alcance de </t>
    </r>
    <r>
      <rPr>
        <b/>
        <sz val="11"/>
        <color theme="1"/>
        <rFont val="Arial"/>
        <family val="2"/>
      </rPr>
      <t>(1890)</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(276)</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</si>
  <si>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r>
      <t xml:space="preserve">Entre los meses de enero y junio,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 xml:space="preserve">(18) </t>
    </r>
    <r>
      <rPr>
        <sz val="11"/>
        <color theme="1"/>
        <rFont val="Arial"/>
        <family val="2"/>
      </rPr>
      <t>espacios de articulación interinstitucional y de fortalecimiento técnico con entidades con competencia en la garantía del derecho de las mujeres a una vida libre de violencias en estos ámbitos.
2. Jornadas de formación y sensibilización a servidores(as) públicos(as): A partir de</t>
    </r>
    <r>
      <rPr>
        <b/>
        <sz val="11"/>
        <color theme="1"/>
        <rFont val="Arial"/>
        <family val="2"/>
      </rPr>
      <t xml:space="preserve"> (113)</t>
    </r>
    <r>
      <rPr>
        <sz val="11"/>
        <color theme="1"/>
        <rFont val="Arial"/>
        <family val="2"/>
      </rPr>
      <t xml:space="preserve"> jornadas de formación y sensibilización, se logro la participación de </t>
    </r>
    <r>
      <rPr>
        <b/>
        <sz val="11"/>
        <color theme="1"/>
        <rFont val="Arial"/>
        <family val="2"/>
      </rPr>
      <t>(2727)</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(10)</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dos</t>
    </r>
    <r>
      <rPr>
        <b/>
        <sz val="11"/>
        <color theme="1"/>
        <rFont val="Arial"/>
        <family val="2"/>
      </rPr>
      <t xml:space="preserve"> (3)</t>
    </r>
    <r>
      <rPr>
        <sz val="11"/>
        <color theme="1"/>
        <rFont val="Arial"/>
        <family val="2"/>
      </rPr>
      <t xml:space="preserve"> puntos seguros para las mujeres en el Festivales Estéreo Picnic y Baum, contando con el alcance de (4050)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t>
    </r>
    <r>
      <rPr>
        <b/>
        <sz val="11"/>
        <color theme="1"/>
        <rFont val="Arial"/>
        <family val="2"/>
      </rPr>
      <t xml:space="preserve"> (974)</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</si>
  <si>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t>https://secretariadistritald-my.sharepoint.com/:f:/g/personal/devaj_sdmujer_gov_co/Em5GqwqSBKRAg58x_FITQgcB9IoaXzrs9dMGlFNCPPUtvg?e=treveE</t>
  </si>
  <si>
    <r>
      <t xml:space="preserve">En el mes de febrero para el fortalecimiento de los componentes de prevención, atención, protección y sanción del Sistema Distrital SOFIA, se desarrollaron las siguientes acciones: 
- El fortalecimiento de las capacidades de </t>
    </r>
    <r>
      <rPr>
        <b/>
        <sz val="11"/>
        <color theme="1"/>
        <rFont val="Arial"/>
        <family val="2"/>
      </rPr>
      <t>269</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t>
    </r>
    <r>
      <rPr>
        <b/>
        <sz val="11"/>
        <color theme="1"/>
        <rFont val="Arial"/>
        <family val="2"/>
      </rPr>
      <t xml:space="preserve"> 5</t>
    </r>
    <r>
      <rPr>
        <sz val="11"/>
        <color theme="1"/>
        <rFont val="Arial"/>
        <family val="2"/>
      </rPr>
      <t xml:space="preserve"> espacios de asistencia técnica para el fortalecimiento de los componentes del Sistema SOFIA.</t>
    </r>
  </si>
  <si>
    <r>
      <t xml:space="preserve">En el mes de enero para el fortalecimiento de los componentes de prevención, atención, protección y sanción del Sistema Distrital SOFIA, se desarrollaron las siguientes acciones: 
- El fortalecimiento de las capacidades de </t>
    </r>
    <r>
      <rPr>
        <b/>
        <sz val="11"/>
        <color theme="1"/>
        <rFont val="Arial"/>
        <family val="2"/>
      </rPr>
      <t>22</t>
    </r>
    <r>
      <rPr>
        <sz val="11"/>
        <color theme="1"/>
        <rFont val="Arial"/>
        <family val="2"/>
      </rPr>
      <t xml:space="preserve"> servidoras y servidores sobre el derecho de las mujeres a una vida libre de violencias.
- Realización de 1 espacios de asistencia técnica para el fortalecimiento de los componentes del Sistema SOFIA.</t>
    </r>
  </si>
  <si>
    <r>
      <t>Logros: En febrero a través del curso virtual "El derecho de las mujeres a una vida libre de violencias", se capacitaron</t>
    </r>
    <r>
      <rPr>
        <b/>
        <sz val="11"/>
        <color theme="1"/>
        <rFont val="Arial"/>
        <family val="2"/>
      </rPr>
      <t xml:space="preserve"> 4 </t>
    </r>
    <r>
      <rPr>
        <sz val="11"/>
        <color theme="1"/>
        <rFont val="Arial"/>
        <family val="2"/>
      </rPr>
      <t>servidoras(es) y 1 ciudadanas(os) a través de los 4 módulos y las 9 unidades temáticas dispuestas. 
Así mismo, a partir de 17 jornadas de sensibilización sobre el derecho de las mujeres a una vida libre de violencia realizadas por los equipos de la Dirección de Eliminación de Violencias, se logró la participación de</t>
    </r>
    <r>
      <rPr>
        <b/>
        <sz val="11"/>
        <color theme="1"/>
        <rFont val="Arial"/>
        <family val="2"/>
      </rPr>
      <t xml:space="preserve"> 265</t>
    </r>
    <r>
      <rPr>
        <sz val="11"/>
        <color theme="1"/>
        <rFont val="Arial"/>
        <family val="2"/>
      </rPr>
      <t xml:space="preserve"> servidoras y servidores públicos, para un total de 269 servidores(as) formados(as) en el mes de febrero.
Con corte al mes de febrero se fortalecieron las capacidades de 291 servidores(as) a partir 17 de jornadas.
Beneficios: Se brindaron herramientas a servidoras y servidores públicos para el reconocimiento del derecho de las mujeres a una vida libre de violencias y los elementos y procedimientos para su garantía.
No se presentaron retrasos
       </t>
    </r>
  </si>
  <si>
    <r>
      <t xml:space="preserve">En el mes de junio para el fortalecimiento de los componentes de prevención, atención, protección y sanción del Sistema Distrital SOFIA, se desarrollaron las siguientes acciones: 
- El fortalecimiento de las capacidades de </t>
    </r>
    <r>
      <rPr>
        <b/>
        <sz val="11"/>
        <color theme="1"/>
        <rFont val="Arial"/>
        <family val="2"/>
      </rPr>
      <t>(1508)</t>
    </r>
    <r>
      <rPr>
        <sz val="11"/>
        <color theme="1"/>
        <rFont val="Arial"/>
        <family val="2"/>
      </rPr>
      <t xml:space="preserve"> servidoras y servidores sobre el derecho de las mujeres a una vida libre de violencias.
- Participación en </t>
    </r>
    <r>
      <rPr>
        <b/>
        <sz val="11"/>
        <color theme="1"/>
        <rFont val="Arial"/>
        <family val="2"/>
      </rPr>
      <t>(12)</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(9)</t>
    </r>
    <r>
      <rPr>
        <sz val="11"/>
        <color theme="1"/>
        <rFont val="Arial"/>
        <family val="2"/>
      </rPr>
      <t xml:space="preserve"> espacios de asistencia técnica para el fortalecimiento de los componentes del Sistema SOFIA.</t>
    </r>
  </si>
  <si>
    <r>
      <t xml:space="preserve">Entre los meses de enero y junio para el fortalecimiento de los componentes de prevención, atención, protección y sanción del Sistema Distrital SOFIA, se desarrollaron las siguientes acciones: 
- El fortalecimiento de las capacidades de </t>
    </r>
    <r>
      <rPr>
        <b/>
        <sz val="11"/>
        <color theme="1"/>
        <rFont val="Arial"/>
        <family val="2"/>
      </rPr>
      <t>(6593)</t>
    </r>
    <r>
      <rPr>
        <sz val="11"/>
        <color theme="1"/>
        <rFont val="Arial"/>
        <family val="2"/>
      </rPr>
      <t xml:space="preserve"> servidoras y servidores sobre el derecho de las mujeres a una vida libre de violencias.
- Participación en </t>
    </r>
    <r>
      <rPr>
        <b/>
        <sz val="11"/>
        <color theme="1"/>
        <rFont val="Arial"/>
        <family val="2"/>
      </rPr>
      <t xml:space="preserve">(58)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(46)</t>
    </r>
    <r>
      <rPr>
        <sz val="11"/>
        <color theme="1"/>
        <rFont val="Arial"/>
        <family val="2"/>
      </rPr>
      <t xml:space="preserve"> espacios de asistencia técnica para el fortalecimiento de los componentes del Sistema SOFIA.</t>
    </r>
  </si>
  <si>
    <r>
      <t xml:space="preserve">Entre los meses de enero y febrero para el fortalecimiento de los componentes de prevención, atención, protección y sanción del Sistema Distrital SOFIA, se desarrollaron las siguientes acciones: 
- El fortalecimiento de las capacidades de </t>
    </r>
    <r>
      <rPr>
        <b/>
        <sz val="11"/>
        <color theme="1"/>
        <rFont val="Arial"/>
        <family val="2"/>
      </rPr>
      <t xml:space="preserve">291 </t>
    </r>
    <r>
      <rPr>
        <sz val="11"/>
        <color theme="1"/>
        <rFont val="Arial"/>
        <family val="2"/>
      </rPr>
      <t xml:space="preserve">servidoras y servidores sobre el derecho de las mujeres a una vida libre de violencias.
- Participación en </t>
    </r>
    <r>
      <rPr>
        <b/>
        <sz val="11"/>
        <color theme="1"/>
        <rFont val="Arial"/>
        <family val="2"/>
      </rPr>
      <t xml:space="preserve">13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6</t>
    </r>
    <r>
      <rPr>
        <sz val="11"/>
        <color theme="1"/>
        <rFont val="Arial"/>
        <family val="2"/>
      </rPr>
      <t xml:space="preserve"> espacios de asistencia técnica para el fortalecimiento de los componentes del Sistema SOFIA.</t>
    </r>
  </si>
  <si>
    <r>
      <t xml:space="preserve">En el mes de enero para el fortalecimiento de los componentes de prevención, atención, protección y sanción del Sistema Distrital SOFIA, se desarrollaron las siguientes acciones: 
- El fortalecimiento de las capacidades de </t>
    </r>
    <r>
      <rPr>
        <b/>
        <sz val="11"/>
        <color theme="1"/>
        <rFont val="Arial"/>
        <family val="2"/>
      </rPr>
      <t xml:space="preserve">22 </t>
    </r>
    <r>
      <rPr>
        <sz val="11"/>
        <color theme="1"/>
        <rFont val="Arial"/>
        <family val="2"/>
      </rPr>
      <t>servidoras y servidores sobre el derecho de las mujeres a una vida libre de violencias.
- Realización de</t>
    </r>
    <r>
      <rPr>
        <b/>
        <sz val="11"/>
        <color theme="1"/>
        <rFont val="Arial"/>
        <family val="2"/>
      </rPr>
      <t xml:space="preserve"> 1</t>
    </r>
    <r>
      <rPr>
        <sz val="11"/>
        <color theme="1"/>
        <rFont val="Arial"/>
        <family val="2"/>
      </rPr>
      <t xml:space="preserve"> espacio de asistencia técnica para el fortalecimiento de los componentes del Sistema SOFIA.</t>
    </r>
  </si>
  <si>
    <t xml:space="preserve">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para la apropiación del espacio público por parte de las mujeres. (Recorridos, Bicirodadas, Murales)
Jornadas de difusión de la Ruta de atención a mujeres víctimas de violencias y en riesgo de feminicidio 
Mega Tomas Mujer y Género de TM
Jornadas de sensibilización sobre el derecho a una vida libre de violencias en IED y la comunidad educativa.
Mesas de trabajo para el seguimiento de la implementación de los PLSM con entidades y ciudadanas. 
Acompañamiento Encuentros Comunitarios de la MEBOG y Juntas Zonales de Seguridad
Sensibilización sobre el derecho a una vida libre de violencias  con redes comunitarias y organizaciones de mujeres.
Jornadas de sensibilización sobre el derecho a una vida libre de violencias y difusión de la Ruta única de atención a mujeres víctimas de violencias y en riesgo de feminicidio en el marco de la estrategia Redes Seguras para las Mujeres.  
</t>
  </si>
  <si>
    <t>En mayo se llevaron a cabo 12 espacios técnicos con las Alcaldías Locales donde se avanzó en la definición de fechas y agendas para las segundas sesiones del año de los Consejos Locales de Seguridad para las Mujeres, así se realizaron 9 sesiones de los Consejos en las localidades de: Chapinero, Santa Fe, Fontibón, Engativá, Barrios Unidos., Los Mártires, Puente Aranda., La Candelaria y Sumapaz. Se realizaron 17 encuentros con las entidades locales para la concertación y formulación de las estrategias de prevención de violencias contra las mujeres de los Planes Locales de Seguridad para las Mujeres 2025. Se realizaron 49  acciones de prevención de violencias contra las mujeres en el espacio público y 14 mesas de trabajo para la prevención del delito de feminicidio.</t>
  </si>
  <si>
    <t>Entre enero y juniose llevaron a cabo 64 espacios técnicos con las Alcaldías Locales donde se avanzó en la definición de fechas y agendas para las primeras y y segundas sesiones del año de los Consejos Locales de Seguridad para las Mujeres, así se realizaron las 20 sesiones de los CLSM, dando por culminada la primera ronda el año y dando inicio a la segunda ronda con el desarrollo de 12 sesiones de esta instancia.  Se realizaron 75 encuentros con las entidades locales para la concertación y formulación de las estrategias de prevención de violencias contra las mujeres de los Planes Locales de Seguridad para las Mujeres 2025. Se realizaron 184 acciones de prevención de violencias contra las mujeres en el espacio público y  62 mesas de trabajo para la prevención del delito de feminicidio.</t>
  </si>
  <si>
    <t>Logros: En junio se realizaron 12 espacios técnicos con las Alcaldías Locales de: Usaquén, Chapinero, Santa Fe, Usme, Tunjuelito, Bosa, Kennedy, Barrios Unidos, Teusaquillo, Antonio Nariño, La Candelaria y Ciudad Bolívar, donde se definieron las fechas y agendas de las segundas sesiones del año de los Consejos Locales de Seguridad para las Mujeres, las cuales se programaron para mayo, junio y julio con base en la agenda propuesta por parte de la SDMujer.
Con corte al mes de junio se realizaron 64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</si>
  <si>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juniose realizaron 17 encuentros con las entidades locales para la concertación y formulación de los compromisos y estrategias de prevención de violencias contra las mujeres de los Planes Locales de Seguridad para las Mujeres de: Usaquén, Chapinero, Santa Fe, Usme, Tunjuelito, Bosa, Kennedy, Fontibón, Engativá, Barrios Unidos, Teusaquillo, Los Mártires, Antonio Nariño., Puente Aranda., Rafael Uribe, Ciudad Bolívar y Sumapaz.
Con corte al mes de junio se realizaron 75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</si>
  <si>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junio se avanzó en el desarrollo de 49 acciones de prevención de violencias contra las mujeres en el espacio y transporte público en las localidades de: Usaquén, Chapinero, Santa Fe, Usme, Tunjuelito, Bosa, Fontibón, Engativá, Barrios Unidos, Teusaquillo, Los Mártires, Antonio Nariño, Puente Aranda, La Candelaria, Rafael Uribe y Ciudad Bolívar. 
Con corte al mes de junio se realizaron 184 actividades de prevención de violencias contra las mujeres en el espacio y transporte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</si>
  <si>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y 2001 seguimientos, para un total de 2549. Así mismo, se llevaron a cabo 35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</si>
  <si>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junio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2498 atenciones  y 7450 seguimientos, para un total de 9948 atenciones socio jurídicas a mujeres víctimas de violencia. 
Se llevaron a cabo 170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</si>
  <si>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https://secretariadistritald-my.sharepoint.com/:f:/g/personal/devaj_sdmujer_gov_co/EmVRUIdfGwZMoRrX-Drcme0BWwDpeNBqVbNJ_4WFfMm9hA?e=SVFGPe</t>
  </si>
  <si>
    <t>https://secretariadistritald-my.sharepoint.com/:f:/g/personal/devaj_sdmujer_gov_co/Eiy02_C_OixOs1XHPHmNYVoBKgNBlNSrAPC7Z7qywZD95g?e=dwClGE</t>
  </si>
  <si>
    <t>Logros: 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y 2001 seguimientos, para un total de 2549.
Con corte al mes de junio se operó en 8 IPS en el marco de las 4 subredes públicas y 1 IPS Privada, a través de las cuales se realizaron 2498 atenciones  y 7450 seguimientos, para un total de 9948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</si>
  <si>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Logros: En el mes de junio se llevaron a cabo 35 jornadas de capacitaciones y sensibilizaciones en temas como:  Socialización de la Estrategia Intersectorial, Denuncia ante Fiscalía, Cadena de custodia, protocolo de Atención a Mujeres Víctimas de violencia Sexual, activación de actos urgentes.
Con corte al mes de junio, en el marco de la estrategia de prevención del feminicidio (desde la Estrategia Intersectorial para la Prevención y Atención de Víctimas de Violencia de Género con Énfasis en Violencia Sexual y Feminicidio (Estrategia en hospitales), se llevaron a cabo 170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</si>
  <si>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https://secretariadistritald-my.sharepoint.com/:f:/g/personal/devaj_sdmujer_gov_co/EvmRTzKuQbtFnKxQPpQG400BcDUgFefWRQkQ38NSMsIfzQ?e=ooZk3T</t>
  </si>
  <si>
    <t>https://secretariadistritald-my.sharepoint.com/:f:/g/personal/devaj_sdmujer_gov_co/ElH4gDZQ_spCi8Zs63JY5RUBRDEqZgMPgJsRDKGqEo2x8Q?e=CQGYjR</t>
  </si>
  <si>
    <t>https://secretariadistritald-my.sharepoint.com/:f:/g/personal/devaj_sdmujer_gov_co/EoLF4TDeCXtOt-etB-XtedsBrFUxF6g409YWHVFVKTsifQ?e=NB5HHa</t>
  </si>
  <si>
    <t>https://secretariadistritald-my.sharepoint.com/:f:/g/personal/devaj_sdmujer_gov_co/EvOPGIhkDPRFrVjio2xZ_1cBnXFQtOWSGJmKTnix4ZI-rw?e=fgCvrw</t>
  </si>
  <si>
    <t>Logro: en junio de 2025 el Sistema Articulado de Alertas Tempranas-SAAT hizo seguimiento socio jurídico y psicosocial a 478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</si>
  <si>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junio de 2025 se hizo seguimiento a 4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</si>
  <si>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junio de 2025 se realizaron 86 acciones reforzadas de articulación interinstitucional de 49 casos de mujeres en riesgo de feminicidio atendidas por el equipo SAAT. Las entidades a las que se enviaron casos fueron: FGN (44 solicitudes); Policía Bogotá (26 solicitudes); Comisarías de Familia (8 solicitudes); entes territoriales (7 solicitudes); y otras entidades (1 solicitud).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</si>
  <si>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https://secretariadistritald-my.sharepoint.com/:f:/g/personal/devaj_sdmujer_gov_co/EoH1kEyNbghMrQ_FWzZo_CMBJuX8L5sGEFe2LI9mwGmxDg?e=5slRBg</t>
  </si>
  <si>
    <t>https://secretariadistritald-my.sharepoint.com/:f:/g/personal/devaj_sdmujer_gov_co/EhbTJwOMBF1DghvVQuA_e-8B27wYYqgLdsTydUwX4-P5Qg?e=AN9t08</t>
  </si>
  <si>
    <t>https://secretariadistritald-my.sharepoint.com/:f:/g/personal/devaj_sdmujer_gov_co/Epa81iyimUJCqNU7xTnreMEBgMljjX5D5VWYQNNF_uEhug?e=37bFCV</t>
  </si>
  <si>
    <t>En junio de 2025 el Sistema Articulado de Alertas Tempranas-SAAT hizo seguimiento socio jurídico y psicosocial a 478 casos de mujeres en riesgo de feminicidio,según remisiones externas del Instituto Nacional de Medicina Legal y Ciencias Forenses y remisiones internas de los equipos de la Secretaría Distrital de la Mujer. Así mismo, impulsó 86 acciones de coordinación interinstitucional para aportar a la garantía de los derechos de las mujeres en riesgo de feminicidio.</t>
  </si>
  <si>
    <t>Entre enero y junio de 2025 el Sistema Articulado de Alertas Tempranas-SAAT hizo seguimiento jurídico y psicosocial a 1618 mujeres en riesgo de feminicidio, valoradas por el Instituto Nacional de Medicina Legal y Ciencias Forenses-INMLCF e identificadas por los equipos de atención de la Secretaría Distrital de la Mujer. Así mismo, impulsó 185 acciones de coordinación interinstitucional para aportar a la garantía de los derechos de las mujeres en riesgo de feminicidio.</t>
  </si>
  <si>
    <t>En junio de 2025 el Sistema Articulado de Alertas Tempranas-SAAT hizo seguimiento socio jurídico y psicosocial a 478 casos de mujeres en riesgo de feminicidio, según remisiones externas del Instituto Nacional de Medicina Legal y Ciencias Forenses, y remisiones internas de los equipos de la Secretaría Distrital de la Mujer. Así mismo, impulsó 86 acciones de coordinación interinstitucional para aportar a la garantía de los derechos de las mujeres en riesgo de feminicidio.</t>
  </si>
  <si>
    <t>Logros: Durante el mes de junio se realizaron un total de 2.718 intervenciones de las cuales 522 fue atención psicosocial, 29 intervención en crisis, 135 orientación e información general, 440 orientaciones en rutas de atención, 17 orientación en salud, 224 orientaciónes jurídicas, 3 primeros auxilios psicológicos y 1.348 otras intervenciones; a mujeres de acuerdo con las necesidades y demandas,  así como los hechos victimizantes. 
Nota: Una atención brindada puede tener más de un tipo de intervención
Con corte al mes de mayo se realizaron un total de 17.277 intervenciones de las cuales 3.276 fue atención psicosocial, 149 intervención en crisis, 1.031 orientación e información general, 2.803 orientaciones en rutas de atención, 64 orientación en salud, 1.358 orientaciónes jurídicas, 17 primeros auxilios psicológicos y 8.579 otras intervenciones; a mujeres de acuerdo con las necesidades y demandas,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</si>
  <si>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https://secretariadistritald-my.sharepoint.com/:f:/g/personal/devaj_sdmujer_gov_co/EleIX8XlJtlGhSivzU-jT8oBmMXl-behFGYVcyeZxoq_jQ?e=WTu1J3</t>
  </si>
  <si>
    <t>https://secretariadistritald-my.sharepoint.com/:f:/g/personal/devaj_sdmujer_gov_co/EkyGRE9zJAlCpPys-B998O8B8YFTkWvTIeeDCIIBTQfdJg?e=cuTie2</t>
  </si>
  <si>
    <t>https://secretariadistritald-my.sharepoint.com/:f:/g/personal/devaj_sdmujer_gov_co/EnnQ2OKKPhFLnO8wIS7JxzkBU9aJeRw0w5kOxHZHjBjeQg?e=akhqI5</t>
  </si>
  <si>
    <t>https://secretariadistritald-my.sharepoint.com/:f:/g/personal/devaj_sdmujer_gov_co/Euw6uVawncRNhFO5Iao5dRQBqJbB1i0xtrHcoPW2YZv2yg?e=c38W9t</t>
  </si>
  <si>
    <t xml:space="preserve">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socio jurídicas a mujeres víctimas de violencia. </t>
  </si>
  <si>
    <t>Logros: Durante el mes de junio se realizaron 2 reuniones de supervisión técnica para brindar lineamientos técnicos para la implementación del enfoque diferencial.
En el periodo de enero a junio de 2025 se desarrollaron 6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No se presentaron retrasos.</t>
  </si>
  <si>
    <r>
      <t>Logros: Durante el mes de junio se realizaro</t>
    </r>
    <r>
      <rPr>
        <sz val="11"/>
        <rFont val="Arial"/>
        <family val="2"/>
      </rPr>
      <t>n 31</t>
    </r>
    <r>
      <rPr>
        <sz val="11"/>
        <color theme="1"/>
        <rFont val="Arial"/>
        <family val="2"/>
      </rPr>
      <t xml:space="preserve">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junio de 2025 se realizaron 157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Nota: se da alcance al reporte del mes anteior, falto incluir 3 reuniones, quedando para el mes de mayo  42 reuniones de supervisión técnica en las 6 Casas Refugio que operaron durante el mes.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r>
  </si>
  <si>
    <t>De acuerdo con las matrices internas de información. 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550 atenciones y 2193 seguimientos, para un total de 2743. Así mismo, se llevaron a cabo 46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Violencia obstétrica, violencia vicaria.</t>
  </si>
  <si>
    <t xml:space="preserve">
De acuerdo con las matrices internas de información el acumulado al mes de julio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3048 atenciones  y 9643  seguimientos, para un total de 12691 atenciones socio jurídicas a mujeres víctimas de violencia. 
Se llevaron a cabo 216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Violencia obstétrica, violencia vicaria.</t>
  </si>
  <si>
    <t>Logros: De acuerdo con las matrices internas de información. 
 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550 atenciones y 2193 seguimientos, para un total de 2743.
Con corte al mes de julio se operó en 8 IPS en el marco de las 4 subredes públicas y 1 IPS Privada, a través de las cuales se realizaron 3048 atenciones y 9643 seguimientos, para un total de 12691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</si>
  <si>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https://secretariadistritald-my.sharepoint.com/:x:/g/personal/devaj_sdmujer_gov_co/Ef4np098wrlMlJEBxKfpRTcBTHDs_S3C-QNvA3SrzTDxYA?e=HA0BXx</t>
  </si>
  <si>
    <t>https://secretariadistritald-my.sharepoint.com/:b:/g/personal/devaj_sdmujer_gov_co/EcN8sByOYGtJsihBz2Cott0Blp5F9tBZdzGjdYbFo4th3g?e=rcErQL</t>
  </si>
  <si>
    <t>Logros: En el mes de julio se llevaron a cabo 46 jornadas de capacitaciones y sensibilizaciones en temas como:  Socialización de la Estrategia Intersectorial, Denuncia ante Fiscalía, Cadena de custodia, protocolo de Atención a Mujeres Víctimas de violencia Sexual, activación de actos urgentes, Violencia obstétrica, violencia vicaria.
Con corte al mes de julio, en el marco de la estrategia de prevención del feminicidio (desde la Estrategia Intersectorial para la Prevención y Atención de Víctimas de Violencia de Género con Énfasis en Violencia Sexual y Feminicidio (Estrategia en hospitales), se llevaron a cabo 216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Violencia obstétrica, violencia vicaria.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</si>
  <si>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 xml:space="preserve">De acuerdo con las matrices internas de información. 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550 atenciones socio jurídicas a mujeres víctimas de violencia. </t>
  </si>
  <si>
    <t>Durante el mes de julio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</si>
  <si>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julio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</si>
  <si>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r>
      <t xml:space="preserve">Logros: Durante el mes de julio se llevaron a cabo 98 </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En el periodo de enero a julio de 2025 se llevaron a cabo 514</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r>
  </si>
  <si>
    <r>
      <t>Logros: Durante el mes de julio se realizaro</t>
    </r>
    <r>
      <rPr>
        <sz val="11"/>
        <rFont val="Arial"/>
        <family val="2"/>
      </rPr>
      <t xml:space="preserve">n 38 </t>
    </r>
    <r>
      <rPr>
        <sz val="11"/>
        <color theme="1"/>
        <rFont val="Arial"/>
        <family val="2"/>
      </rPr>
      <t>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julio de 2025 se realizaron 195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r>
  </si>
  <si>
    <t>Logros: Durante el mes de julio se realizaron 2 reuniones de supervisión técnica para brindar lineamientos técnicos para la implementación del enfoque diferencial.
En el periodo de enero a julio de 2025 se desarrollaron 8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No se presentaron retrasos.</t>
  </si>
  <si>
    <t xml:space="preserve">Durante el mes de julio se recibieron 45 solicitudes de cupo (mujeres víctimas de violencia con personas a cargo) en el correo institucional de Casas Refugio, de las cuales se aceptaron y se realizaron los trámites de ingreso para 30 solicitudes al evidenciar que cumplían con los criterios, 9 resultaron en desistimiento de cupo y 6 en el no cumplimiento de criterios para el ingreso a Casa Refugio. 
Las 30 solicitudes de cupo que cumplieron con los criterios de ingreso, conllevaron la acogida de 56  personas nuevas, entre las cuales se encontraban 30  mujeres adultas y adultas mayores víctimas de violencia y 26 niños, niñas y adolescentes. Durante el mes de julio estuvieron acogidas un total de 171  personas (mujeres víctimas de violencia y personas a cargo) en las Casas Refugio.  </t>
  </si>
  <si>
    <t xml:space="preserve">En el periodo de enero a julio de 2025 se recibieron 349 solicitudes de cupo (mujeres víctimas de violencia y personas a cargo) en el correo institucional de Casas Refugio, de las cuales se aceptaron y se realizaron los trámites de ingreso para 261 solicitudes al evidenciar que cumplían con los criterios, 53 resultaron en desistimiento de cupo y 35  no cumplieron con los criterios para el ingreso a Casa Refugio. 
Las 261 solicitudes de cupo que cumplieron con los criterios de ingreso, conllevaron la acogida de 548 personas nuevas, entre las cuales se encontraban 262  mujeres adultas víctimas de violencia y 286 niños, niñas, adolescentes y personas de sus grupos familiares. </t>
  </si>
  <si>
    <t>Logros: En el mes de julio se recibieron 45 solicitudes de cupo (mujeres víctimas de violencia y personas a cargo) en el correo institucional de Casas Refugio, de las cuales se aceptaron y se realizaron los trámites de ingreso para 30 solicitudes al evidenciar que cumplían con los criterios, 9 resultaron en desistimiento de cupo y 6 en el no cumplimiento de criterios para el ingreso a Casa Refugio.
En el periodo de enero a  julio de 2025 se recibieron 349 solicitudes de cupo (mujeres víctimas de violencia y personas a cargo) en el correo institucional de Casas Refugio, de las cuales se aceptaron y se realizaron los trámites de ingreso para 261 solicitudes al evidenciar que cumplían con los criterios, a través de 6 Casas Refugio; 53 resultaron en desistimiento de cupo para el ingreso a Casa Refugio y 35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</si>
  <si>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julio se brindó acogida a 56  personas nuevas (mujeres víctimas de violencia y personas a cargo) que cumplieron los criterios de ingreso a las Casas Refugio, de las cuales 30  fueron mujeres adultas y adultas mayores, 4 adolescente, 17 niñas y niños y 5 bebés. Bajo ese marco, en julio estuvieron acogidas un total de 175 personas en la Estrategia de Casas Refugio en sus tres Modelos: Tradicional, Intermedio y Rural.
En el periodo de enero a julio de 2025 se brindó acogida a 548 personas nuevas (mujeres víctimas de violencia y personas a cargo) que cumplieron los criterios de ingreso a las Casas Refugio, de las cuales 262 son mujeres adultas y adultas mayores, 39 adolescentes, 186 niñas y niños y 61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</si>
  <si>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julio se dio cumplimiento a la operación de la Estrategia Casas Refugio a través del funcionamiento de 6 casas, 4 en el Modelo de Atención Tradicional, 1 del Modelo Intermedio y 1 de la Modelo Rural.</t>
  </si>
  <si>
    <t xml:space="preserve">En el periodo entre enero a julio de 2025 ingresaron un total de 548 personas nuevas en las Casas Refugio, de las cuales 262 fueron mujeres adultas víctimas de violencia y 286 niños, niñas, adolescentes de sus sistemas familiares dependientes. </t>
  </si>
  <si>
    <t>https://secretariadistritald-my.sharepoint.com/:f:/g/personal/lpineros_sdmujer_gov_co/EthIsktXQqFGkVha87PUeugBmC_0xRZ5-wwkbOhxDWgiNA?e=bPCIy0</t>
  </si>
  <si>
    <t>Durante el mes de julio ingresaron un total de 56 personas nuevas en las Casas Refugio, de las cuales 30 fueron mujeres adultas y adulta mayor víctimas de violencia y 26 niños, niñas, adolescentes de sus sistemas familiares dependientes.
En el periodo entre enero a julio de 2025 ingresaron un total de 548 personas nuevas en las Casas Refugio, de las cuales 262 fueron mujeres adultas y adulta mayor víctimas de violencia y 286 niños, niñas, adolescentes de sus sistemas familiares dependientes.
No se presentaron retrasos.</t>
  </si>
  <si>
    <t xml:space="preserve">De acuerdo con los datos arrojados por el Simisional 2.0, así como los datos que suministró la Dirección de Gestión de Conocimiento en cuanto a la matriz de efectividad proporcionada, en el mes de julio  se realizaron 3.616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</si>
  <si>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julio  se realizaron 24.582  atenciones efectivas a través de la Línea Púrpura Distrital "Mujeres que escuchan mujeres" </t>
  </si>
  <si>
    <t>Logros: Durante el mes de julio se realizaron un total de 3.015 intervenciones de las cuales 596 fue atención psicosocial, 42 intervención en crisis, 170 orientación e información general, 481 orientaciones en rutas de atención, 11 orientación en salud, 239 orientaciónes jurídicas, 3 primeros auxilios psicológicos y 1.473 otras intervenciones; a mujeres de acuerdo con las necesidades y demandas,  así como los hechos victimizantes. 
Nota: Una atención brindada puede tener más de un tipo de intervención
Con corte al mes de julio se realizaron un total de 20.292 intervenciones de las cuales 3.872 fue atención psicosocial, 191 intervención en crisis, 1.201 orientación e información general, 3.284 orientaciones en rutas de atención, 75 orientación en salud, 1.597 orientaciónes jurídicas, 20 primeros auxilios psicológicos y 10.052 otras intervenciones; a mujeres de acuerdo con las necesidades y demandas,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</si>
  <si>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julio se realizaron un total de 1.496 seguimientos, de estos 1.128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368 corresponden a seguimientos fallidos. (seguimientos de Bogotá, Alertantes y canal WhatsApp)
Con corte al mes de julio se realizaron un total de 10.133, de estos 7.668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2.465corresponden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</si>
  <si>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https://secretariadistritald-my.sharepoint.com/:f:/g/personal/devaj_sdmujer_gov_co/EpjXOIL3BeREj8xLFNOmQjQBZkRzUPV5j56OfoJTcs-FIA?e=SUJo1R</t>
  </si>
  <si>
    <t>https://secretariadistritald-my.sharepoint.com/:f:/g/personal/devaj_sdmujer_gov_co/EtpV-IFs7nlGn0jsB-CjNAEBkP_v_fuvZobRtercPP6gIQ?e=HwWR5t</t>
  </si>
  <si>
    <t>https://secretariadistritald-my.sharepoint.com/:f:/g/personal/devaj_sdmujer_gov_co/Euqy1vOXMHlMhhz2LLORZYMBpGp-pu1-zInislTSQ2cT0A?e=omrHNq</t>
  </si>
  <si>
    <t>https://secretariadistritald-my.sharepoint.com/:f:/g/personal/devaj_sdmujer_gov_co/EgwglLYI_19IvO0-fmqpIzkB3jrPXwY3pzOlxRCE0tFC4g?e=CPxUcl</t>
  </si>
  <si>
    <t>https://secretariadistritald-my.sharepoint.com/:f:/g/personal/devaj_sdmujer_gov_co/EvVyVZDmDaFMo5Tewfri1EsBHXOSDoNCXfnnptWdLsznZw?e=YEMNsF</t>
  </si>
  <si>
    <t>https://secretariadistritald-my.sharepoint.com/:f:/g/personal/devaj_sdmujer_gov_co/EkbK-k_e421BooYwYGj0Z5wBqFXhojxP6oGrW73X7SzBdA?e=Wta7bd</t>
  </si>
  <si>
    <t>https://secretariadistritald-my.sharepoint.com/:f:/g/personal/devaj_sdmujer_gov_co/EtrcUyO4myNOsrNgQ8OWT8gBIIzKvxQbRE5WTWRNswWSUw?e=QM2OfM</t>
  </si>
  <si>
    <t xml:space="preserve">De acuerdo con los datos arrojados por el Simisional 2.0, así como los datos que suministró la Dirección de Gestión de Conocimiento en cuanto a la matriz de efectividad proporcionada, en el mes de julio  se realizaron 3.616 atenciones efectivas a través de la Línea Púrpura Distrital "Mujeres que escuchan mujeres" .  
De acuerdo con los datos arrojados por el Simisional 2.0, así como los datos que suministró la Dirección de Gestión de Conocimiento en cuanto a la matriz de efectividad proporcionada, con corte al mes de julio  se realizaron 24.582  atenciones efectivas a través de la Línea Púrpura Distrital "Mujeres que escuchan mujeres" 
</t>
  </si>
  <si>
    <t xml:space="preserve">De acuerdo con los registros del Simisional 2.0. Durante el mes de julio se recepcionaron y gestionaron 155 incidentes con código de tipificación 204-Tentativa de Feminicidio priorizado para la atención en urgencia/emergencia a través de la móvil mujer de la AgenciaMuj bajo un esquema de duplas psico jurídicas. 
De estos, se realizaron 110 orientaciones psico-jurídicas efectivas y se gestionaron 45 incidentes como intento fallido de contacto. </t>
  </si>
  <si>
    <t>Con corte al mes de julio se recepcionaron y gestionaron 1302 incidentes con código de tipificación 204-Tentativa de Feminicidio priorizado para la atención en urgencia/emergencia a través de la móvil mujer de la AgenciaMuj bajo un esquema de duplas psico jurídicas. De estos incidentes 723 incidentes fueron orientaciones psico-jurídicas efectivas y 579 fueron casos gestionados con Contacto Inicial fallido.</t>
  </si>
  <si>
    <r>
      <rPr>
        <sz val="11"/>
        <color rgb="FF000000"/>
        <rFont val="Arial"/>
        <family val="2"/>
      </rPr>
      <t xml:space="preserve">Logros: De acuerdo con los registros del Simisional 2.0. En el mes de julio fueron contestados, analizados o gestionados 727 incidentes por la AgenciaMuj de los códigos de tipificación priorizados.
De estos, 163 incidentes fueron no procedentes (incluye el estado No procedente y Sin información), 563 fueron direccionados a equipos de la SDMujer para atención post-evento y en emergencia. Se desarrolló 1 espacio de articulación conjunta con el C4 con el fin de fortalecer la respuesta de gestión y atención de los incidentes. También, se enviaron correos electrónicos en los cuales se adelantó seguimiento a la operación. Entre los temas trabajados se retomó:  Monitoreo de transferencia de voz, códigos de disposición e identificación de errores en la operación.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</si>
  <si>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julio se recepcionaron y gestionaron 155 incidentes con código de tipificación 204-Tentativa de Feminicidio priorizado para la atención en urgencia/emergencia a través de la móvil mujer de la AgenciaMuj bajo un esquema de duplas psico jurídicas.
De estos, se realizaron 110 orientaciones psico-jurídicas efectivas  y se gestionaron 45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</si>
  <si>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https://secretariadistritald-my.sharepoint.com/:x:/g/personal/devaj_sdmujer_gov_co/EVWoXdv11ilMpI63X-mAodABnb9AUPQo10wna73gbjuc3w?e=f89W2X</t>
  </si>
  <si>
    <t>https://secretariadistritald-my.sharepoint.com/:x:/g/personal/devaj_sdmujer_gov_co/EbktZCTBQmJKlUuNadt46VcBliWYVhrL4HLr8xenxe3ydQ?e=Ef9QLa</t>
  </si>
  <si>
    <t>En julio de 2025 el Sistema Articulado de Alertas Tempranas-SAAT hizo seguimiento socio jurídico y psicosocial a 500 casos de mujeres en riesgo de feminicidio,según remisiones externas del Instituto Nacional de Medicina Legal y Ciencias Forenses y remisiones internas de los equipos de la Secretaría Distrital de la Mujer. Así mismo, impulsó 43 acciones de coordinación interinstitucional para aportar a la garantía de los derechos de las mujeres en riesgo de feminicidio.</t>
  </si>
  <si>
    <t>Entre enero y julio de 2025 el Sistema Articulado de Alertas Tempranas-SAAT hizo seguimiento jurídico y psicosocial a 2118 mujeres en riesgo de feminicidio, valoradas por el Instituto Nacional de Medicina Legal y Ciencias Forenses-INMLCF e identificadas por los equipos de atención de la Secretaría Distrital de la Mujer. Así mismo, impulsó 228 acciones de coordinación interinstitucional para aportar a la garantía de los derechos de las mujeres en riesgo de feminicidio.</t>
  </si>
  <si>
    <t>Logro: en julio de 2025 el Sistema Articulado de Alertas Tempranas-SAAT hizo seguimiento socio jurídico y psicosocial a 500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</si>
  <si>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julio de 2025 se hizo seguimiento a 4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</si>
  <si>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julio de 2025 se realizaron 43 acciones reforzadas de articulación interinstitucional de 31 casos de mujeres en riesgo de feminicidio atendidas por el equipo SAAT. Las entidades a las que se enviaron casos fueron: FGN (29 solicitudes); Policía Bogotá (6 solicitudes); entes territoriales (5 solicitudes); y otras entidades (3 solicitudes).
Las solicitudes remitidas al Ministerio de Defensa, a la Inspección General de la Policía y a ls Inspección del Ejército fueron colectivas.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</si>
  <si>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https://secretariadistritald-my.sharepoint.com/:f:/g/personal/devaj_sdmujer_gov_co/Es46BorMj9xJskj6oJW7ExoBYDgWu6B2VriW2Wfy9hgBQA?e=famBh7</t>
  </si>
  <si>
    <t>https://secretariadistritald-my.sharepoint.com/:f:/g/personal/devaj_sdmujer_gov_co/EsCiAi89JLxNgXL38NmN8cUBIHjr4Fvvs6m0qjp0V1tVqQ?e=qXF9yo</t>
  </si>
  <si>
    <t>https://secretariadistritald-my.sharepoint.com/:f:/g/personal/devaj_sdmujer_gov_co/EjeojM2koeRFmmMdbjl_geABdrf9SNeoeBKHkQyRfuo4BA?e=lKdrx1</t>
  </si>
  <si>
    <t xml:space="preserve">481
</t>
  </si>
  <si>
    <t>Durante el mes de julio de 2025, las Duplas de Atención Psicosocial realizaron un total de 481 atenciones, de las cuales 104 corresponden a primeras atenciones y 377 a seguimientos efectivos. El proceso de orientación, atención y acompañamiento psicosocial facilitado por las profesionales aportó al reconocimiento de las violencias y a la garantía del derecho de las mujeres a una vida libre de las mismas. 
Con corte al mes de julio se han realizado 1897 atenciones por parte de las Duplas Psicosociales</t>
  </si>
  <si>
    <t>De acuerdo con los registros del Simisional 2.0. Del 1 de enero al 31 de julio de 2025, las Duplas de Atención Psicosocial realizaron un total de 1897 atenciones, de las cuales 515 corresponden a primeras atenciones y 1382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</si>
  <si>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Escuchar y atender los impactos psicosociales generados por las violencias. 
- Activar las rutas interinstitucionales de atención a las mujeres víctimas para la restitución de los derechos vulnerados. </t>
  </si>
  <si>
    <t>De acuerdo con los registros del Simisional 2.0. Durante el mes de julio de 2025, las Duplas de Atención Psicosocial realizaron un total de 481 atenciones, de las cuales 104 corresponden a primeras atenciones y 377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</si>
  <si>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Logros: Durante el mes de julio de 2025, las Duplas de Atención Psicosocial realizaron un total de 377 seguimientos efectivos. Esto posibilitó la construcción de escenarios de confianza institucional con las ciudadanas para afrontar las situaciones de violencias sufridas y permanecer en los procesos de activación de ruta, solicitud de medidas de protección, consolidación y fortalecimiento de redes de apoyo.  
Con corte al mes de julio se han realizado 1382 seguimientos efectivos por parte de las duplas psicosociales.
Beneficios: A través de los seguimientos fue posible ampliar la comprensión de las violencias y riesgo asociados a estas, con base en ello se determinó el plan de acción y las acciones prioritarias necesarias en cada caso.
Retrasos: Durante el mes de julio no se reportaron retrasos en los procesos de seguimiento a la ciudadanas víctimas de violencias atendidas por las Duplas de Atención Psicosocial. </t>
  </si>
  <si>
    <t xml:space="preserve">Logros: De acuerdo con los registros del Simisional 2.0. Durante el mes de julio de 2025, las Duplas de Atención Psicosocial realizaron un total de 481 atenciones, de las cuales 104 corresponden a primeras atenciones y 377 a seguimientos efectivos.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y ajustada a las cotidianidades de las mujeres, lo que permitió para ellas sentirse escuchadas y orientadas durante las situaciones críticas o aquellas en las que manifiestan impactos psicosociales generados por las violencias.
Con corte al mes de julio se han realizado 1.897 atenciones por parte de las duplas psicosociales. 
Lo anterior tomando como base la información consolidada que se encuentra disponible en el aplicativo Simisional 2.0. 
Retrasos: Durante el mes de julio no se reportaron retrasos en los procesos de seguimiento a la ciudadanas víctimas de violencias atendidas por las Duplas de Atención Psicosocial. </t>
  </si>
  <si>
    <t>https://secretariadistritald-my.sharepoint.com/:f:/g/personal/devaj_sdmujer_gov_co/Ej0Jik7FMjdGoGpEubt4kDsBahdpGNAeGhPmvzLS2g1wAg?e=KwLjjb</t>
  </si>
  <si>
    <t>https://secretariadistritald-my.sharepoint.com/:f:/g/personal/devaj_sdmujer_gov_co/EnWiqJmANOZGvaMPSvjoYqQBgiGD7n0ZYjWGRlsYhwJqhQ?e=yujpC0</t>
  </si>
  <si>
    <r>
      <t xml:space="preserve">En el mes de julio para la prevención y atención de violencias contra las mujeres en el espacio y transporte público:
- Se brindaron </t>
    </r>
    <r>
      <rPr>
        <b/>
        <sz val="11"/>
        <color theme="1"/>
        <rFont val="Arial"/>
        <family val="2"/>
      </rPr>
      <t xml:space="preserve">280 </t>
    </r>
    <r>
      <rPr>
        <sz val="11"/>
        <color theme="1"/>
        <rFont val="Arial"/>
        <family val="2"/>
      </rPr>
      <t xml:space="preserve">atenciones psico-jurídicas en dupla a mujeres víctimas de violencias en el espacio y el transporte público, de las cuales </t>
    </r>
    <r>
      <rPr>
        <b/>
        <sz val="11"/>
        <color theme="1"/>
        <rFont val="Arial"/>
        <family val="2"/>
      </rPr>
      <t>69</t>
    </r>
    <r>
      <rPr>
        <sz val="11"/>
        <color theme="1"/>
        <rFont val="Arial"/>
        <family val="2"/>
      </rPr>
      <t xml:space="preserve"> fueron nuevas atenciones y </t>
    </r>
    <r>
      <rPr>
        <b/>
        <sz val="11"/>
        <color theme="1"/>
        <rFont val="Arial"/>
        <family val="2"/>
      </rPr>
      <t>211</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(3)</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</si>
  <si>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julio para la prevención y atención de violencias contra las mujeres en el espacio y transporte público:
- Se brindaron </t>
    </r>
    <r>
      <rPr>
        <b/>
        <sz val="11"/>
        <color theme="1"/>
        <rFont val="Arial"/>
        <family val="2"/>
      </rPr>
      <t xml:space="preserve">1.254 </t>
    </r>
    <r>
      <rPr>
        <sz val="11"/>
        <color theme="1"/>
        <rFont val="Arial"/>
        <family val="2"/>
      </rPr>
      <t xml:space="preserve">atenciones psico-jurídicas en dupla a mujeres víctimas de violencias en el espacio y el transporte público, de las cuales </t>
    </r>
    <r>
      <rPr>
        <b/>
        <sz val="11"/>
        <color theme="1"/>
        <rFont val="Arial"/>
        <family val="2"/>
      </rPr>
      <t>312</t>
    </r>
    <r>
      <rPr>
        <sz val="11"/>
        <color theme="1"/>
        <rFont val="Arial"/>
        <family val="2"/>
      </rPr>
      <t xml:space="preserve"> fueron nuevas atenciones y </t>
    </r>
    <r>
      <rPr>
        <b/>
        <sz val="11"/>
        <color theme="1"/>
        <rFont val="Arial"/>
        <family val="2"/>
      </rPr>
      <t>942</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(27)</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</si>
  <si>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julio se brindaron </t>
    </r>
    <r>
      <rPr>
        <b/>
        <sz val="11"/>
        <rFont val="Arial"/>
        <family val="2"/>
      </rPr>
      <t>280</t>
    </r>
    <r>
      <rPr>
        <sz val="11"/>
        <rFont val="Arial"/>
        <family val="2"/>
      </rPr>
      <t xml:space="preserve"> atenciones psico-jurídicas en dupla a mujeres víctimas de violencias en el espacio y el transporte público, de las cuales </t>
    </r>
    <r>
      <rPr>
        <b/>
        <sz val="11"/>
        <rFont val="Arial"/>
        <family val="2"/>
      </rPr>
      <t>69</t>
    </r>
    <r>
      <rPr>
        <sz val="11"/>
        <rFont val="Arial"/>
        <family val="2"/>
      </rPr>
      <t xml:space="preserve"> fueron nuevas atenciones y </t>
    </r>
    <r>
      <rPr>
        <b/>
        <sz val="11"/>
        <rFont val="Arial"/>
        <family val="2"/>
      </rPr>
      <t>211</t>
    </r>
    <r>
      <rPr>
        <sz val="11"/>
        <rFont val="Arial"/>
        <family val="2"/>
      </rPr>
      <t xml:space="preserve"> seguimientos efectivos. Dichas atenciones incluyeron primeros acercamientos, orientaciones y seguimientos a los casos de mujeres que requirieron acompañamiento integral.
Con corte al mes de julio las Duplas Psico-Jurídicas han realizado un total de </t>
    </r>
    <r>
      <rPr>
        <b/>
        <sz val="11"/>
        <rFont val="Arial"/>
        <family val="2"/>
      </rPr>
      <t>1.254</t>
    </r>
    <r>
      <rPr>
        <sz val="11"/>
        <rFont val="Arial"/>
        <family val="2"/>
      </rPr>
      <t xml:space="preserve"> atenciones psico-jurídicas en dupla a mujeres víctimas de violencias en el espacio y el transporte público, de las cuales </t>
    </r>
    <r>
      <rPr>
        <b/>
        <sz val="11"/>
        <rFont val="Arial"/>
        <family val="2"/>
      </rPr>
      <t>312</t>
    </r>
    <r>
      <rPr>
        <sz val="11"/>
        <rFont val="Arial"/>
        <family val="2"/>
      </rPr>
      <t xml:space="preserve"> fueron primeras atenciones y </t>
    </r>
    <r>
      <rPr>
        <b/>
        <sz val="11"/>
        <rFont val="Arial"/>
        <family val="2"/>
      </rPr>
      <t>942</t>
    </r>
    <r>
      <rPr>
        <sz val="11"/>
        <rFont val="Arial"/>
        <family val="2"/>
      </rPr>
      <t xml:space="preserve"> seguimientos efectivos.
Reporte diferenciado:
Nuevas atenciones en Transporte Público: 15
Seguimiento efectivos en Transporte Público: 40
Nuevas atenciones en Espacio Público: 54
Seguimiento efectivos en Espacio Público: 171
Con corte al mes de julio se han realizado en reporte diferenciado:
Nuevas atenciones en Transporte Público: 80
Seguimiento efectivos en Transporte Público: 185
Nuevas atenciones en Espacio Público: 225
Seguimiento efectivos en Espacio Público: 744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</si>
  <si>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Logros: En julio, en el marco de la asistencia técnica para el fortalecimiento de las capacidades del sector transporte, se llevaron a cabo</t>
    </r>
    <r>
      <rPr>
        <b/>
        <sz val="11"/>
        <rFont val="Arial"/>
        <family val="2"/>
      </rPr>
      <t xml:space="preserve"> (3) </t>
    </r>
    <r>
      <rPr>
        <sz val="11"/>
        <rFont val="Arial"/>
        <family val="2"/>
      </rPr>
      <t>espacios de articulación interinstitucional con entidades con competencia en el espacio y el transporte público, de acuerdo con el protocolo de prevención, atención y sanción de las violencias contra las mujeres en el espacio y transporte público:
(1) 090725 Investigación sobre acoso sexual en el espacio peatonal y transporte público: Participación en la reunión de seguimiento técnico y recopilación de información del Observatorio de Mujer y Género de la Dirección de Gestión del Conocimiento.
(2) 250725 Megatoma de Mujer y Género Estación Troncal Calle 45: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(3) 300725 Megatoma de Mujer y Género Estación Troncal Calle 22: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julio se realizaron</t>
    </r>
    <r>
      <rPr>
        <b/>
        <sz val="11"/>
        <rFont val="Arial"/>
        <family val="2"/>
      </rPr>
      <t xml:space="preserve"> (27) </t>
    </r>
    <r>
      <rPr>
        <sz val="11"/>
        <rFont val="Arial"/>
        <family val="2"/>
      </rPr>
      <t xml:space="preserve">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
</t>
    </r>
  </si>
  <si>
    <t>https://secretariadistritald-my.sharepoint.com/:f:/g/personal/devaj_sdmujer_gov_co/EgHmSBzVRxBMvBmcSFzOCGgBpe9oRk2aAY-NsvGxJcwfRw?e=bTlEU4</t>
  </si>
  <si>
    <t>https://secretariadistritald-my.sharepoint.com/:f:/g/personal/devaj_sdmujer_gov_co/EjdOi1inkk9CgLnUoWwi1loBENZsvE9PoYxHAB9245UH9Q?e=DT5AKK</t>
  </si>
  <si>
    <r>
      <t xml:space="preserve">En el mes de julio para el fortalecimiento de los componentes de prevención, atención, protección y sanción del Sistema Distrital SOFIA, se desarrollaron las siguientes acciones: 
- El fortalecimiento de las capacidades de </t>
    </r>
    <r>
      <rPr>
        <b/>
        <sz val="11"/>
        <color theme="1"/>
        <rFont val="Arial"/>
        <family val="2"/>
      </rPr>
      <t>(1997)</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(7)</t>
    </r>
    <r>
      <rPr>
        <sz val="11"/>
        <color theme="1"/>
        <rFont val="Arial"/>
        <family val="2"/>
      </rPr>
      <t xml:space="preserve"> espacios de asistencia técnica para el fortalecimiento de los componentes del Sistema SOFIA.</t>
    </r>
  </si>
  <si>
    <r>
      <t xml:space="preserve">Entre los meses de enero y julio para el fortalecimiento de los componentes de prevención, atención, protección y sanción del Sistema Distrital SOFIA, se desarrollaron las siguientes acciones: 
- El fortalecimiento de las capacidades de </t>
    </r>
    <r>
      <rPr>
        <b/>
        <sz val="11"/>
        <color theme="1"/>
        <rFont val="Arial"/>
        <family val="2"/>
      </rPr>
      <t>(8590)</t>
    </r>
    <r>
      <rPr>
        <sz val="11"/>
        <color theme="1"/>
        <rFont val="Arial"/>
        <family val="2"/>
      </rPr>
      <t xml:space="preserve"> servidoras y servidores sobre el derecho de las mujeres a una vida libre de violencias.
- Participación en </t>
    </r>
    <r>
      <rPr>
        <b/>
        <sz val="11"/>
        <color theme="1"/>
        <rFont val="Arial"/>
        <family val="2"/>
      </rPr>
      <t xml:space="preserve">(71)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(53)</t>
    </r>
    <r>
      <rPr>
        <sz val="11"/>
        <color theme="1"/>
        <rFont val="Arial"/>
        <family val="2"/>
      </rPr>
      <t xml:space="preserve"> espacios de asistencia técnica para el fortalecimiento de los componentes del Sistema SOFIA.</t>
    </r>
  </si>
  <si>
    <r>
      <t xml:space="preserve">Logros: En julio a través del curso virtual "El derecho de las mujeres a una vida libre de violencias", se capacitaron </t>
    </r>
    <r>
      <rPr>
        <b/>
        <sz val="11"/>
        <color theme="1"/>
        <rFont val="Arial"/>
        <family val="2"/>
      </rPr>
      <t>46</t>
    </r>
    <r>
      <rPr>
        <sz val="11"/>
        <color theme="1"/>
        <rFont val="Arial"/>
        <family val="2"/>
      </rPr>
      <t xml:space="preserve"> servidoras(es) y 10 ciudadanas(os) a través de los 4 módulos y las 9 unidades temáticas dispuestas. 
Así mismo, a partir de </t>
    </r>
    <r>
      <rPr>
        <b/>
        <sz val="11"/>
        <color theme="1"/>
        <rFont val="Arial"/>
        <family val="2"/>
      </rPr>
      <t>99</t>
    </r>
    <r>
      <rPr>
        <sz val="11"/>
        <color theme="1"/>
        <rFont val="Arial"/>
        <family val="2"/>
      </rPr>
      <t xml:space="preserve"> jornadas de sensibilización sobre el derecho de las mujeres a una vida libre de violencia realizadas por los equipos de la Dirección de Eliminación de Violencias, se logró la participación de 1.951 servidoras y servidores públicos, para un total de </t>
    </r>
    <r>
      <rPr>
        <b/>
        <sz val="11"/>
        <color theme="1"/>
        <rFont val="Arial"/>
        <family val="2"/>
      </rPr>
      <t xml:space="preserve">1.997 </t>
    </r>
    <r>
      <rPr>
        <sz val="11"/>
        <color theme="1"/>
        <rFont val="Arial"/>
        <family val="2"/>
      </rPr>
      <t xml:space="preserve">servidores(as) formados(as) en el mes de julio.
Con corte al mes de julio se fortalecieron las capacidades de </t>
    </r>
    <r>
      <rPr>
        <b/>
        <sz val="11"/>
        <color theme="1"/>
        <rFont val="Arial"/>
        <family val="2"/>
      </rPr>
      <t>8.590</t>
    </r>
    <r>
      <rPr>
        <sz val="11"/>
        <color theme="1"/>
        <rFont val="Arial"/>
        <family val="2"/>
      </rPr>
      <t xml:space="preserve"> servidores(as) a partir 455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</si>
  <si>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julio, en el marco de la asistencia técnica para el fortalecimiento de los componentes de prevención, atención, protección y sanción del Sistema Distrital SOFIA, se llevaron a cabo </t>
    </r>
    <r>
      <rPr>
        <b/>
        <sz val="11"/>
        <color theme="1"/>
        <rFont val="Arial"/>
        <family val="2"/>
      </rPr>
      <t xml:space="preserve">(7) </t>
    </r>
    <r>
      <rPr>
        <sz val="11"/>
        <color theme="1"/>
        <rFont val="Arial"/>
        <family val="2"/>
      </rPr>
      <t xml:space="preserve">espacios de articulación entre entidades distritales:
(1) 040725 Asistencia técnica a la Secretaría General de la Alcaldía Mayor de Bogotá, para la incorporación de la Línea Púrpura Distrital en el IVR de la Línea 195.
(2) 150725 Asistencia técnica al Instituto Distrital de Participación y Acción Comunal y la Alcaldía Local de Suba para la evaluación del tercer recorrido de la estrategia Redes Seguras para las Mujeres en Propiedad Horizontal.
(3) 220725 Asistencia técnica a la Secretaría General de la Alcaldía Mayor de Bogotá, para la revisión de la implementación del Decreto Distrital 044 de 2015.
En especial, para el fortalecimiento de los componentes del Sistema SOFIA relacionados con las violencias contra las mujeres en el espacio público, se llevaron a cabo (4) espacios de articulación entre entidades distritales con competencia en este ámbito:
(1) 020725 Asistencia técnica a la Secretaría de Ambiente para el fortalecimiento de acciones de resignificación del espacio público con mujeres y sus hijos e hijas acogidas en Casas Refugio.
(2) 160725 Asistencia técnica al Jardín Botánico de Bogotá para el fortalecimiento de acciones de educación y promoción ambiental con mujeres y sus hijos e hijas acogidas en Casas Refugio.
(3) 170725 Asistencia técnica al Instituto Para la Economía Social IPES con el fin de promover jornadas de prevención de violencias contra las mujeres con vendedoras informales, en cumplimiento del Acuerdo Distrital 896 de 2023.
(4) 290725 Asistencia técnica al Instituto Distrital de Recreación y Deporte IDRD con el fin de promover jornadas de prevención de violencias contra las mujeres en espacios priorizados por el Instituto por su impacto en el espacio público.
En total, con corte al mes de julio se realizaron </t>
    </r>
    <r>
      <rPr>
        <b/>
        <sz val="11"/>
        <color theme="1"/>
        <rFont val="Arial"/>
        <family val="2"/>
      </rPr>
      <t>(53)</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
</t>
    </r>
  </si>
  <si>
    <t>https://secretariadistritald-my.sharepoint.com/:f:/g/personal/devaj_sdmujer_gov_co/Evyla_4H0ypBkN3Slu2YCH4BAvYyaaSBMFplQgtj570FBw?e=ZPKHzb</t>
  </si>
  <si>
    <t>https://secretariadistritald-my.sharepoint.com/:f:/g/personal/devaj_sdmujer_gov_co/EkpniRgsVzVEvF82HzhPPXgB7XYvm4M9nY-V9RHYQuP8ew?e=0hZgHt</t>
  </si>
  <si>
    <t>https://secretariadistritald-my.sharepoint.com/:f:/g/personal/devaj_sdmujer_gov_co/EvzhSAp12LxApv34ILaj9R0Bx6LRAJjaZiT5nhgtPQz7Nw?e=AVCaJt</t>
  </si>
  <si>
    <t>En julio se llevaron a cabo 15 espacios técnicos con las Alcaldías Locales donde se avanzó en la definición de fechas y agendas para las segundas  y terceras sesiones del año de los Consejos Locales de Seguridad para las Mujeres, así se realizaron 9 sesiones de los Consejos en las localidades de: San Cristóbal, Suba, Teusaquillo, Usaquén, Usme, Tunjuelito, Bosa, Kennedy y Ciudad B. . Se realizaron 18 encuentros con las entidades locales para la concertación y formulación de las estrategias de prevención de violencias contra las mujeres de los Planes Locales de Seguridad para las Mujeres 2025. Se realizaron 74  acciones de prevención de violencias contra las mujeres en el espacio público y 18 mesas de trabajo para la prevención del delito de feminicidio.</t>
  </si>
  <si>
    <t>Entre enero y julio se llevaron a cabo 79 espacios técnicos con las Alcaldías Locales donde se avanzó en la definición de fechas y agendas para las primeras y y segundas sesiones del año de los Consejos Locales de Seguridad para las Mujeres, así se realizaron las 40 sesiones de los CLSM, dando por culminada la primera y segunda ronda el año y dando inicio a la tercera ronda. Se realizaron 93 encuentros con las entidades locales para la concertación , formulación y seguimiento de las estrategias de prevención de violencias contra las mujeres de los Planes Locales de Seguridad para las Mujeres 2025. Se realizaron 258 acciones de prevención de violencias contra las mujeres en el espacio público y  80 mesas de trabajo para la prevención del delito de feminicidio.</t>
  </si>
  <si>
    <t>Logros: En juliose realizaron 18 encuentros con las entidades locales para la concertación y formulación de los compromisos y estrategias de prevención de violencias contra las mujeres de los Planes Locales de Seguridad para las Mujeres de: Usaquén, Chapinero, Santa Fe, San Cristóbal, Usme, Tunjuelito, Bosa, Fontibón, Engativá, Barrios Unidos, Teusaquillo, Los Mártires, Antonio Nariño, Puente Aranda, La Candelaria y Rafael Uribe, Ciudad Bolívar y Sumapaz.  
Con corte al mes de julio se realizaron 93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</si>
  <si>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julio se avanzó en el desarrollo de 74 acciones de prevención de violencias contra las mujeres en el espacio y transporte público en las localidades de: Usaquén, Chapinero, Santa Fe, San Cristóbal, Usme, Tunjuelito, Fontibón, Engativá, Barrios Unidos, Teusaquillo, Los Mártires, Antonio Nariño, Puente Aranda, La Candelaria, Rafael Uribe, Ciudad Bolívar y Sumapaz.    
Con corte al mes de julio se realizaron 258 actividades de prevención de violencias contra las mujeres en el espacio y transporte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</si>
  <si>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julio se avanzó en el desarrollo de 18 Mesas de Trabajo para la  prevención del delito de feminicidio en las localidades de: Usaquén, Chapinero, Santa Fe, San Cristóbal, Usme, Tunjuelito, Bosa, Kennedy, Fontibón, Engativá, Barrios Unidos, Teusaquillo, Los Mártires, Antonio Nariño, Puente Aranda, La Candelaria, Ciudad Bolívar y Sumapaz.    
Con corte al mes de julio se desarrollaron 80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</si>
  <si>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https://secretariadistritald-my.sharepoint.com/:f:/g/personal/devaj_sdmujer_gov_co/EnhfuazRGY5OquFhKvoWNOIBGUuD0eVbUnqt_bYyPQhreA?e=oatces</t>
  </si>
  <si>
    <t>https://secretariadistritald-my.sharepoint.com/:f:/g/personal/devaj_sdmujer_gov_co/Ep1ZvqwgdcZCkjUaEZRbgKUBvDb18HUEscxRwfP1tTiV5w?e=kl1m5n</t>
  </si>
  <si>
    <t>https://secretariadistritald-my.sharepoint.com/:f:/g/personal/devaj_sdmujer_gov_co/ErtTJ-n5KXpBtqOzUVfaa8oBfi9rKY3bfw8xxetSKwGMOA?e=NSdh2E</t>
  </si>
  <si>
    <t>https://secretariadistritald-my.sharepoint.com/:f:/g/personal/devaj_sdmujer_gov_co/EpW8komQpM1GlFQkOnlMcisB1b2WLEzUz0d-EUQLWyJyuQ?e=r97Yep</t>
  </si>
  <si>
    <r>
      <t xml:space="preserve">En julio,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(5)</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(39)</t>
    </r>
    <r>
      <rPr>
        <sz val="11"/>
        <color theme="1"/>
        <rFont val="Arial"/>
        <family val="2"/>
      </rPr>
      <t xml:space="preserve"> jornadas de formación y sensibilización, se logró la participación de</t>
    </r>
    <r>
      <rPr>
        <b/>
        <sz val="11"/>
        <color theme="1"/>
        <rFont val="Arial"/>
        <family val="2"/>
      </rPr>
      <t xml:space="preserve"> (1169)</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t>
    </r>
    <r>
      <rPr>
        <b/>
        <sz val="11"/>
        <color theme="1"/>
        <rFont val="Arial"/>
        <family val="2"/>
      </rPr>
      <t xml:space="preserve"> (2)</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Monumentum, contando con el alcance de </t>
    </r>
    <r>
      <rPr>
        <b/>
        <sz val="11"/>
        <color theme="1"/>
        <rFont val="Arial"/>
        <family val="2"/>
      </rPr>
      <t>(902)</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(280)</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</si>
  <si>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r>
      <t xml:space="preserve">Entre los meses de enero y julio,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 xml:space="preserve">(23) </t>
    </r>
    <r>
      <rPr>
        <sz val="11"/>
        <color theme="1"/>
        <rFont val="Arial"/>
        <family val="2"/>
      </rPr>
      <t>espacios de articulación interinstitucional y de fortalecimiento técnico con entidades con competencia en la garantía del derecho de las mujeres a una vida libre de violencias en estos ámbitos.
2. Jornadas de formación y sensibilización a servidores(as) públicos(as): A partir de</t>
    </r>
    <r>
      <rPr>
        <b/>
        <sz val="11"/>
        <color theme="1"/>
        <rFont val="Arial"/>
        <family val="2"/>
      </rPr>
      <t xml:space="preserve"> (152)</t>
    </r>
    <r>
      <rPr>
        <sz val="11"/>
        <color theme="1"/>
        <rFont val="Arial"/>
        <family val="2"/>
      </rPr>
      <t xml:space="preserve"> jornadas de formación y sensibilización, se logro la participación de </t>
    </r>
    <r>
      <rPr>
        <b/>
        <sz val="11"/>
        <color theme="1"/>
        <rFont val="Arial"/>
        <family val="2"/>
      </rPr>
      <t>(3896)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(12)</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cuatro</t>
    </r>
    <r>
      <rPr>
        <b/>
        <sz val="11"/>
        <color theme="1"/>
        <rFont val="Arial"/>
        <family val="2"/>
      </rPr>
      <t xml:space="preserve"> (4)</t>
    </r>
    <r>
      <rPr>
        <sz val="11"/>
        <color theme="1"/>
        <rFont val="Arial"/>
        <family val="2"/>
      </rPr>
      <t xml:space="preserve"> puntos seguros para las mujeres en el Festivales Estéreo Picnic y Baum, contando con el alcance de </t>
    </r>
    <r>
      <rPr>
        <b/>
        <sz val="11"/>
        <color theme="1"/>
        <rFont val="Arial"/>
        <family val="2"/>
      </rPr>
      <t>(4952)</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t>
    </r>
    <r>
      <rPr>
        <b/>
        <sz val="11"/>
        <color theme="1"/>
        <rFont val="Arial"/>
        <family val="2"/>
      </rPr>
      <t xml:space="preserve"> (1254)</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</si>
  <si>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t>https://secretariadistritald-my.sharepoint.com/:f:/g/personal/devaj_sdmujer_gov_co/EpTNEj75hhNCpsElbd8mqswBULuJMRxkbKdUY8zO7bClRQ?e=ePSKnM</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</si>
  <si>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Territoriales de Empoderamiento e Incidencia.
Sensibilizaciones y talleres sobre el derecho a una vida libre de violencias y la Ruta única de atención a mujeres víctimas de violencias y en riesgo de feminicidio con ciudadanas de las localidades. 
Jornadas para la apropiación del espacio público por parte de las mujeres. (Sensibilizaciones, Recorridos, Bicirodadas, Murales, Talleres Cartografía Social, Talleres acoso callejero)
Jornadas de difusión de la Ruta de atención a mujeres víctimas de violencias y en riesgo de feminicidio 
Mega Tomas Mujer y Género de TM
Jornadas de sensibilización sobre el derecho a una vida libre de violencias en IED y la comunidad educativa.
Mesas de trabajo para el seguimiento de la implementación de los PLSM con entidades y ciudadanas. 
Acompañamiento Encuentros Comunitarios de la MEBOG y Juntas Zonales de Seguridad
Sensibilización sobre el derecho a una vida libre de violencias con redes comunitarias y organizaciones de mujeres.
Jornadas de sensibilización sobre el derecho a una vida libre de violencias y difusión de la Ruta única de atención a mujeres víctimas de violencias y en riesgo de feminicidio en el marco de la estrategia Redes Seguras para las Mujeres.  
Jornadas de conmemoración del día de las personas cuidadoras</t>
  </si>
  <si>
    <t>En julio de 2025 el Sistema Articulado de Alertas Tempranas-SAAT hizo seguimiento socio jurídico y psicosocial a 500 casos de mujeres en riesgo de feminicidio, según remisiones externas del Instituto Nacional de Medicina Legal y Ciencias Forenses, y remisiones internas de los equipos de la Secretaría Distrital de la Mujer. Así mismo, impulsó 43 acciones de coordinación interinstitucional para aportar a la garantía de los derechos de las mujeres en riesgo de feminicidio.</t>
  </si>
  <si>
    <t>La Dirección de Eliminación de Violencias contra las Mujeres y Acceso a la Justicia, requiere realizar traslado de recursos entre metas del proyecto 8205 con el fin de garantizar los recursos necesarios para las adiciones y prórrogas de los contratos de Prestación de Servicios Profesionales y de Apoyo a la Gestión de los equipos de Línea Púrpura Distrital y AgenciaMuj, Casas Refugios, Duplas Psicosociales y Psicojuridicas, Sofias Locales y Distritales, Hospitales y Apoyo transversal que permitan garantizar la continuidad y adecuada prestación de los servicios a las ciudadanas victimas de violencia.</t>
  </si>
  <si>
    <t>Modificación al presupuesto asignado para las metas 1, 2, 4, 5, 6, 7, 8, 9 y 10 del proyecto 8205 con el fin de garantizar recursos para garantizar la continuidad y adecuada prestación de los servicios a las ciudadanas victimas de violencia.</t>
  </si>
  <si>
    <r>
      <t>Logros: En el mes de julio se participó en</t>
    </r>
    <r>
      <rPr>
        <b/>
        <sz val="10"/>
        <color theme="1"/>
        <rFont val="Arial"/>
        <family val="2"/>
      </rPr>
      <t xml:space="preserve"> (13)</t>
    </r>
    <r>
      <rPr>
        <sz val="10"/>
        <color theme="1"/>
        <rFont val="Arial"/>
        <family val="2"/>
      </rPr>
      <t xml:space="preserve"> espacios de articulación y coordinación de acciones estratégicas para la prevención, atención y sanción de las violencias contra las mujeres en el Distrito Capital:
(1) 010725 Seguimiento a la articulación de acciones interinstitucionales con la Constructora Amarilo para el fortalecimiento de la prevención de violencias contra las mujeres por medio de una alianza para establecer Redes Seguras para las Mujeres en Propiedad Horizontal.
(2) 020725 Articulación de acciones intrainstitucionales con la Dirección de Derechos y Diseño de Políticas para la participación y presentación de la secretaría técnica de la Mesa Distrital SOFIA en la Comisión Intersectorial de Mujeres.
(3) 030725 Lanzamiento de la Red Segura para las Mujeres en Propiedad Horizontal en articulación con el aliado Constructora Amarilo para el fortalecimiento de la prevención de violencias contra las mujeres.
(4) 070725 Articulación de acciones interinstitucionales con la empresa OXXO para el fortalecimiento de la autonomía económica de mujeres víctimas de violencia.
(5) 080725 Articulación de acciones intrainstitucionales con las Direcciones de Territorialización de Derechos y de Enfoque Diferencial para impactar a la Asociación de Mujeres Palenqueras pertenecientes al Kugro Mona Ri Palengue.
(6) 100725 Secretaría técnica de la segunda sesión de la Mesa de Trabajo del Sistema Distrital de Protección Integral a Mujeres Víctimas de Violencia – SOFIA para la vigencia 2025.
(7) 110725 Seguimiento a la articulación de acciones interinstitucionales con la empresa OXXO para el fortalecimiento de la prevención de violencias contra las mujeres por medio de una alianza estrategia con la entidad.
(8) 140725 Articulación de acciones interinstitucionales con equipos Afro y Palenqueros “Más Bienestar en tu Hogar - Kilombos y Kilumba” para socializar el derecho de las mujeres a una vida libre de violencias y la Ruta Única de Atención a violencias contra las mujeres con enfoque diferencial étnico.
(9) 160725 Articulación de acciones intrainstitucionales con la enlace de prevención del delito de trata de personas de la Dirección de Eliminación de Violencias contra las mujeres y Acceso a la Justicia, con el fin de apoyar la gestión de la conmemoración del Día Mundial Contra la Trata de Personas – 30 Julio.
(10) 240725 Participación en la agenda de la segunda sesión de la Comisión Intersectorial de Mujeres - CIM.
(11) 250725 Articulación de acciones intrainstitucionales con el equipo técnico de la estrategia Casas Refugio, con el fin de elaborar el plan de trabajo para el II semestre de la vigencia para mujeres acogidas y sus hijos e hijas, con base en las acciones concertadas en el plan de acción de la Mesa Distrital SOFIA.
(12) 290725 Propuesta de articulación de acciones interinstitucionales con la empresa Cruz Verde para el fortalecimiento de la prevención de violencias contra las mujeres por medio de una alianza estrategia con la entidad.
(13) 310725 Articulación de acciones intrainstitucionales con la Dirección de Enfoque Diferencial para contextualizar sobre las acciones que se vienen desarrollando con el Cabildo Muisca de Bosa.
Con corte al mes de julio se participó en </t>
    </r>
    <r>
      <rPr>
        <b/>
        <sz val="10"/>
        <color theme="1"/>
        <rFont val="Arial"/>
        <family val="2"/>
      </rPr>
      <t>(71)</t>
    </r>
    <r>
      <rPr>
        <sz val="10"/>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</si>
  <si>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Durante el mes de ju</t>
    </r>
    <r>
      <rPr>
        <sz val="11"/>
        <rFont val="Arial"/>
        <family val="2"/>
      </rPr>
      <t>nio se garantizó la prestación de servicios socio jurídicos y psicosociales especializados al 100% de las mujeres víctimas de violencia a través de:
- 3.403 atenciones efectivas a través de la Línea Púrpura Distrital "Mujeres que escuchan mujeres".</t>
    </r>
    <r>
      <rPr>
        <sz val="11"/>
        <color theme="1"/>
        <rFont val="Arial"/>
        <family val="2"/>
      </rPr>
      <t xml:space="preserve">
- 83 orientaciones psico-jurídicas efectivas de los incidentes con código de tipificación 204-Tentativa de Feminicidio priorizado para la atención en urgencia/emergencia a través de la móvil mujer de la AgenciaMuj bajo un esquema de duplas psico jurídicas.
- 2.549 atenciones brindadas el marco de la estrategia de preven</t>
    </r>
    <r>
      <rPr>
        <sz val="11"/>
        <rFont val="Arial"/>
        <family val="2"/>
      </rPr>
      <t>ción del feminicidio (desde la Estrategia Intersectorial para la Prevención y Atención de Víctimas de Violencia de Género con Énfasis en Violencia Sexual y Feminicidio - Estrategia en Hospitales)
- 401 atenciones a través de las Duplas de Atención Psicosocial.
- 478</t>
    </r>
    <r>
      <rPr>
        <sz val="11"/>
        <color theme="1"/>
        <rFont val="Arial"/>
        <family val="2"/>
      </rPr>
      <t xml:space="preserve"> 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</si>
  <si>
    <t xml:space="preserve">Durante el mes de mayo se garantizó la prestación de servicios socio jurídicos y psicosociales especializados al 100% de las mujeres víctimas de violencia a través de:
- 3.656 atenciones efectivas a través de la Línea Púrpura Distrital "Mujeres que escuchan mujeres".
- 132 orientaciones psico-jurídicas efectivas de los incidentes con código de tipificación 204-Tentativa de Feminicidio priorizado para la atención en urgencia/emergencia a través de la móvil mujer de la AgenciaMuj bajo un esquema de duplas psico jurídicas.
- 409 atenciones a través de las Duplas de Atención Psicosocial.
- 2.655 atenciones brindadas el marco de la estrategia de prevención del feminicidio (desde la Estrategia Intersectorial para la Prevención y Atención de Víctimas de Violencia de Género con Énfasis en Violencia Sexual y Feminicidio - Estrategia en Hospitales)
- 320 seguimientos socio jurídicos y psicosociales a casos de mujeres en riesgo de feminicidio en el marco del SAAT, según remisiones externas del Instituto Nacional de Medicina Legal y Ciencias Forenses. 
Nota: Se da alcance al reporte de meses anterior en el marco de los seguimientos realizados por el equipo del SAAT, siendo estos los siguientes:
*560 seguimientos socio jurídicos y psicosociales a casos de mujeres en riesgo de feminicidio en el marco del SAAT, según remisiones externas del Instituto Nacional de Medicina Legal y Ciencias Forenses. durante el mes de marzo de 2025.
*260 seguimientos socio jurídicos y psicosociales a casos de mujeres en riesgo de feminicidio en el marco del SAAT, según remisiones externas del Instituto Nacional de Medicina Legal y Ciencias Forenses, durante el mes de abril de 2025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</si>
  <si>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mayo se garantizó la prestación de servicios socio jurídicos y psicosociales especializados al 100% de las mujeres víctimas de violencia a través de:
- 17.473 atenciones efectivas a través de la Línea Púrpura Distrital "Mujeres que escuchan mujeres".
- 530 orientaciones psico-jurídicas efectivas de los incidentes con código de tipificación 204-Tentativa de Feminicidio priorizado para la atención en urgencia/emergencia a través de la móvil mujer de la AgenciaMuj bajo un esquema de duplas psico jurídicas.
- 1.015 atenciones a través de las Duplas de Atención Psicosocial.
- 7.399 atenciones brindadas el marco de la estrategia de prevención del feminicidio (desde la Estrategia Intersectorial para la Prevención y Atención de Víctimas de Violencia de Género con Énfasis en Violencia Sexual y Feminicidio - Estrategia en Hospitales)
- 1.140 seguimientos socio jurídicos y psicosociales a casos de mujeres en riesgo de feminicidio en el marco del SAAT, según remisiones externas del Instituto Nacional de Medicina Legal y Ciencias Forenses. 
Nota: Se da alcance al reporte de meses anterior en el marco de los seguimientos realizados por el equipo del SAAT, siendo estos los siguientes:
*560 seguimientos socio jurídicos y psicosociales a casos de mujeres en riesgo de feminicidio en el marco del SAAT, según remisiones externas del Instituto Nacional de Medicina Legal y Ciencias Forenses, entre enero y marzo de 2025.
*820 seguimientos socio jurídicos y psicosociales a casos de mujeres en riesgo de feminicidio en el marco del SAAT, según remisiones externas del Instituto Nacional de Medicina Legal y Ciencias Forenses, entre enero y abril de 2025.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</si>
  <si>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r>
      <t>Con corte al mes de junio se garantizó la prestación de servicios socio jurídicos y psicosociales especializados al 100% de las mujeres víctimas de violencia a través de:</t>
    </r>
    <r>
      <rPr>
        <sz val="11"/>
        <rFont val="Arial"/>
        <family val="2"/>
      </rPr>
      <t xml:space="preserve">
- 20.966 a</t>
    </r>
    <r>
      <rPr>
        <sz val="11"/>
        <color theme="1"/>
        <rFont val="Arial"/>
        <family val="2"/>
      </rPr>
      <t>tenciones efectivas a través de la Línea Púrpura Distrital "Mujeres que escuchan mujeres".
- 613 orientaciones psico-jurídicas efectivas de los incidentes con código de tipificación 204-Tentativa de Feminicidio priorizado para la atención en urgencia/emergencia a través de la móvil mujer de la AgenciaMuj bajo un esquema de duplas psico jurídicas.
- 1.416 atenciones a través de las Duplas de Atención Psicosocial.
- 9.9</t>
    </r>
    <r>
      <rPr>
        <sz val="11"/>
        <rFont val="Arial"/>
        <family val="2"/>
      </rPr>
      <t xml:space="preserve">48 atenciones brindadas el marco de la estrategia de prevención del feminicidio (desde la Estrategia Intersectorial para la Prevención y Atención de Víctimas de Violencia de Género con Énfasis en Violencia Sexual y Feminicidio - Estrategia en Hospitales)
- 1.618 </t>
    </r>
    <r>
      <rPr>
        <sz val="11"/>
        <color theme="1"/>
        <rFont val="Arial"/>
        <family val="2"/>
      </rPr>
      <t xml:space="preserve">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</si>
  <si>
    <t>https://secretariadistritald-my.sharepoint.com/:f:/g/personal/devaj_sdmujer_gov_co/Eu3YGUzIKxZAiezNo_BjFdQBkTga1GpeSHdc316V7RTtBw?e=LKkXHv</t>
  </si>
  <si>
    <t>Logros: En julio se realizaron 15 espacios técnicos con las Alcaldías Locales de: Usaquén, Santa Fe, San Cristóbal, Bosa, Kennedy, Fontibón, Engativá, Suba, Barrios Unidos, Teusaquillo, Antonio Nariño, Puente Aranda, La Candelaria, Rafael Uribe y Sumapaz., donde se definieron las fechas y agendas de las segundas sesiones del año de los Consejos Locales de Seguridad para las Mujeres, las cuales se programaron para mayo, junio y julio con base en la agenda propuesta por parte de la SDMujer.
Con corte al mes de julio se realizaron 79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</si>
  <si>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junio se avanzó en el desarrollo de 14 Mesas de Trabajo para la  prevención del delito de feminicidio en las localidades de: Usaquén, Usme, Tunjuelito, Bosa, Kennedy, Fontibón, Engativá, Barrios Unidos, Teusaquillo, Los Mártires, Antonio Nariño, Puente Aranda, Ciudad Bolívar y Sumapaz.
Con corte al mes de junio se desarrollaron 62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</si>
  <si>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r>
      <t>Durante el mes de jul</t>
    </r>
    <r>
      <rPr>
        <sz val="11"/>
        <rFont val="Arial"/>
        <family val="2"/>
      </rPr>
      <t>io se garantizó la prestación de servicios socio jurídicos y psicosociales especializados al 100% de las mujeres víctimas de violencia a través de:
- 3.616 atenciones efectivas a través de la Línea Púrpura Distrital "Mujeres que escuchan mujeres".</t>
    </r>
    <r>
      <rPr>
        <sz val="11"/>
        <color theme="1"/>
        <rFont val="Arial"/>
        <family val="2"/>
      </rPr>
      <t xml:space="preserve">
- 110 orientaciones psico-jurídicas efectivas de los incidentes con código de tipificación 204-Tentativa de Feminicidio priorizado para la atención en urgencia/emergencia a través de la móvil mujer de la AgenciaMuj bajo un esquema de duplas psico jurídicas.
- 2.743 atenciones brindadas el marco de la estrategia de preven</t>
    </r>
    <r>
      <rPr>
        <sz val="11"/>
        <rFont val="Arial"/>
        <family val="2"/>
      </rPr>
      <t>ción del feminicidio (desde la Estrategia Intersectorial para la Prevención y Atención de Víctimas de Violencia de Género con Énfasis en Violencia Sexual y Feminicidio - Estrategia en Hospitales)
- 481 atenciones a través de las Duplas de Atención Psicosocial.
- 500</t>
    </r>
    <r>
      <rPr>
        <sz val="11"/>
        <color theme="1"/>
        <rFont val="Arial"/>
        <family val="2"/>
      </rPr>
      <t xml:space="preserve"> 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</si>
  <si>
    <r>
      <t>Con corte al mes de julio se garantizó la prestación de servicios socio jurídicos y psicosociales especializados al 100% de las mujeres víctimas de violencia a través de:</t>
    </r>
    <r>
      <rPr>
        <sz val="11"/>
        <rFont val="Arial"/>
        <family val="2"/>
      </rPr>
      <t xml:space="preserve">
- 24.582 a</t>
    </r>
    <r>
      <rPr>
        <sz val="11"/>
        <color theme="1"/>
        <rFont val="Arial"/>
        <family val="2"/>
      </rPr>
      <t>tenciones efectivas a través de la Línea Púrpura Distrital "Mujeres que escuchan mujeres".
- 723 orientaciones psico-jurídicas efectivas de los incidentes con código de tipificación 204-Tentativa de Feminicidio priorizado para la atención en urgencia/emergencia a través de la móvil mujer de la AgenciaMuj bajo un esquema de duplas psico jurídicas.
- 12.691</t>
    </r>
    <r>
      <rPr>
        <sz val="11"/>
        <rFont val="Arial"/>
        <family val="2"/>
      </rPr>
      <t xml:space="preserve"> atenciones brindadas el marco de la estrategia de prevención del feminicidio (desde la Estrategia Intersectorial para la Prevención y Atención de Víctimas de Violencia de Género con Énfasis en Violencia Sexual y Feminicidio - Estrategia en Hospitales)
- 1.897 atenciones a través de las Duplas de Atención Psicosocial.
- 2.018 </t>
    </r>
    <r>
      <rPr>
        <sz val="11"/>
        <color theme="1"/>
        <rFont val="Arial"/>
        <family val="2"/>
      </rPr>
      <t xml:space="preserve">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</si>
</sst>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quot;$&quot;\ * #,##0_-;\-&quot;$&quot;\ * #,##0_-;_-&quot;$&quot;\ * &quot;-&quot;??_-;_-@_-"/>
    <numFmt numFmtId="175" formatCode="_-* #,##0_-;\-* #,##0_-;_-* &quot;-&quot;??_-;_-@_-"/>
    <numFmt numFmtId="176" formatCode="_-* #,##0.0000_-;\-* #,##0.0000_-;_-* &quot;-&quot;??_-;_-@_-"/>
  </numFmts>
  <fonts count="7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Arial Narrow"/>
      <family val="2"/>
    </font>
    <font>
      <sz val="10"/>
      <color rgb="FF000000"/>
      <name val="Times New Roman"/>
      <family val="1"/>
    </font>
    <font>
      <sz val="11"/>
      <color theme="1"/>
      <name val="Calibri"/>
      <family val="2"/>
      <scheme val="minor"/>
    </font>
    <font>
      <b/>
      <sz val="13"/>
      <color rgb="FF000000"/>
      <name val="Arial"/>
      <family val="2"/>
    </font>
    <font>
      <sz val="12"/>
      <color theme="1"/>
      <name val="Calibri"/>
      <family val="2"/>
      <scheme val="minor"/>
    </font>
    <font>
      <sz val="11"/>
      <color theme="1"/>
      <name val="Arial"/>
      <family val="2"/>
    </font>
    <font>
      <u/>
      <sz val="11"/>
      <color theme="10"/>
      <name val="Calibri"/>
      <family val="2"/>
      <scheme val="minor"/>
    </font>
    <font>
      <sz val="11"/>
      <color rgb="FF000000"/>
      <name val="Arial"/>
      <family val="2"/>
    </font>
    <font>
      <sz val="11"/>
      <color rgb="FF000000"/>
      <name val="Arial"/>
      <family val="2"/>
    </font>
    <font>
      <sz val="9"/>
      <color theme="1"/>
      <name val="Arial"/>
      <family val="2"/>
    </font>
    <font>
      <sz val="9"/>
      <color theme="1"/>
      <name val="Calibri"/>
      <family val="2"/>
      <scheme val="minor"/>
    </font>
    <font>
      <sz val="9"/>
      <color theme="1"/>
      <name val="Calibri"/>
      <family val="2"/>
      <scheme val="minor"/>
    </font>
    <font>
      <sz val="11"/>
      <color rgb="FF002060"/>
      <name val="Arial"/>
      <family val="2"/>
    </font>
    <font>
      <sz val="10"/>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9"/>
      <color indexed="81"/>
      <name val="Tahoma"/>
      <family val="2"/>
    </font>
    <font>
      <b/>
      <sz val="9"/>
      <color indexed="81"/>
      <name val="Tahoma"/>
      <family val="2"/>
    </font>
    <font>
      <sz val="11"/>
      <color rgb="FFFF0000"/>
      <name val="Arial"/>
      <family val="2"/>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000000"/>
      </patternFill>
    </fill>
  </fills>
  <borders count="1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5">
    <xf numFmtId="0" fontId="0" fillId="0" borderId="0"/>
    <xf numFmtId="9" fontId="22" fillId="0" borderId="0" applyFont="0" applyFill="0" applyBorder="0" applyAlignment="0" applyProtection="0"/>
    <xf numFmtId="0" fontId="27" fillId="0" borderId="11"/>
    <xf numFmtId="0" fontId="5" fillId="0" borderId="11"/>
    <xf numFmtId="165" fontId="5" fillId="0" borderId="11" applyFont="0" applyFill="0" applyBorder="0" applyAlignment="0" applyProtection="0"/>
    <xf numFmtId="169" fontId="5" fillId="0" borderId="11" applyFont="0" applyFill="0" applyBorder="0" applyAlignment="0" applyProtection="0"/>
    <xf numFmtId="9" fontId="5" fillId="0" borderId="11" applyFont="0" applyFill="0" applyBorder="0" applyAlignment="0" applyProtection="0"/>
    <xf numFmtId="171" fontId="5" fillId="0" borderId="11" applyFont="0" applyFill="0" applyBorder="0" applyAlignment="0" applyProtection="0"/>
    <xf numFmtId="164" fontId="5" fillId="0" borderId="11" applyFont="0" applyFill="0" applyBorder="0" applyAlignment="0" applyProtection="0"/>
    <xf numFmtId="9" fontId="27" fillId="0" borderId="11" applyFont="0" applyFill="0" applyBorder="0" applyAlignment="0" applyProtection="0"/>
    <xf numFmtId="9" fontId="34" fillId="0" borderId="11" applyFont="0" applyFill="0" applyBorder="0" applyAlignment="0" applyProtection="0"/>
    <xf numFmtId="173" fontId="39" fillId="0" borderId="55" applyNumberFormat="0" applyAlignment="0" applyProtection="0">
      <alignment horizontal="right" vertical="center"/>
    </xf>
    <xf numFmtId="173" fontId="39" fillId="0" borderId="56" applyNumberFormat="0" applyAlignment="0" applyProtection="0">
      <alignment horizontal="left" vertical="center" indent="1"/>
    </xf>
    <xf numFmtId="0" fontId="40" fillId="0" borderId="56" applyAlignment="0" applyProtection="0">
      <alignment horizontal="left" vertical="center" indent="1"/>
    </xf>
    <xf numFmtId="0" fontId="41" fillId="23" borderId="11" applyNumberFormat="0" applyAlignment="0" applyProtection="0">
      <alignment horizontal="left" vertical="center" indent="1"/>
    </xf>
    <xf numFmtId="173" fontId="43" fillId="0" borderId="55" applyNumberFormat="0" applyFill="0" applyBorder="0" applyAlignment="0" applyProtection="0">
      <alignment horizontal="right" vertical="center"/>
    </xf>
    <xf numFmtId="0" fontId="35" fillId="0" borderId="11" applyNumberFormat="0" applyFill="0" applyBorder="0" applyAlignment="0" applyProtection="0"/>
    <xf numFmtId="0" fontId="4" fillId="0" borderId="11"/>
    <xf numFmtId="43" fontId="51" fillId="0" borderId="0" applyFont="0" applyFill="0" applyBorder="0" applyAlignment="0" applyProtection="0"/>
    <xf numFmtId="0" fontId="3" fillId="0" borderId="11"/>
    <xf numFmtId="0" fontId="58" fillId="0" borderId="11"/>
    <xf numFmtId="44" fontId="59" fillId="0" borderId="0" applyFont="0" applyFill="0" applyBorder="0" applyAlignment="0" applyProtection="0"/>
    <xf numFmtId="0" fontId="2" fillId="0" borderId="11"/>
    <xf numFmtId="9" fontId="2" fillId="0" borderId="11" applyFont="0" applyFill="0" applyBorder="0" applyAlignment="0" applyProtection="0"/>
    <xf numFmtId="0" fontId="2" fillId="0" borderId="11"/>
    <xf numFmtId="165" fontId="2" fillId="0" borderId="11" applyFont="0" applyFill="0" applyBorder="0" applyAlignment="0" applyProtection="0"/>
    <xf numFmtId="169" fontId="2" fillId="0" borderId="11" applyFont="0" applyFill="0" applyBorder="0" applyAlignment="0" applyProtection="0"/>
    <xf numFmtId="9" fontId="2" fillId="0" borderId="11" applyFont="0" applyFill="0" applyBorder="0" applyAlignment="0" applyProtection="0"/>
    <xf numFmtId="171" fontId="2" fillId="0" borderId="11" applyFont="0" applyFill="0" applyBorder="0" applyAlignment="0" applyProtection="0"/>
    <xf numFmtId="164" fontId="2" fillId="0" borderId="11" applyFont="0" applyFill="0" applyBorder="0" applyAlignment="0" applyProtection="0"/>
    <xf numFmtId="0" fontId="2" fillId="0" borderId="11"/>
    <xf numFmtId="43" fontId="2" fillId="0" borderId="11" applyFont="0" applyFill="0" applyBorder="0" applyAlignment="0" applyProtection="0"/>
    <xf numFmtId="0" fontId="2" fillId="0" borderId="11"/>
    <xf numFmtId="44" fontId="2" fillId="0" borderId="11" applyFont="0" applyFill="0" applyBorder="0" applyAlignment="0" applyProtection="0"/>
    <xf numFmtId="0" fontId="63" fillId="0" borderId="0" applyNumberFormat="0" applyFill="0" applyBorder="0" applyAlignment="0" applyProtection="0"/>
  </cellStyleXfs>
  <cellXfs count="982">
    <xf numFmtId="0" fontId="0" fillId="0" borderId="0" xfId="0"/>
    <xf numFmtId="0" fontId="6" fillId="0" borderId="0" xfId="0" applyFont="1"/>
    <xf numFmtId="0" fontId="7" fillId="0" borderId="0" xfId="0" applyFont="1" applyAlignment="1">
      <alignment horizontal="center"/>
    </xf>
    <xf numFmtId="0" fontId="8" fillId="0" borderId="1" xfId="0" applyFont="1" applyBorder="1" applyAlignment="1">
      <alignment horizontal="center"/>
    </xf>
    <xf numFmtId="166" fontId="10" fillId="0" borderId="1" xfId="0" applyNumberFormat="1" applyFont="1" applyBorder="1" applyAlignment="1">
      <alignment vertical="center"/>
    </xf>
    <xf numFmtId="0" fontId="10" fillId="0" borderId="0" xfId="0" applyFont="1"/>
    <xf numFmtId="0" fontId="8" fillId="0" borderId="0" xfId="0" applyFont="1" applyAlignment="1">
      <alignment horizontal="left"/>
    </xf>
    <xf numFmtId="0" fontId="12" fillId="3" borderId="1" xfId="0" applyFont="1" applyFill="1" applyBorder="1" applyAlignment="1">
      <alignment horizont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wrapText="1"/>
    </xf>
    <xf numFmtId="166"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6" fontId="6" fillId="0" borderId="0" xfId="0" applyNumberFormat="1" applyFont="1"/>
    <xf numFmtId="166" fontId="13" fillId="0" borderId="1" xfId="0" applyNumberFormat="1" applyFont="1" applyBorder="1" applyAlignment="1">
      <alignment horizontal="center" vertical="center"/>
    </xf>
    <xf numFmtId="6" fontId="10" fillId="0" borderId="1" xfId="0" applyNumberFormat="1" applyFont="1" applyBorder="1"/>
    <xf numFmtId="0" fontId="10" fillId="0" borderId="0" xfId="0" applyFont="1" applyAlignment="1">
      <alignment vertical="center" textRotation="90" wrapText="1"/>
    </xf>
    <xf numFmtId="0" fontId="10" fillId="0" borderId="0" xfId="0" applyFont="1" applyAlignment="1">
      <alignment horizontal="left" vertical="center" wrapText="1"/>
    </xf>
    <xf numFmtId="9" fontId="10" fillId="7"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168" fontId="10"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166" fontId="13" fillId="0" borderId="1" xfId="0" applyNumberFormat="1" applyFont="1" applyBorder="1" applyAlignment="1">
      <alignment vertical="center"/>
    </xf>
    <xf numFmtId="9" fontId="10" fillId="0" borderId="1" xfId="0" applyNumberFormat="1" applyFont="1" applyBorder="1" applyAlignment="1">
      <alignment horizontal="center" vertical="center"/>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 xfId="0" applyFont="1" applyFill="1" applyBorder="1" applyAlignment="1">
      <alignment vertical="center"/>
    </xf>
    <xf numFmtId="0" fontId="14" fillId="8" borderId="7" xfId="0" applyFont="1" applyFill="1" applyBorder="1" applyAlignment="1">
      <alignment horizontal="center" vertical="center"/>
    </xf>
    <xf numFmtId="0" fontId="14" fillId="8" borderId="7" xfId="0" applyFont="1" applyFill="1" applyBorder="1" applyAlignment="1">
      <alignment vertical="center"/>
    </xf>
    <xf numFmtId="0" fontId="14" fillId="8" borderId="8" xfId="0" applyFont="1" applyFill="1" applyBorder="1" applyAlignment="1">
      <alignment vertical="center"/>
    </xf>
    <xf numFmtId="0" fontId="14" fillId="8" borderId="6" xfId="0" applyFont="1" applyFill="1" applyBorder="1" applyAlignment="1">
      <alignment vertical="center"/>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8" borderId="9" xfId="0" applyFont="1" applyFill="1" applyBorder="1" applyAlignment="1">
      <alignment horizontal="center" vertical="center"/>
    </xf>
    <xf numFmtId="0" fontId="14" fillId="8" borderId="10" xfId="0" applyFont="1" applyFill="1" applyBorder="1" applyAlignment="1">
      <alignment vertical="center"/>
    </xf>
    <xf numFmtId="0" fontId="17" fillId="2" borderId="17" xfId="0" applyFont="1" applyFill="1" applyBorder="1" applyAlignment="1">
      <alignment vertical="center"/>
    </xf>
    <xf numFmtId="0" fontId="14" fillId="8" borderId="1" xfId="0" applyFont="1" applyFill="1" applyBorder="1" applyAlignment="1">
      <alignment vertical="center"/>
    </xf>
    <xf numFmtId="0" fontId="14" fillId="8" borderId="21" xfId="0" applyFont="1" applyFill="1" applyBorder="1" applyAlignment="1">
      <alignment horizontal="center" vertical="center"/>
    </xf>
    <xf numFmtId="0" fontId="17" fillId="8" borderId="6" xfId="0" applyFont="1" applyFill="1" applyBorder="1" applyAlignment="1">
      <alignment vertical="center" wrapText="1"/>
    </xf>
    <xf numFmtId="0" fontId="17" fillId="0" borderId="0" xfId="0" applyFont="1" applyAlignment="1">
      <alignment vertical="center" wrapText="1"/>
    </xf>
    <xf numFmtId="0" fontId="14" fillId="8" borderId="6" xfId="0" applyFont="1" applyFill="1" applyBorder="1" applyAlignment="1">
      <alignment vertical="center" wrapText="1"/>
    </xf>
    <xf numFmtId="0" fontId="17" fillId="8" borderId="1" xfId="0" applyFont="1" applyFill="1" applyBorder="1" applyAlignment="1">
      <alignment vertical="center" wrapText="1"/>
    </xf>
    <xf numFmtId="0" fontId="17" fillId="8" borderId="1" xfId="0" applyFont="1" applyFill="1" applyBorder="1" applyAlignment="1">
      <alignment horizontal="center" vertical="center" wrapText="1"/>
    </xf>
    <xf numFmtId="0" fontId="14" fillId="8" borderId="1" xfId="0" applyFont="1" applyFill="1" applyBorder="1" applyAlignment="1">
      <alignment vertical="center" wrapText="1"/>
    </xf>
    <xf numFmtId="14" fontId="14" fillId="8" borderId="1" xfId="0" applyNumberFormat="1" applyFont="1" applyFill="1" applyBorder="1" applyAlignment="1">
      <alignmen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8" borderId="22" xfId="0" applyFont="1" applyFill="1" applyBorder="1" applyAlignment="1">
      <alignment vertical="center"/>
    </xf>
    <xf numFmtId="0" fontId="17" fillId="8" borderId="23" xfId="0" applyFont="1" applyFill="1" applyBorder="1" applyAlignment="1">
      <alignment horizontal="center" vertical="center" wrapText="1"/>
    </xf>
    <xf numFmtId="0" fontId="17" fillId="8" borderId="7" xfId="0" applyFont="1" applyFill="1" applyBorder="1" applyAlignment="1">
      <alignment horizontal="right" vertical="center"/>
    </xf>
    <xf numFmtId="0" fontId="14" fillId="8" borderId="8" xfId="0" applyFont="1" applyFill="1" applyBorder="1" applyAlignment="1">
      <alignment horizontal="center" vertical="center"/>
    </xf>
    <xf numFmtId="0" fontId="17" fillId="2" borderId="1" xfId="0" applyFont="1" applyFill="1" applyBorder="1" applyAlignment="1">
      <alignment horizontal="center" vertical="center"/>
    </xf>
    <xf numFmtId="0" fontId="23" fillId="0" borderId="0" xfId="0" applyFont="1"/>
    <xf numFmtId="0" fontId="9" fillId="0" borderId="23" xfId="0" applyFont="1" applyBorder="1"/>
    <xf numFmtId="0" fontId="13" fillId="14" borderId="1" xfId="0" applyFont="1" applyFill="1" applyBorder="1" applyAlignment="1">
      <alignment horizontal="center" wrapText="1"/>
    </xf>
    <xf numFmtId="0" fontId="13" fillId="14"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wrapText="1"/>
    </xf>
    <xf numFmtId="0" fontId="13" fillId="16" borderId="1" xfId="0" applyFont="1" applyFill="1" applyBorder="1" applyAlignment="1">
      <alignment horizontal="center" vertical="center" wrapText="1"/>
    </xf>
    <xf numFmtId="0" fontId="13" fillId="16" borderId="1" xfId="0" applyFont="1" applyFill="1" applyBorder="1" applyAlignment="1">
      <alignment horizontal="center" vertical="center"/>
    </xf>
    <xf numFmtId="0" fontId="13" fillId="17" borderId="1" xfId="0" applyFont="1" applyFill="1" applyBorder="1" applyAlignment="1">
      <alignment horizontal="center" wrapText="1"/>
    </xf>
    <xf numFmtId="0" fontId="13" fillId="17" borderId="1" xfId="0" applyFont="1" applyFill="1" applyBorder="1" applyAlignment="1">
      <alignment horizontal="center" vertical="center" wrapText="1"/>
    </xf>
    <xf numFmtId="0" fontId="13" fillId="17" borderId="1" xfId="0" applyFont="1" applyFill="1" applyBorder="1" applyAlignment="1">
      <alignment horizontal="center" vertical="center"/>
    </xf>
    <xf numFmtId="0" fontId="13" fillId="18" borderId="1" xfId="0" applyFont="1" applyFill="1" applyBorder="1" applyAlignment="1">
      <alignment horizontal="center" wrapText="1"/>
    </xf>
    <xf numFmtId="0" fontId="13" fillId="18"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30" fillId="0" borderId="11" xfId="3" applyFont="1" applyAlignment="1">
      <alignment vertical="center"/>
    </xf>
    <xf numFmtId="0" fontId="29" fillId="19" borderId="11" xfId="2" applyFont="1" applyFill="1" applyAlignment="1">
      <alignment vertical="center" wrapText="1"/>
    </xf>
    <xf numFmtId="0" fontId="31" fillId="19" borderId="11" xfId="2" applyFont="1" applyFill="1" applyAlignment="1">
      <alignment vertical="center" wrapText="1"/>
    </xf>
    <xf numFmtId="0" fontId="28" fillId="19" borderId="11" xfId="2" applyFont="1" applyFill="1" applyAlignment="1">
      <alignment vertical="center" wrapText="1"/>
    </xf>
    <xf numFmtId="0" fontId="29" fillId="19" borderId="33" xfId="2" applyFont="1" applyFill="1" applyBorder="1" applyAlignment="1">
      <alignment vertical="center" wrapText="1"/>
    </xf>
    <xf numFmtId="0" fontId="29" fillId="0" borderId="33" xfId="2" applyFont="1" applyBorder="1" applyAlignment="1">
      <alignment vertical="center" wrapText="1"/>
    </xf>
    <xf numFmtId="0" fontId="29" fillId="0" borderId="11" xfId="2" applyFont="1" applyAlignment="1">
      <alignment vertical="center" wrapText="1"/>
    </xf>
    <xf numFmtId="0" fontId="29" fillId="0" borderId="11" xfId="2" applyFont="1" applyAlignment="1">
      <alignment horizontal="center" vertical="center" wrapText="1"/>
    </xf>
    <xf numFmtId="0" fontId="32" fillId="0" borderId="11" xfId="3" applyFont="1" applyAlignment="1">
      <alignment horizontal="center" vertical="center"/>
    </xf>
    <xf numFmtId="0" fontId="30" fillId="0" borderId="11" xfId="3" applyFont="1" applyAlignment="1">
      <alignment horizontal="center" vertical="center"/>
    </xf>
    <xf numFmtId="0" fontId="31" fillId="0" borderId="11" xfId="2" applyFont="1" applyAlignment="1">
      <alignment vertical="center" wrapText="1"/>
    </xf>
    <xf numFmtId="0" fontId="28" fillId="0" borderId="11" xfId="2" applyFont="1" applyAlignment="1">
      <alignment vertical="center" wrapText="1"/>
    </xf>
    <xf numFmtId="0" fontId="28" fillId="0" borderId="41" xfId="2" applyFont="1" applyBorder="1" applyAlignment="1">
      <alignment vertical="center" wrapText="1"/>
    </xf>
    <xf numFmtId="0" fontId="29" fillId="19" borderId="33" xfId="2" applyFont="1" applyFill="1" applyBorder="1" applyAlignment="1">
      <alignment horizontal="center" vertical="center" wrapText="1"/>
    </xf>
    <xf numFmtId="0" fontId="33" fillId="19" borderId="11" xfId="2" applyFont="1" applyFill="1" applyAlignment="1">
      <alignment horizontal="center" vertical="center" wrapText="1"/>
    </xf>
    <xf numFmtId="0" fontId="29" fillId="19" borderId="11" xfId="2" applyFont="1" applyFill="1" applyAlignment="1">
      <alignment horizontal="center" vertical="center" wrapText="1"/>
    </xf>
    <xf numFmtId="0" fontId="33" fillId="0" borderId="11" xfId="2" applyFont="1" applyAlignment="1">
      <alignment horizontal="center" vertical="center" wrapText="1"/>
    </xf>
    <xf numFmtId="0" fontId="29" fillId="21" borderId="11" xfId="2" applyFont="1" applyFill="1" applyAlignment="1">
      <alignment vertical="center" wrapText="1"/>
    </xf>
    <xf numFmtId="0" fontId="29" fillId="20" borderId="28" xfId="2" applyFont="1" applyFill="1" applyBorder="1" applyAlignment="1">
      <alignment horizontal="center" vertical="center" wrapText="1"/>
    </xf>
    <xf numFmtId="0" fontId="29" fillId="20" borderId="29" xfId="2" applyFont="1" applyFill="1" applyBorder="1" applyAlignment="1">
      <alignment horizontal="center" vertical="center" wrapText="1"/>
    </xf>
    <xf numFmtId="170" fontId="30" fillId="0" borderId="34" xfId="5" applyNumberFormat="1" applyFont="1" applyBorder="1" applyAlignment="1">
      <alignment vertical="center"/>
    </xf>
    <xf numFmtId="170" fontId="30" fillId="0" borderId="35" xfId="5" applyNumberFormat="1" applyFont="1" applyBorder="1" applyAlignment="1">
      <alignment vertical="center"/>
    </xf>
    <xf numFmtId="0" fontId="29" fillId="20" borderId="46" xfId="2" applyFont="1" applyFill="1" applyBorder="1" applyAlignment="1">
      <alignment vertical="center" wrapText="1"/>
    </xf>
    <xf numFmtId="170" fontId="30" fillId="0" borderId="47" xfId="5" applyNumberFormat="1" applyFont="1" applyBorder="1" applyAlignment="1">
      <alignment vertical="center"/>
    </xf>
    <xf numFmtId="170" fontId="30" fillId="0" borderId="49" xfId="5" applyNumberFormat="1" applyFont="1" applyBorder="1" applyAlignment="1">
      <alignment vertical="center"/>
    </xf>
    <xf numFmtId="0" fontId="29" fillId="20" borderId="37" xfId="2" applyFont="1" applyFill="1" applyBorder="1" applyAlignment="1">
      <alignment vertical="center" wrapText="1"/>
    </xf>
    <xf numFmtId="170" fontId="30" fillId="0" borderId="38" xfId="5" applyNumberFormat="1" applyFont="1" applyBorder="1" applyAlignment="1">
      <alignment vertical="center"/>
    </xf>
    <xf numFmtId="0" fontId="30" fillId="0" borderId="11" xfId="3" applyFont="1"/>
    <xf numFmtId="0" fontId="29" fillId="22" borderId="27" xfId="2" applyFont="1" applyFill="1" applyBorder="1" applyAlignment="1">
      <alignment vertical="center" wrapText="1"/>
    </xf>
    <xf numFmtId="170" fontId="30" fillId="0" borderId="39" xfId="5" applyNumberFormat="1" applyFont="1" applyBorder="1" applyAlignment="1">
      <alignment vertical="center"/>
    </xf>
    <xf numFmtId="0" fontId="20" fillId="0" borderId="11" xfId="3" applyFont="1" applyAlignment="1">
      <alignment vertical="center"/>
    </xf>
    <xf numFmtId="0" fontId="30" fillId="0" borderId="11" xfId="3" applyFont="1" applyAlignment="1">
      <alignment horizontal="center" vertical="center" wrapText="1"/>
    </xf>
    <xf numFmtId="0" fontId="38" fillId="0" borderId="11" xfId="3" applyFont="1" applyAlignment="1">
      <alignment vertical="center"/>
    </xf>
    <xf numFmtId="0" fontId="36" fillId="0" borderId="51" xfId="3" applyFont="1" applyBorder="1" applyAlignment="1">
      <alignment horizontal="center" vertical="center"/>
    </xf>
    <xf numFmtId="0" fontId="36" fillId="0" borderId="32" xfId="3" applyFont="1" applyBorder="1" applyAlignment="1">
      <alignment horizontal="center" vertical="center"/>
    </xf>
    <xf numFmtId="0" fontId="36" fillId="0" borderId="33" xfId="3" applyFont="1" applyBorder="1" applyAlignment="1">
      <alignment horizontal="center" vertical="center"/>
    </xf>
    <xf numFmtId="0" fontId="36" fillId="0" borderId="52" xfId="3" applyFont="1" applyBorder="1" applyAlignment="1">
      <alignment horizontal="center" vertical="center"/>
    </xf>
    <xf numFmtId="0" fontId="36" fillId="0" borderId="36" xfId="3" applyFont="1" applyBorder="1" applyAlignment="1">
      <alignment horizontal="center" vertical="center"/>
    </xf>
    <xf numFmtId="0" fontId="36" fillId="0" borderId="53"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7" fillId="19" borderId="47" xfId="0" applyNumberFormat="1" applyFont="1" applyFill="1" applyBorder="1" applyAlignment="1">
      <alignment horizontal="center"/>
    </xf>
    <xf numFmtId="10" fontId="47" fillId="20" borderId="47" xfId="0" applyNumberFormat="1" applyFont="1" applyFill="1" applyBorder="1" applyAlignment="1">
      <alignment horizontal="center" vertical="center"/>
    </xf>
    <xf numFmtId="9" fontId="30" fillId="0" borderId="49" xfId="1" applyFont="1" applyBorder="1" applyAlignment="1">
      <alignment vertical="center"/>
    </xf>
    <xf numFmtId="0" fontId="29" fillId="20" borderId="51" xfId="2" applyFont="1" applyFill="1" applyBorder="1" applyAlignment="1">
      <alignment vertical="center" wrapText="1"/>
    </xf>
    <xf numFmtId="0" fontId="29" fillId="0" borderId="51" xfId="2" applyFont="1" applyBorder="1" applyAlignment="1">
      <alignment vertical="center" wrapText="1"/>
    </xf>
    <xf numFmtId="0" fontId="29" fillId="20" borderId="37" xfId="2" applyFont="1" applyFill="1" applyBorder="1" applyAlignment="1">
      <alignment horizontal="center" vertical="center" wrapText="1"/>
    </xf>
    <xf numFmtId="0" fontId="29" fillId="20" borderId="38" xfId="2" applyFont="1" applyFill="1" applyBorder="1" applyAlignment="1">
      <alignment horizontal="center" vertical="center" wrapText="1"/>
    </xf>
    <xf numFmtId="15" fontId="30" fillId="0" borderId="64" xfId="0" applyNumberFormat="1" applyFont="1" applyBorder="1" applyAlignment="1">
      <alignment horizontal="center" vertical="center" wrapText="1"/>
    </xf>
    <xf numFmtId="0" fontId="30" fillId="0" borderId="48" xfId="0" applyFont="1" applyBorder="1" applyAlignment="1">
      <alignment horizontal="justify" vertical="center" wrapText="1"/>
    </xf>
    <xf numFmtId="15" fontId="30" fillId="0" borderId="46" xfId="0" applyNumberFormat="1" applyFont="1" applyBorder="1" applyAlignment="1">
      <alignment horizontal="center" vertical="center" wrapText="1"/>
    </xf>
    <xf numFmtId="0" fontId="30" fillId="0" borderId="47" xfId="0" applyFont="1" applyBorder="1" applyAlignment="1">
      <alignment horizontal="center" vertical="center" wrapText="1"/>
    </xf>
    <xf numFmtId="14" fontId="30"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xf>
    <xf numFmtId="0" fontId="30" fillId="0" borderId="47" xfId="0" applyFont="1" applyBorder="1" applyAlignment="1">
      <alignment horizontal="center"/>
    </xf>
    <xf numFmtId="0" fontId="30" fillId="0" borderId="46" xfId="0" applyFont="1" applyBorder="1"/>
    <xf numFmtId="0" fontId="30" fillId="0" borderId="47" xfId="0" applyFont="1" applyBorder="1"/>
    <xf numFmtId="0" fontId="30" fillId="0" borderId="37" xfId="0" applyFont="1" applyBorder="1"/>
    <xf numFmtId="0" fontId="30" fillId="0" borderId="38" xfId="0" applyFont="1" applyBorder="1"/>
    <xf numFmtId="0" fontId="30" fillId="0" borderId="34" xfId="0" applyFont="1" applyBorder="1" applyAlignment="1">
      <alignment vertical="center" wrapText="1"/>
    </xf>
    <xf numFmtId="0" fontId="30" fillId="0" borderId="47" xfId="0" applyFont="1" applyBorder="1" applyAlignment="1">
      <alignment vertical="center" wrapText="1"/>
    </xf>
    <xf numFmtId="0" fontId="30" fillId="0" borderId="47" xfId="0" applyFont="1" applyBorder="1" applyAlignment="1">
      <alignment vertical="top" wrapText="1"/>
    </xf>
    <xf numFmtId="0" fontId="30" fillId="0" borderId="47" xfId="0" applyFont="1" applyBorder="1" applyAlignment="1">
      <alignment vertical="center"/>
    </xf>
    <xf numFmtId="0" fontId="47" fillId="0" borderId="64" xfId="3" applyFont="1" applyBorder="1" applyAlignment="1">
      <alignment horizontal="center" vertical="center" wrapText="1"/>
    </xf>
    <xf numFmtId="0" fontId="30" fillId="19" borderId="33" xfId="3" applyFont="1" applyFill="1" applyBorder="1" applyAlignment="1">
      <alignment vertical="center"/>
    </xf>
    <xf numFmtId="0" fontId="30" fillId="19" borderId="11" xfId="3" applyFont="1" applyFill="1" applyAlignment="1">
      <alignment vertical="center"/>
    </xf>
    <xf numFmtId="0" fontId="29" fillId="19" borderId="40" xfId="2" applyFont="1" applyFill="1" applyBorder="1" applyAlignment="1">
      <alignment horizontal="center" vertical="center" wrapText="1"/>
    </xf>
    <xf numFmtId="0" fontId="28" fillId="0" borderId="0" xfId="0" applyFont="1" applyAlignment="1">
      <alignment vertical="center"/>
    </xf>
    <xf numFmtId="0" fontId="28" fillId="0" borderId="33" xfId="2" applyFont="1" applyBorder="1" applyAlignment="1">
      <alignment horizontal="center" vertical="center" wrapText="1"/>
    </xf>
    <xf numFmtId="0" fontId="29" fillId="0" borderId="11" xfId="2" applyFont="1" applyAlignment="1">
      <alignment horizontal="center" vertical="center"/>
    </xf>
    <xf numFmtId="0" fontId="50" fillId="0" borderId="11" xfId="0" applyFont="1" applyBorder="1" applyAlignment="1">
      <alignment horizontal="left" vertical="center" wrapText="1"/>
    </xf>
    <xf numFmtId="0" fontId="29" fillId="0" borderId="51" xfId="0" applyFont="1" applyBorder="1" applyAlignment="1">
      <alignment horizontal="left" vertical="center" wrapText="1"/>
    </xf>
    <xf numFmtId="0" fontId="29" fillId="0" borderId="11" xfId="2" applyFont="1" applyAlignment="1">
      <alignment vertical="center"/>
    </xf>
    <xf numFmtId="0" fontId="37" fillId="0" borderId="51" xfId="3" applyFont="1" applyBorder="1" applyAlignment="1">
      <alignment horizontal="center" vertical="center"/>
    </xf>
    <xf numFmtId="9" fontId="36" fillId="0" borderId="51" xfId="3" applyNumberFormat="1" applyFont="1" applyBorder="1" applyAlignment="1">
      <alignment horizontal="center" vertical="center"/>
    </xf>
    <xf numFmtId="0" fontId="29" fillId="0" borderId="51" xfId="2" applyFont="1" applyBorder="1" applyAlignment="1">
      <alignment horizontal="center" vertical="center" wrapText="1"/>
    </xf>
    <xf numFmtId="0" fontId="30" fillId="0" borderId="51" xfId="3" applyFont="1" applyBorder="1" applyAlignment="1">
      <alignment horizontal="center" vertical="center"/>
    </xf>
    <xf numFmtId="0" fontId="30" fillId="0" borderId="52" xfId="3" applyFont="1" applyBorder="1" applyAlignment="1">
      <alignment horizontal="center" vertical="center"/>
    </xf>
    <xf numFmtId="0" fontId="30" fillId="0" borderId="53" xfId="3" applyFont="1" applyBorder="1" applyAlignment="1">
      <alignment horizontal="center" vertical="center"/>
    </xf>
    <xf numFmtId="0" fontId="3" fillId="0" borderId="0" xfId="0" applyFont="1"/>
    <xf numFmtId="0" fontId="47" fillId="16" borderId="47" xfId="3" applyFont="1" applyFill="1" applyBorder="1" applyAlignment="1">
      <alignment horizontal="center" vertical="center"/>
    </xf>
    <xf numFmtId="0" fontId="29"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30" fillId="25" borderId="11" xfId="3" applyFont="1" applyFill="1" applyAlignment="1">
      <alignment vertical="center"/>
    </xf>
    <xf numFmtId="0" fontId="29" fillId="25" borderId="11" xfId="2" applyFont="1" applyFill="1" applyAlignment="1">
      <alignment vertical="center" wrapText="1"/>
    </xf>
    <xf numFmtId="0" fontId="30" fillId="25" borderId="11" xfId="3" applyFont="1" applyFill="1"/>
    <xf numFmtId="0" fontId="28" fillId="25" borderId="0" xfId="0" applyFont="1" applyFill="1" applyAlignment="1">
      <alignment vertical="center"/>
    </xf>
    <xf numFmtId="0" fontId="29" fillId="25" borderId="11" xfId="0" applyFont="1" applyFill="1" applyBorder="1" applyAlignment="1">
      <alignment horizontal="left" vertical="center" wrapText="1"/>
    </xf>
    <xf numFmtId="0" fontId="29" fillId="25" borderId="11" xfId="0" applyFont="1" applyFill="1" applyBorder="1" applyAlignment="1">
      <alignment horizontal="center" vertical="center" wrapText="1"/>
    </xf>
    <xf numFmtId="0" fontId="29" fillId="25" borderId="11" xfId="2" applyFont="1" applyFill="1" applyAlignment="1">
      <alignment horizontal="center" vertical="center"/>
    </xf>
    <xf numFmtId="0" fontId="3" fillId="0" borderId="11" xfId="19"/>
    <xf numFmtId="0" fontId="3" fillId="0" borderId="11" xfId="19" applyAlignment="1">
      <alignment horizontal="center"/>
    </xf>
    <xf numFmtId="0" fontId="39" fillId="0" borderId="47" xfId="12" quotePrefix="1" applyNumberFormat="1" applyBorder="1" applyAlignment="1">
      <alignment horizontal="center" vertical="center" wrapText="1"/>
    </xf>
    <xf numFmtId="0" fontId="39" fillId="0" borderId="47" xfId="12" quotePrefix="1" applyNumberFormat="1" applyBorder="1" applyAlignment="1">
      <alignment horizontal="left" vertical="center" wrapText="1"/>
    </xf>
    <xf numFmtId="37" fontId="39" fillId="0" borderId="47" xfId="11" applyNumberFormat="1" applyBorder="1" applyAlignment="1">
      <alignment horizontal="center" vertical="center"/>
    </xf>
    <xf numFmtId="0" fontId="39" fillId="0" borderId="46" xfId="12" quotePrefix="1" applyNumberFormat="1" applyBorder="1" applyAlignment="1">
      <alignment horizontal="center" vertical="center" wrapText="1"/>
    </xf>
    <xf numFmtId="37" fontId="39" fillId="0" borderId="74" xfId="11" applyNumberFormat="1" applyBorder="1" applyAlignment="1">
      <alignment horizontal="right" vertical="center"/>
    </xf>
    <xf numFmtId="0" fontId="3" fillId="0" borderId="49" xfId="19" applyBorder="1" applyAlignment="1">
      <alignment horizontal="right" wrapText="1"/>
    </xf>
    <xf numFmtId="0" fontId="3" fillId="25" borderId="11" xfId="19" applyFill="1" applyAlignment="1">
      <alignment horizontal="center"/>
    </xf>
    <xf numFmtId="0" fontId="3" fillId="25" borderId="11" xfId="19" applyFill="1"/>
    <xf numFmtId="0" fontId="28" fillId="25" borderId="33" xfId="2" applyFont="1" applyFill="1" applyBorder="1" applyAlignment="1">
      <alignment horizontal="center" vertical="center" wrapText="1"/>
    </xf>
    <xf numFmtId="0" fontId="50" fillId="25" borderId="11" xfId="0" applyFont="1" applyFill="1" applyBorder="1" applyAlignment="1">
      <alignment horizontal="left" vertical="center" wrapText="1"/>
    </xf>
    <xf numFmtId="0" fontId="30" fillId="0" borderId="37" xfId="3" applyFont="1" applyBorder="1" applyAlignment="1">
      <alignment vertical="center"/>
    </xf>
    <xf numFmtId="0" fontId="30" fillId="0" borderId="38" xfId="3" applyFont="1" applyBorder="1" applyAlignment="1">
      <alignment vertical="center"/>
    </xf>
    <xf numFmtId="0" fontId="30" fillId="0" borderId="69" xfId="3" applyFont="1" applyBorder="1" applyAlignment="1">
      <alignment vertical="center" wrapText="1"/>
    </xf>
    <xf numFmtId="170" fontId="30" fillId="0" borderId="69" xfId="5" applyNumberFormat="1" applyFont="1" applyBorder="1" applyAlignment="1">
      <alignment vertical="center"/>
    </xf>
    <xf numFmtId="170" fontId="30" fillId="0" borderId="70" xfId="5" applyNumberFormat="1" applyFont="1" applyBorder="1" applyAlignment="1">
      <alignment vertical="center"/>
    </xf>
    <xf numFmtId="43" fontId="55" fillId="20" borderId="80" xfId="18" applyFont="1" applyFill="1" applyBorder="1" applyAlignment="1">
      <alignment horizontal="center" vertical="center" wrapText="1"/>
    </xf>
    <xf numFmtId="43" fontId="55" fillId="20" borderId="82" xfId="18" applyFont="1" applyFill="1" applyBorder="1" applyAlignment="1">
      <alignment horizontal="center" vertical="center" wrapText="1"/>
    </xf>
    <xf numFmtId="43" fontId="55" fillId="20" borderId="83" xfId="18" applyFont="1" applyFill="1" applyBorder="1" applyAlignment="1">
      <alignment horizontal="center" vertical="center" wrapText="1"/>
    </xf>
    <xf numFmtId="170" fontId="30" fillId="0" borderId="64" xfId="5" applyNumberFormat="1" applyFont="1" applyBorder="1" applyAlignment="1">
      <alignment vertical="center"/>
    </xf>
    <xf numFmtId="170" fontId="30" fillId="0" borderId="46" xfId="5" applyNumberFormat="1" applyFont="1" applyBorder="1" applyAlignment="1">
      <alignment vertical="center"/>
    </xf>
    <xf numFmtId="0" fontId="30" fillId="19" borderId="11" xfId="3" applyFont="1" applyFill="1"/>
    <xf numFmtId="0" fontId="28" fillId="19" borderId="0" xfId="0" applyFont="1" applyFill="1" applyAlignment="1">
      <alignment vertical="center"/>
    </xf>
    <xf numFmtId="0" fontId="30" fillId="19" borderId="11" xfId="3" applyFont="1" applyFill="1" applyAlignment="1">
      <alignment horizontal="center" vertical="center" wrapText="1"/>
    </xf>
    <xf numFmtId="0" fontId="29" fillId="20" borderId="30" xfId="3" applyFont="1" applyFill="1" applyBorder="1" applyAlignment="1">
      <alignment horizontal="center" vertical="center" wrapText="1"/>
    </xf>
    <xf numFmtId="0" fontId="29" fillId="20" borderId="32" xfId="3" applyFont="1" applyFill="1" applyBorder="1" applyAlignment="1">
      <alignment horizontal="center" vertical="center" wrapText="1"/>
    </xf>
    <xf numFmtId="0" fontId="29" fillId="20" borderId="36" xfId="3" applyFont="1" applyFill="1" applyBorder="1" applyAlignment="1">
      <alignment horizontal="center" vertical="center" wrapText="1"/>
    </xf>
    <xf numFmtId="0" fontId="29" fillId="20" borderId="51" xfId="3" applyFont="1" applyFill="1" applyBorder="1" applyAlignment="1">
      <alignment horizontal="center" vertical="center" wrapText="1"/>
    </xf>
    <xf numFmtId="0" fontId="29" fillId="16" borderId="51" xfId="3" applyFont="1" applyFill="1" applyBorder="1" applyAlignment="1">
      <alignment horizontal="center" vertical="center" wrapText="1"/>
    </xf>
    <xf numFmtId="0" fontId="28" fillId="19" borderId="45" xfId="2" applyFont="1" applyFill="1" applyBorder="1" applyAlignment="1">
      <alignment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9"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77" xfId="3" applyFont="1" applyBorder="1" applyAlignment="1">
      <alignment horizontal="center" vertical="center" wrapText="1"/>
    </xf>
    <xf numFmtId="0" fontId="47" fillId="0" borderId="78" xfId="3" applyFont="1" applyBorder="1" applyAlignment="1">
      <alignment horizontal="center" vertical="center" wrapText="1"/>
    </xf>
    <xf numFmtId="0" fontId="47" fillId="0" borderId="75" xfId="3" applyFont="1" applyBorder="1" applyAlignment="1">
      <alignment horizontal="center" vertical="center" wrapText="1"/>
    </xf>
    <xf numFmtId="0" fontId="47" fillId="0" borderId="66" xfId="3" applyFont="1" applyBorder="1" applyAlignment="1">
      <alignment horizontal="center" vertical="center" wrapText="1"/>
    </xf>
    <xf numFmtId="0" fontId="47" fillId="0" borderId="68" xfId="3" applyFont="1" applyBorder="1" applyAlignment="1">
      <alignment horizontal="center" vertical="center" wrapText="1"/>
    </xf>
    <xf numFmtId="0" fontId="29" fillId="20" borderId="84" xfId="3" applyFont="1" applyFill="1" applyBorder="1" applyAlignment="1">
      <alignment horizontal="center" vertical="center" wrapText="1"/>
    </xf>
    <xf numFmtId="0" fontId="28" fillId="25" borderId="11" xfId="0" applyFont="1" applyFill="1" applyBorder="1" applyAlignment="1">
      <alignment vertical="center"/>
    </xf>
    <xf numFmtId="0" fontId="28" fillId="0" borderId="51" xfId="0" applyFont="1" applyBorder="1" applyAlignment="1">
      <alignment vertical="center"/>
    </xf>
    <xf numFmtId="0" fontId="56" fillId="20" borderId="38" xfId="19" applyFont="1" applyFill="1" applyBorder="1" applyAlignment="1">
      <alignment horizontal="center" vertical="center" wrapText="1"/>
    </xf>
    <xf numFmtId="0" fontId="3" fillId="0" borderId="69" xfId="19" applyBorder="1" applyAlignment="1">
      <alignment horizontal="right" vertical="center"/>
    </xf>
    <xf numFmtId="0" fontId="0" fillId="0" borderId="47" xfId="0" applyBorder="1" applyAlignment="1">
      <alignment vertical="center"/>
    </xf>
    <xf numFmtId="0" fontId="3" fillId="0" borderId="47" xfId="19" applyBorder="1" applyAlignment="1">
      <alignment vertical="center"/>
    </xf>
    <xf numFmtId="0" fontId="28" fillId="20" borderId="51" xfId="2" applyFont="1" applyFill="1" applyBorder="1" applyAlignment="1">
      <alignment vertical="center" wrapText="1"/>
    </xf>
    <xf numFmtId="0" fontId="28" fillId="0" borderId="51" xfId="2" applyFont="1" applyBorder="1" applyAlignment="1">
      <alignment horizontal="center" wrapText="1"/>
    </xf>
    <xf numFmtId="0" fontId="28" fillId="20" borderId="51" xfId="0" applyFont="1" applyFill="1" applyBorder="1" applyAlignment="1">
      <alignment vertical="center"/>
    </xf>
    <xf numFmtId="0" fontId="28" fillId="0" borderId="51" xfId="2" applyFont="1" applyBorder="1" applyAlignment="1">
      <alignment vertical="center" wrapText="1"/>
    </xf>
    <xf numFmtId="0" fontId="28" fillId="0" borderId="41" xfId="0" applyFont="1" applyBorder="1" applyAlignment="1">
      <alignment vertical="center"/>
    </xf>
    <xf numFmtId="0" fontId="56" fillId="16" borderId="37" xfId="19" applyFont="1" applyFill="1" applyBorder="1" applyAlignment="1">
      <alignment horizontal="center" vertical="center" wrapText="1"/>
    </xf>
    <xf numFmtId="0" fontId="29" fillId="20" borderId="53" xfId="3" applyFont="1" applyFill="1" applyBorder="1" applyAlignment="1">
      <alignment horizontal="center" vertical="center" wrapText="1"/>
    </xf>
    <xf numFmtId="0" fontId="20" fillId="20" borderId="53" xfId="3" applyFont="1" applyFill="1" applyBorder="1" applyAlignment="1">
      <alignment vertical="center" wrapText="1"/>
    </xf>
    <xf numFmtId="0" fontId="30" fillId="0" borderId="32" xfId="3" applyFont="1" applyBorder="1" applyAlignment="1">
      <alignment vertical="center" wrapText="1"/>
    </xf>
    <xf numFmtId="0" fontId="20" fillId="0" borderId="58" xfId="3" applyFont="1" applyBorder="1" applyAlignment="1">
      <alignment horizontal="center" vertical="center" wrapText="1"/>
    </xf>
    <xf numFmtId="0" fontId="20" fillId="0" borderId="59" xfId="3" applyFont="1" applyBorder="1" applyAlignment="1">
      <alignment horizontal="center" vertical="center" wrapText="1"/>
    </xf>
    <xf numFmtId="0" fontId="20" fillId="0" borderId="60" xfId="3" applyFont="1" applyBorder="1" applyAlignment="1">
      <alignment horizontal="center" vertical="center" wrapText="1"/>
    </xf>
    <xf numFmtId="0" fontId="20" fillId="20" borderId="53" xfId="3" applyFont="1" applyFill="1" applyBorder="1" applyAlignment="1">
      <alignment horizontal="center" vertical="center" wrapText="1"/>
    </xf>
    <xf numFmtId="0" fontId="30" fillId="0" borderId="54" xfId="3" applyFont="1" applyBorder="1" applyAlignment="1">
      <alignment horizontal="center" vertical="center" wrapText="1"/>
    </xf>
    <xf numFmtId="0" fontId="30" fillId="0" borderId="44" xfId="3" applyFont="1" applyBorder="1" applyAlignment="1">
      <alignment horizontal="center" vertical="center" wrapText="1"/>
    </xf>
    <xf numFmtId="0" fontId="30" fillId="0" borderId="32" xfId="3" applyFont="1" applyBorder="1" applyAlignment="1">
      <alignment horizontal="center" vertical="center"/>
    </xf>
    <xf numFmtId="0" fontId="30" fillId="0" borderId="31" xfId="3" applyFont="1" applyBorder="1" applyAlignment="1">
      <alignment horizontal="center" vertical="center"/>
    </xf>
    <xf numFmtId="0" fontId="28"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9" fillId="0" borderId="51" xfId="0" applyFont="1" applyBorder="1" applyAlignment="1">
      <alignment horizontal="center" vertical="center"/>
    </xf>
    <xf numFmtId="0" fontId="29" fillId="0" borderId="51" xfId="2" applyFont="1" applyBorder="1" applyAlignment="1">
      <alignment horizontal="center" wrapText="1"/>
    </xf>
    <xf numFmtId="0" fontId="20" fillId="0" borderId="51" xfId="3" applyFont="1" applyBorder="1" applyAlignment="1">
      <alignment vertical="center"/>
    </xf>
    <xf numFmtId="0" fontId="28" fillId="20" borderId="51" xfId="2" applyFont="1" applyFill="1" applyBorder="1" applyAlignment="1">
      <alignment horizontal="center" vertical="center" wrapText="1"/>
    </xf>
    <xf numFmtId="0" fontId="28" fillId="0" borderId="33" xfId="0" applyFont="1" applyBorder="1" applyAlignment="1">
      <alignment horizontal="center" vertical="center"/>
    </xf>
    <xf numFmtId="0" fontId="28" fillId="0" borderId="11" xfId="0" applyFont="1" applyBorder="1" applyAlignment="1">
      <alignment horizontal="center" vertical="center"/>
    </xf>
    <xf numFmtId="0" fontId="28" fillId="25" borderId="0" xfId="0" applyFont="1" applyFill="1" applyAlignment="1">
      <alignment horizontal="center" vertical="center"/>
    </xf>
    <xf numFmtId="37" fontId="39" fillId="0" borderId="49" xfId="11" applyNumberFormat="1" applyBorder="1" applyAlignment="1">
      <alignment horizontal="center" vertical="center"/>
    </xf>
    <xf numFmtId="0" fontId="57" fillId="0" borderId="11" xfId="20" applyFont="1" applyAlignment="1">
      <alignment horizontal="left" vertical="top"/>
    </xf>
    <xf numFmtId="0" fontId="57" fillId="27" borderId="11" xfId="20" applyFont="1" applyFill="1" applyAlignment="1">
      <alignment horizontal="left" vertical="top" wrapText="1"/>
    </xf>
    <xf numFmtId="0" fontId="57" fillId="27" borderId="11" xfId="20" applyFont="1" applyFill="1" applyAlignment="1">
      <alignment horizontal="left" vertical="top"/>
    </xf>
    <xf numFmtId="0" fontId="57" fillId="0" borderId="11" xfId="20" applyFont="1" applyAlignment="1">
      <alignment horizontal="left" vertical="top" wrapText="1"/>
    </xf>
    <xf numFmtId="0" fontId="29" fillId="0" borderId="11" xfId="0" applyFont="1" applyBorder="1" applyAlignment="1">
      <alignment vertical="center" wrapText="1"/>
    </xf>
    <xf numFmtId="0" fontId="47" fillId="0" borderId="65" xfId="3" applyFont="1" applyBorder="1" applyAlignment="1">
      <alignment horizontal="center" vertical="center" wrapText="1"/>
    </xf>
    <xf numFmtId="0" fontId="47" fillId="0" borderId="86" xfId="3" applyFont="1" applyBorder="1" applyAlignment="1">
      <alignment horizontal="center" vertical="center" wrapText="1"/>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47" fillId="0" borderId="72" xfId="3" applyFont="1" applyBorder="1" applyAlignment="1">
      <alignment horizontal="center" vertical="center" wrapText="1"/>
    </xf>
    <xf numFmtId="0" fontId="47" fillId="0" borderId="88" xfId="3" applyFont="1" applyBorder="1" applyAlignment="1">
      <alignment horizontal="center" vertical="center" wrapText="1"/>
    </xf>
    <xf numFmtId="0" fontId="47" fillId="0" borderId="89" xfId="3" applyFont="1" applyBorder="1" applyAlignment="1">
      <alignment horizontal="center" vertical="center" wrapText="1"/>
    </xf>
    <xf numFmtId="0" fontId="30" fillId="0" borderId="39" xfId="3" applyFont="1" applyBorder="1" applyAlignment="1">
      <alignment vertical="center"/>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2" fillId="0" borderId="47" xfId="3" applyFont="1" applyBorder="1" applyAlignment="1">
      <alignment horizontal="left" vertical="center" wrapText="1"/>
    </xf>
    <xf numFmtId="0" fontId="29" fillId="28" borderId="47" xfId="3" applyFont="1" applyFill="1" applyBorder="1" applyAlignment="1">
      <alignment horizontal="center" vertical="center" wrapText="1"/>
    </xf>
    <xf numFmtId="0" fontId="36" fillId="0" borderId="31" xfId="3" applyFont="1" applyBorder="1" applyAlignment="1">
      <alignment horizontal="center" vertical="center"/>
    </xf>
    <xf numFmtId="2" fontId="36" fillId="0" borderId="51" xfId="3" applyNumberFormat="1" applyFont="1" applyBorder="1" applyAlignment="1">
      <alignment horizontal="center" vertical="center"/>
    </xf>
    <xf numFmtId="1" fontId="36" fillId="0" borderId="51" xfId="3" applyNumberFormat="1" applyFont="1" applyBorder="1" applyAlignment="1">
      <alignment horizontal="center" vertical="center"/>
    </xf>
    <xf numFmtId="2" fontId="37" fillId="0" borderId="51" xfId="3" applyNumberFormat="1" applyFont="1" applyBorder="1" applyAlignment="1">
      <alignment horizontal="center" vertical="center"/>
    </xf>
    <xf numFmtId="2" fontId="30" fillId="0" borderId="72" xfId="3" applyNumberFormat="1" applyFont="1" applyBorder="1" applyAlignment="1">
      <alignment horizontal="center" vertical="center" wrapText="1"/>
    </xf>
    <xf numFmtId="2" fontId="30" fillId="0" borderId="71" xfId="3" applyNumberFormat="1" applyFont="1" applyBorder="1" applyAlignment="1">
      <alignment horizontal="center" vertical="center" wrapText="1"/>
    </xf>
    <xf numFmtId="2" fontId="20" fillId="0" borderId="73" xfId="3" applyNumberFormat="1" applyFont="1" applyBorder="1" applyAlignment="1">
      <alignment horizontal="center" vertical="center" wrapText="1"/>
    </xf>
    <xf numFmtId="9" fontId="30" fillId="0" borderId="72" xfId="1" applyFont="1" applyBorder="1" applyAlignment="1">
      <alignment horizontal="center" vertical="center" wrapText="1"/>
    </xf>
    <xf numFmtId="9" fontId="30" fillId="0" borderId="71" xfId="1" applyFont="1" applyBorder="1" applyAlignment="1">
      <alignment horizontal="center" vertical="center" wrapText="1"/>
    </xf>
    <xf numFmtId="9" fontId="20" fillId="0" borderId="73" xfId="1" applyFont="1" applyBorder="1" applyAlignment="1">
      <alignment horizontal="center" vertical="center" wrapText="1"/>
    </xf>
    <xf numFmtId="9" fontId="30" fillId="0" borderId="54" xfId="1" applyFont="1" applyBorder="1" applyAlignment="1">
      <alignment horizontal="center" vertical="center" wrapText="1"/>
    </xf>
    <xf numFmtId="9" fontId="30" fillId="0" borderId="51" xfId="3" applyNumberFormat="1" applyFont="1" applyBorder="1" applyAlignment="1">
      <alignment horizontal="center" vertical="center"/>
    </xf>
    <xf numFmtId="0" fontId="30" fillId="0" borderId="47" xfId="3" applyFont="1" applyBorder="1" applyAlignment="1">
      <alignment vertical="center" wrapText="1"/>
    </xf>
    <xf numFmtId="0" fontId="30" fillId="0" borderId="38" xfId="3" applyFont="1" applyBorder="1" applyAlignment="1">
      <alignment vertical="center" wrapText="1"/>
    </xf>
    <xf numFmtId="1" fontId="37" fillId="0" borderId="51" xfId="3" applyNumberFormat="1" applyFont="1" applyBorder="1" applyAlignment="1">
      <alignment horizontal="center" vertical="center"/>
    </xf>
    <xf numFmtId="10" fontId="37" fillId="19" borderId="47" xfId="0" applyNumberFormat="1" applyFont="1" applyFill="1" applyBorder="1" applyAlignment="1">
      <alignment horizontal="center"/>
    </xf>
    <xf numFmtId="1" fontId="36" fillId="19" borderId="51" xfId="3" applyNumberFormat="1" applyFont="1" applyFill="1" applyBorder="1" applyAlignment="1">
      <alignment horizontal="center" vertical="center"/>
    </xf>
    <xf numFmtId="1" fontId="37" fillId="19" borderId="51" xfId="3" applyNumberFormat="1" applyFont="1" applyFill="1" applyBorder="1" applyAlignment="1">
      <alignment horizontal="center" vertical="center"/>
    </xf>
    <xf numFmtId="0" fontId="10" fillId="2" borderId="11" xfId="0" applyFont="1" applyFill="1" applyBorder="1"/>
    <xf numFmtId="0" fontId="11" fillId="2" borderId="11" xfId="0" applyFont="1" applyFill="1" applyBorder="1" applyAlignment="1">
      <alignment horizontal="left"/>
    </xf>
    <xf numFmtId="167" fontId="6" fillId="2" borderId="11" xfId="0" applyNumberFormat="1" applyFont="1" applyFill="1" applyBorder="1"/>
    <xf numFmtId="0" fontId="13" fillId="2" borderId="11" xfId="0" applyFont="1" applyFill="1" applyBorder="1" applyAlignment="1">
      <alignment horizontal="center" vertical="center"/>
    </xf>
    <xf numFmtId="0" fontId="6" fillId="2" borderId="11" xfId="0" applyFont="1" applyFill="1" applyBorder="1"/>
    <xf numFmtId="0" fontId="11" fillId="2" borderId="11" xfId="0" applyFont="1" applyFill="1" applyBorder="1" applyAlignment="1">
      <alignment horizontal="left" vertical="top"/>
    </xf>
    <xf numFmtId="166" fontId="10" fillId="2" borderId="11" xfId="0" applyNumberFormat="1" applyFont="1" applyFill="1" applyBorder="1"/>
    <xf numFmtId="0" fontId="14" fillId="8" borderId="11" xfId="0" applyFont="1" applyFill="1" applyBorder="1" applyAlignment="1">
      <alignment vertical="center"/>
    </xf>
    <xf numFmtId="0" fontId="14" fillId="8" borderId="26"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7" fillId="8" borderId="11" xfId="0" applyFont="1" applyFill="1" applyBorder="1" applyAlignment="1">
      <alignment horizontal="left" vertical="center"/>
    </xf>
    <xf numFmtId="0" fontId="17" fillId="8" borderId="13" xfId="0" applyFont="1" applyFill="1" applyBorder="1" applyAlignment="1">
      <alignment horizontal="left" vertical="center"/>
    </xf>
    <xf numFmtId="0" fontId="17" fillId="2" borderId="11" xfId="0" applyFont="1" applyFill="1" applyBorder="1" applyAlignment="1">
      <alignment horizontal="center" vertical="center"/>
    </xf>
    <xf numFmtId="0" fontId="14" fillId="8" borderId="19" xfId="0" applyFont="1" applyFill="1" applyBorder="1" applyAlignment="1">
      <alignment vertical="center"/>
    </xf>
    <xf numFmtId="0" fontId="14" fillId="8" borderId="13" xfId="0" applyFont="1" applyFill="1" applyBorder="1" applyAlignment="1">
      <alignment vertical="center"/>
    </xf>
    <xf numFmtId="0" fontId="14" fillId="2" borderId="13" xfId="0" applyFont="1" applyFill="1" applyBorder="1" applyAlignment="1">
      <alignment vertical="center"/>
    </xf>
    <xf numFmtId="0" fontId="14" fillId="8" borderId="11" xfId="0" applyFont="1" applyFill="1" applyBorder="1" applyAlignment="1">
      <alignment horizontal="center" vertical="center"/>
    </xf>
    <xf numFmtId="0" fontId="17" fillId="2" borderId="11" xfId="0" applyFont="1" applyFill="1" applyBorder="1" applyAlignment="1">
      <alignment horizontal="left" vertical="center"/>
    </xf>
    <xf numFmtId="0" fontId="17" fillId="8" borderId="13" xfId="0" applyFont="1" applyFill="1" applyBorder="1" applyAlignment="1">
      <alignment vertical="center"/>
    </xf>
    <xf numFmtId="0" fontId="17" fillId="8" borderId="11" xfId="0" applyFont="1" applyFill="1" applyBorder="1" applyAlignment="1">
      <alignment vertical="center"/>
    </xf>
    <xf numFmtId="0" fontId="17" fillId="2" borderId="11" xfId="0" applyFont="1" applyFill="1" applyBorder="1" applyAlignment="1">
      <alignment vertical="center"/>
    </xf>
    <xf numFmtId="0" fontId="14" fillId="8" borderId="11" xfId="0" applyFont="1" applyFill="1" applyBorder="1" applyAlignment="1">
      <alignment horizontal="left" vertical="center"/>
    </xf>
    <xf numFmtId="0" fontId="14" fillId="8" borderId="13" xfId="0" applyFont="1" applyFill="1" applyBorder="1" applyAlignment="1">
      <alignment horizontal="center" vertical="center"/>
    </xf>
    <xf numFmtId="0" fontId="17" fillId="8" borderId="24" xfId="0" applyFont="1" applyFill="1" applyBorder="1" applyAlignment="1">
      <alignment vertical="center"/>
    </xf>
    <xf numFmtId="0" fontId="17" fillId="8" borderId="24" xfId="0" applyFont="1" applyFill="1" applyBorder="1" applyAlignment="1">
      <alignment horizontal="left" vertical="center"/>
    </xf>
    <xf numFmtId="0" fontId="14" fillId="8" borderId="24" xfId="0" applyFont="1" applyFill="1" applyBorder="1" applyAlignment="1">
      <alignment vertical="center"/>
    </xf>
    <xf numFmtId="0" fontId="17" fillId="8" borderId="11" xfId="0" applyFont="1" applyFill="1" applyBorder="1" applyAlignment="1">
      <alignment horizontal="right" vertical="center"/>
    </xf>
    <xf numFmtId="0" fontId="16" fillId="8" borderId="11" xfId="0" applyFont="1" applyFill="1" applyBorder="1" applyAlignment="1">
      <alignment vertical="center"/>
    </xf>
    <xf numFmtId="0" fontId="17" fillId="2" borderId="13" xfId="0" applyFont="1" applyFill="1" applyBorder="1" applyAlignment="1">
      <alignment vertical="center"/>
    </xf>
    <xf numFmtId="0" fontId="17" fillId="2" borderId="11" xfId="0" applyFont="1" applyFill="1" applyBorder="1" applyAlignment="1">
      <alignment vertical="center" wrapText="1"/>
    </xf>
    <xf numFmtId="0" fontId="17" fillId="2" borderId="13" xfId="0" applyFont="1" applyFill="1" applyBorder="1" applyAlignment="1">
      <alignment vertical="center" wrapText="1"/>
    </xf>
    <xf numFmtId="0" fontId="14" fillId="2" borderId="11" xfId="0" applyFont="1" applyFill="1" applyBorder="1" applyAlignment="1">
      <alignment vertical="center"/>
    </xf>
    <xf numFmtId="0" fontId="14" fillId="2" borderId="24" xfId="0" applyFont="1" applyFill="1" applyBorder="1" applyAlignment="1">
      <alignment vertical="center"/>
    </xf>
    <xf numFmtId="0" fontId="14" fillId="8" borderId="11" xfId="0" applyFont="1" applyFill="1" applyBorder="1" applyAlignment="1">
      <alignment vertical="center" wrapText="1"/>
    </xf>
    <xf numFmtId="0" fontId="14" fillId="8" borderId="26" xfId="0" applyFont="1" applyFill="1" applyBorder="1" applyAlignment="1">
      <alignment vertical="center"/>
    </xf>
    <xf numFmtId="0" fontId="14" fillId="8" borderId="25" xfId="0" applyFont="1" applyFill="1" applyBorder="1" applyAlignment="1">
      <alignment vertical="center"/>
    </xf>
    <xf numFmtId="0" fontId="17" fillId="8" borderId="11" xfId="0" applyFont="1" applyFill="1" applyBorder="1" applyAlignment="1">
      <alignment horizontal="center" vertical="center" wrapText="1"/>
    </xf>
    <xf numFmtId="0" fontId="17" fillId="8" borderId="11" xfId="0" applyFont="1" applyFill="1" applyBorder="1" applyAlignment="1">
      <alignment horizontal="left" vertical="center" wrapText="1"/>
    </xf>
    <xf numFmtId="0" fontId="17" fillId="8" borderId="11" xfId="0" applyFont="1" applyFill="1" applyBorder="1" applyAlignment="1">
      <alignment horizontal="right" vertical="center" wrapText="1"/>
    </xf>
    <xf numFmtId="0" fontId="19" fillId="8" borderId="11" xfId="0" applyFont="1" applyFill="1" applyBorder="1" applyAlignment="1">
      <alignment vertical="center"/>
    </xf>
    <xf numFmtId="0" fontId="20" fillId="0" borderId="11" xfId="3" applyFont="1" applyAlignment="1">
      <alignment horizontal="center" vertical="center" wrapText="1"/>
    </xf>
    <xf numFmtId="0" fontId="14" fillId="6" borderId="11" xfId="0" applyFont="1" applyFill="1" applyBorder="1" applyAlignment="1">
      <alignment vertical="center"/>
    </xf>
    <xf numFmtId="0" fontId="21" fillId="8" borderId="11" xfId="0" applyFont="1" applyFill="1" applyBorder="1" applyAlignment="1">
      <alignment vertical="center"/>
    </xf>
    <xf numFmtId="0" fontId="29" fillId="20" borderId="90" xfId="2" applyFont="1" applyFill="1" applyBorder="1" applyAlignment="1">
      <alignment horizontal="center" vertical="center" wrapText="1"/>
    </xf>
    <xf numFmtId="0" fontId="29" fillId="20" borderId="91" xfId="2" applyFont="1" applyFill="1" applyBorder="1" applyAlignment="1">
      <alignment horizontal="center" vertical="center" wrapText="1"/>
    </xf>
    <xf numFmtId="0" fontId="29" fillId="20" borderId="30" xfId="2" applyFont="1" applyFill="1" applyBorder="1" applyAlignment="1">
      <alignment vertical="center" wrapText="1"/>
    </xf>
    <xf numFmtId="0" fontId="29" fillId="20" borderId="32" xfId="2" applyFont="1" applyFill="1" applyBorder="1" applyAlignment="1">
      <alignment vertical="center" wrapText="1"/>
    </xf>
    <xf numFmtId="170" fontId="30" fillId="0" borderId="1" xfId="5" applyNumberFormat="1" applyFont="1" applyBorder="1" applyAlignment="1">
      <alignment vertical="center"/>
    </xf>
    <xf numFmtId="170" fontId="30" fillId="0" borderId="48" xfId="5" applyNumberFormat="1" applyFont="1" applyBorder="1" applyAlignment="1">
      <alignment vertical="center"/>
    </xf>
    <xf numFmtId="170" fontId="30" fillId="0" borderId="92" xfId="5" applyNumberFormat="1" applyFont="1" applyBorder="1" applyAlignment="1">
      <alignment vertical="center"/>
    </xf>
    <xf numFmtId="0" fontId="20" fillId="0" borderId="51" xfId="3" applyFont="1" applyBorder="1" applyAlignment="1">
      <alignment vertical="center" wrapText="1"/>
    </xf>
    <xf numFmtId="0" fontId="29" fillId="0" borderId="51" xfId="0" applyFont="1" applyBorder="1" applyAlignment="1">
      <alignment horizontal="center" vertical="center" wrapText="1"/>
    </xf>
    <xf numFmtId="0" fontId="29" fillId="20" borderId="54" xfId="3" applyFont="1" applyFill="1" applyBorder="1" applyAlignment="1">
      <alignment horizontal="center" vertical="center" wrapText="1"/>
    </xf>
    <xf numFmtId="43" fontId="61" fillId="20" borderId="83" xfId="18" applyFont="1" applyFill="1" applyBorder="1" applyAlignment="1">
      <alignment horizontal="center" vertical="center" wrapText="1"/>
    </xf>
    <xf numFmtId="43" fontId="61" fillId="20" borderId="80" xfId="18" applyFont="1" applyFill="1" applyBorder="1" applyAlignment="1">
      <alignment horizontal="center" vertical="center" wrapText="1"/>
    </xf>
    <xf numFmtId="43" fontId="61" fillId="20" borderId="82" xfId="18" applyFont="1" applyFill="1" applyBorder="1" applyAlignment="1">
      <alignment horizontal="center" vertical="center" wrapText="1"/>
    </xf>
    <xf numFmtId="0" fontId="42" fillId="0" borderId="75" xfId="3" applyFont="1" applyBorder="1" applyAlignment="1">
      <alignment horizontal="center" vertical="center" wrapText="1"/>
    </xf>
    <xf numFmtId="0" fontId="42" fillId="0" borderId="77" xfId="3" applyFont="1" applyBorder="1" applyAlignment="1">
      <alignment horizontal="center" vertical="center" wrapText="1"/>
    </xf>
    <xf numFmtId="0" fontId="42" fillId="0" borderId="64"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8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97" xfId="3" applyFont="1" applyBorder="1" applyAlignment="1">
      <alignment horizontal="center" vertical="center" wrapText="1"/>
    </xf>
    <xf numFmtId="0" fontId="42" fillId="0" borderId="2" xfId="3" applyFont="1" applyBorder="1" applyAlignment="1">
      <alignment horizontal="center" vertical="center" wrapText="1"/>
    </xf>
    <xf numFmtId="0" fontId="42" fillId="0" borderId="98" xfId="3" applyFont="1" applyBorder="1" applyAlignment="1">
      <alignment horizontal="left" vertical="center" wrapText="1"/>
    </xf>
    <xf numFmtId="0" fontId="42" fillId="0" borderId="99" xfId="3" applyFont="1" applyBorder="1" applyAlignment="1">
      <alignment horizontal="left" vertical="center" wrapText="1"/>
    </xf>
    <xf numFmtId="0" fontId="42" fillId="0" borderId="100" xfId="3" applyFont="1" applyBorder="1" applyAlignment="1">
      <alignment horizontal="left" vertical="center" wrapText="1"/>
    </xf>
    <xf numFmtId="0" fontId="47" fillId="0" borderId="101" xfId="3" applyFont="1" applyBorder="1" applyAlignment="1">
      <alignment horizontal="center" vertical="center" wrapText="1"/>
    </xf>
    <xf numFmtId="0" fontId="42" fillId="0" borderId="102" xfId="3" applyFont="1" applyBorder="1" applyAlignment="1">
      <alignment horizontal="center" vertical="center" wrapText="1"/>
    </xf>
    <xf numFmtId="0" fontId="42" fillId="0" borderId="23"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76" xfId="3" applyFont="1" applyBorder="1" applyAlignment="1">
      <alignment horizontal="center" vertical="center" wrapText="1"/>
    </xf>
    <xf numFmtId="0" fontId="42" fillId="0" borderId="22" xfId="3" applyFont="1" applyBorder="1" applyAlignment="1">
      <alignment horizontal="center" vertical="center" wrapText="1"/>
    </xf>
    <xf numFmtId="0" fontId="42" fillId="0" borderId="27" xfId="3" applyFont="1" applyBorder="1" applyAlignment="1">
      <alignment horizontal="center" vertical="center" wrapText="1"/>
    </xf>
    <xf numFmtId="0" fontId="42" fillId="0" borderId="5" xfId="3" applyFont="1" applyBorder="1" applyAlignment="1">
      <alignment horizontal="center" vertical="center" wrapText="1"/>
    </xf>
    <xf numFmtId="0" fontId="47" fillId="0" borderId="106" xfId="3" applyFont="1" applyBorder="1" applyAlignment="1">
      <alignment horizontal="center" vertical="center" wrapText="1"/>
    </xf>
    <xf numFmtId="174" fontId="42" fillId="0" borderId="103" xfId="21" applyNumberFormat="1" applyFont="1" applyBorder="1" applyAlignment="1">
      <alignment horizontal="center" vertical="center" wrapText="1"/>
    </xf>
    <xf numFmtId="174" fontId="42" fillId="0" borderId="104" xfId="21" applyNumberFormat="1" applyFont="1" applyBorder="1" applyAlignment="1">
      <alignment horizontal="center" vertical="center" wrapText="1"/>
    </xf>
    <xf numFmtId="174" fontId="42" fillId="0" borderId="105" xfId="21" applyNumberFormat="1" applyFont="1" applyBorder="1" applyAlignment="1">
      <alignment horizontal="center" vertical="center" wrapText="1"/>
    </xf>
    <xf numFmtId="174" fontId="47" fillId="0" borderId="101" xfId="21" applyNumberFormat="1" applyFont="1" applyBorder="1" applyAlignment="1">
      <alignment horizontal="center" vertical="center" wrapText="1"/>
    </xf>
    <xf numFmtId="0" fontId="42" fillId="0" borderId="43" xfId="3" applyFont="1" applyBorder="1" applyAlignment="1">
      <alignment horizontal="center" vertical="center" wrapText="1"/>
    </xf>
    <xf numFmtId="0" fontId="42" fillId="0" borderId="12" xfId="3" applyFont="1" applyBorder="1" applyAlignment="1">
      <alignment horizontal="center" vertical="center" wrapText="1"/>
    </xf>
    <xf numFmtId="0" fontId="42" fillId="0" borderId="7" xfId="3" applyFont="1" applyBorder="1" applyAlignment="1">
      <alignment horizontal="center" vertical="center" wrapText="1"/>
    </xf>
    <xf numFmtId="0" fontId="47" fillId="0" borderId="107" xfId="3" applyFont="1" applyBorder="1" applyAlignment="1">
      <alignment horizontal="center" vertical="center" wrapText="1"/>
    </xf>
    <xf numFmtId="0" fontId="36" fillId="19" borderId="11" xfId="3" applyFont="1" applyFill="1" applyAlignment="1">
      <alignment vertical="center"/>
    </xf>
    <xf numFmtId="0" fontId="36" fillId="0" borderId="11" xfId="3" applyFont="1" applyAlignment="1">
      <alignment vertical="center"/>
    </xf>
    <xf numFmtId="0" fontId="42" fillId="0" borderId="47" xfId="3" applyFont="1" applyBorder="1" applyAlignment="1">
      <alignment vertical="center" wrapText="1"/>
    </xf>
    <xf numFmtId="0" fontId="47" fillId="0" borderId="47" xfId="3" applyFont="1" applyBorder="1" applyAlignment="1">
      <alignment vertical="center" wrapText="1"/>
    </xf>
    <xf numFmtId="0" fontId="37" fillId="0" borderId="47" xfId="3" applyFont="1" applyBorder="1" applyAlignment="1">
      <alignment vertical="center"/>
    </xf>
    <xf numFmtId="175" fontId="36" fillId="0" borderId="51" xfId="18" applyNumberFormat="1" applyFont="1" applyBorder="1" applyAlignment="1">
      <alignment horizontal="center" vertical="center"/>
    </xf>
    <xf numFmtId="175" fontId="37" fillId="0" borderId="51" xfId="18" applyNumberFormat="1" applyFont="1" applyBorder="1" applyAlignment="1">
      <alignment horizontal="center" vertical="center"/>
    </xf>
    <xf numFmtId="0" fontId="42" fillId="0" borderId="47" xfId="24" applyFont="1" applyBorder="1" applyAlignment="1">
      <alignment vertical="center" wrapText="1"/>
    </xf>
    <xf numFmtId="0" fontId="37" fillId="0" borderId="47" xfId="24" applyFont="1" applyBorder="1" applyAlignment="1">
      <alignment vertical="center"/>
    </xf>
    <xf numFmtId="0" fontId="37" fillId="25" borderId="47" xfId="24" applyFont="1" applyFill="1" applyBorder="1" applyAlignment="1">
      <alignment vertical="center"/>
    </xf>
    <xf numFmtId="170" fontId="62" fillId="0" borderId="47" xfId="5" applyNumberFormat="1" applyFont="1" applyBorder="1" applyAlignment="1">
      <alignment vertical="center"/>
    </xf>
    <xf numFmtId="170" fontId="62" fillId="0" borderId="69" xfId="5" applyNumberFormat="1" applyFont="1" applyBorder="1" applyAlignment="1">
      <alignment vertical="center"/>
    </xf>
    <xf numFmtId="170" fontId="62" fillId="0" borderId="34" xfId="5" applyNumberFormat="1" applyFont="1" applyBorder="1" applyAlignment="1">
      <alignment vertical="center"/>
    </xf>
    <xf numFmtId="170" fontId="62" fillId="0" borderId="35" xfId="5" applyNumberFormat="1" applyFont="1" applyBorder="1" applyAlignment="1">
      <alignment vertical="center"/>
    </xf>
    <xf numFmtId="9" fontId="62" fillId="0" borderId="49" xfId="1" applyFont="1" applyBorder="1" applyAlignment="1">
      <alignment vertical="center"/>
    </xf>
    <xf numFmtId="170" fontId="62" fillId="0" borderId="71" xfId="5" applyNumberFormat="1" applyFont="1" applyBorder="1" applyAlignment="1">
      <alignment vertical="center"/>
    </xf>
    <xf numFmtId="170" fontId="62" fillId="0" borderId="48" xfId="5" applyNumberFormat="1" applyFont="1" applyBorder="1" applyAlignment="1">
      <alignment vertical="center"/>
    </xf>
    <xf numFmtId="170" fontId="62" fillId="0" borderId="92" xfId="5" applyNumberFormat="1" applyFont="1" applyBorder="1" applyAlignment="1">
      <alignment vertical="center"/>
    </xf>
    <xf numFmtId="0" fontId="62" fillId="0" borderId="47" xfId="3" applyFont="1" applyBorder="1" applyAlignment="1">
      <alignment vertical="center"/>
    </xf>
    <xf numFmtId="170" fontId="62" fillId="0" borderId="50" xfId="5" applyNumberFormat="1" applyFont="1" applyBorder="1" applyAlignment="1">
      <alignment vertical="center"/>
    </xf>
    <xf numFmtId="170" fontId="62" fillId="0" borderId="38" xfId="5" applyNumberFormat="1" applyFont="1" applyBorder="1" applyAlignment="1">
      <alignment vertical="center"/>
    </xf>
    <xf numFmtId="9" fontId="62" fillId="0" borderId="39" xfId="1" applyFont="1" applyBorder="1" applyAlignment="1">
      <alignment vertical="center"/>
    </xf>
    <xf numFmtId="0" fontId="30" fillId="19" borderId="44" xfId="3" applyFont="1" applyFill="1" applyBorder="1" applyAlignment="1">
      <alignment horizontal="left" vertical="center" wrapText="1"/>
    </xf>
    <xf numFmtId="0" fontId="30" fillId="19" borderId="52" xfId="3" applyFont="1" applyFill="1" applyBorder="1" applyAlignment="1">
      <alignment horizontal="center" vertical="center"/>
    </xf>
    <xf numFmtId="170" fontId="30" fillId="0" borderId="109" xfId="5" applyNumberFormat="1" applyFont="1" applyBorder="1" applyAlignment="1">
      <alignment vertical="center"/>
    </xf>
    <xf numFmtId="9" fontId="30" fillId="0" borderId="39" xfId="1" applyFont="1" applyBorder="1" applyAlignment="1">
      <alignment vertical="center"/>
    </xf>
    <xf numFmtId="0" fontId="30" fillId="19" borderId="51" xfId="3" applyFont="1" applyFill="1" applyBorder="1" applyAlignment="1">
      <alignment horizontal="left" vertical="center"/>
    </xf>
    <xf numFmtId="0" fontId="30" fillId="19" borderId="51" xfId="3" applyFont="1" applyFill="1" applyBorder="1" applyAlignment="1">
      <alignment horizontal="left" vertical="center" wrapText="1"/>
    </xf>
    <xf numFmtId="170" fontId="30" fillId="0" borderId="111" xfId="5" applyNumberFormat="1" applyFont="1" applyBorder="1" applyAlignment="1">
      <alignment vertical="center"/>
    </xf>
    <xf numFmtId="0" fontId="30" fillId="0" borderId="52" xfId="3" applyFont="1" applyBorder="1" applyAlignment="1">
      <alignment horizontal="center" vertical="center" wrapText="1"/>
    </xf>
    <xf numFmtId="0" fontId="30" fillId="0" borderId="51" xfId="3" applyFont="1" applyBorder="1" applyAlignment="1">
      <alignment horizontal="left" vertical="center" wrapText="1"/>
    </xf>
    <xf numFmtId="0" fontId="30" fillId="0" borderId="44" xfId="3" applyFont="1" applyBorder="1" applyAlignment="1">
      <alignment horizontal="left" vertical="center" wrapText="1"/>
    </xf>
    <xf numFmtId="0" fontId="36" fillId="19" borderId="33" xfId="3" applyFont="1" applyFill="1" applyBorder="1" applyAlignment="1">
      <alignment horizontal="center" vertical="center"/>
    </xf>
    <xf numFmtId="3" fontId="30" fillId="0" borderId="47" xfId="5" applyNumberFormat="1" applyFont="1" applyBorder="1" applyAlignment="1">
      <alignment vertical="center"/>
    </xf>
    <xf numFmtId="0" fontId="30" fillId="0" borderId="51" xfId="3" applyFont="1" applyBorder="1" applyAlignment="1">
      <alignment vertical="center"/>
    </xf>
    <xf numFmtId="0" fontId="30" fillId="0" borderId="44" xfId="3" applyFont="1" applyBorder="1" applyAlignment="1">
      <alignment vertical="center" wrapText="1"/>
    </xf>
    <xf numFmtId="0" fontId="30" fillId="0" borderId="51" xfId="3" applyFont="1" applyBorder="1" applyAlignment="1">
      <alignment vertical="center" wrapText="1"/>
    </xf>
    <xf numFmtId="0" fontId="63" fillId="0" borderId="11" xfId="34" applyBorder="1" applyAlignment="1">
      <alignment horizontal="center" vertical="center"/>
    </xf>
    <xf numFmtId="0" fontId="30" fillId="0" borderId="33" xfId="3" applyFont="1" applyBorder="1" applyAlignment="1">
      <alignment horizontal="center" vertical="center"/>
    </xf>
    <xf numFmtId="0" fontId="63" fillId="19" borderId="44" xfId="34" applyFill="1" applyBorder="1" applyAlignment="1">
      <alignment horizontal="left" vertical="center" wrapText="1"/>
    </xf>
    <xf numFmtId="0" fontId="35" fillId="19" borderId="44" xfId="34" applyFont="1" applyFill="1" applyBorder="1" applyAlignment="1">
      <alignment horizontal="center" vertical="center" wrapText="1"/>
    </xf>
    <xf numFmtId="0" fontId="63" fillId="0" borderId="44" xfId="34" applyBorder="1" applyAlignment="1">
      <alignment horizontal="center" vertical="center" wrapText="1"/>
    </xf>
    <xf numFmtId="0" fontId="35" fillId="0" borderId="51" xfId="34" applyFont="1" applyBorder="1" applyAlignment="1">
      <alignment horizontal="center" vertical="center" wrapText="1"/>
    </xf>
    <xf numFmtId="175" fontId="42" fillId="0" borderId="77" xfId="3" applyNumberFormat="1" applyFont="1" applyBorder="1" applyAlignment="1">
      <alignment horizontal="center" vertical="center" wrapText="1"/>
    </xf>
    <xf numFmtId="176" fontId="42" fillId="0" borderId="77" xfId="3" applyNumberFormat="1" applyFont="1" applyBorder="1" applyAlignment="1">
      <alignment horizontal="center" vertical="center" wrapText="1"/>
    </xf>
    <xf numFmtId="175" fontId="47" fillId="0" borderId="96" xfId="3" applyNumberFormat="1" applyFont="1" applyBorder="1" applyAlignment="1">
      <alignment horizontal="center" vertical="center" wrapText="1"/>
    </xf>
    <xf numFmtId="176" fontId="47" fillId="0" borderId="96" xfId="3" applyNumberFormat="1" applyFont="1" applyBorder="1" applyAlignment="1">
      <alignment horizontal="center" vertical="center" wrapText="1"/>
    </xf>
    <xf numFmtId="0" fontId="66" fillId="0" borderId="46" xfId="0" applyFont="1" applyBorder="1" applyAlignment="1">
      <alignment horizontal="center" vertical="center"/>
    </xf>
    <xf numFmtId="0" fontId="18" fillId="0" borderId="50" xfId="19" applyFont="1" applyBorder="1" applyAlignment="1">
      <alignment vertical="center"/>
    </xf>
    <xf numFmtId="0" fontId="18" fillId="0" borderId="50" xfId="19" applyFont="1" applyBorder="1" applyAlignment="1">
      <alignment vertical="center" wrapText="1"/>
    </xf>
    <xf numFmtId="0" fontId="18" fillId="0" borderId="47" xfId="0" applyFont="1" applyBorder="1" applyAlignment="1">
      <alignment vertical="center"/>
    </xf>
    <xf numFmtId="0" fontId="18" fillId="0" borderId="47" xfId="19" applyFont="1" applyBorder="1" applyAlignment="1">
      <alignment vertical="center"/>
    </xf>
    <xf numFmtId="0" fontId="18" fillId="0" borderId="47" xfId="19" applyFont="1" applyBorder="1" applyAlignment="1">
      <alignment vertical="center" wrapText="1"/>
    </xf>
    <xf numFmtId="0" fontId="67" fillId="0" borderId="47" xfId="0" applyFont="1" applyBorder="1" applyAlignment="1">
      <alignment vertical="center"/>
    </xf>
    <xf numFmtId="0" fontId="68" fillId="0" borderId="47" xfId="19" applyFont="1" applyBorder="1" applyAlignment="1">
      <alignment vertical="center"/>
    </xf>
    <xf numFmtId="0" fontId="66" fillId="0" borderId="50" xfId="19" applyFont="1" applyBorder="1" applyAlignment="1">
      <alignment vertical="center"/>
    </xf>
    <xf numFmtId="0" fontId="66" fillId="0" borderId="47" xfId="0" applyFont="1" applyBorder="1" applyAlignment="1">
      <alignment vertical="center"/>
    </xf>
    <xf numFmtId="0" fontId="66" fillId="0" borderId="47" xfId="19" applyFont="1" applyBorder="1" applyAlignment="1">
      <alignment vertical="center"/>
    </xf>
    <xf numFmtId="0" fontId="66" fillId="19" borderId="47" xfId="0" applyFont="1" applyFill="1" applyBorder="1" applyAlignment="1">
      <alignment vertical="center"/>
    </xf>
    <xf numFmtId="1" fontId="66" fillId="19" borderId="47" xfId="19" applyNumberFormat="1" applyFont="1" applyFill="1" applyBorder="1" applyAlignment="1">
      <alignment vertical="center" wrapText="1"/>
    </xf>
    <xf numFmtId="1" fontId="66" fillId="0" borderId="46" xfId="0" applyNumberFormat="1" applyFont="1" applyBorder="1" applyAlignment="1">
      <alignment horizontal="center" vertical="center"/>
    </xf>
    <xf numFmtId="1" fontId="66" fillId="19" borderId="50" xfId="19" applyNumberFormat="1" applyFont="1" applyFill="1" applyBorder="1" applyAlignment="1">
      <alignment vertical="center"/>
    </xf>
    <xf numFmtId="1" fontId="66" fillId="19" borderId="50" xfId="19" applyNumberFormat="1" applyFont="1" applyFill="1" applyBorder="1" applyAlignment="1">
      <alignment vertical="center" wrapText="1"/>
    </xf>
    <xf numFmtId="1" fontId="66" fillId="19" borderId="47" xfId="0" applyNumberFormat="1" applyFont="1" applyFill="1" applyBorder="1" applyAlignment="1">
      <alignment vertical="center" wrapText="1"/>
    </xf>
    <xf numFmtId="0" fontId="66" fillId="19" borderId="50" xfId="19" applyFont="1" applyFill="1" applyBorder="1" applyAlignment="1">
      <alignment vertical="center"/>
    </xf>
    <xf numFmtId="0" fontId="66" fillId="19" borderId="50" xfId="19" applyFont="1" applyFill="1" applyBorder="1" applyAlignment="1">
      <alignment vertical="center" wrapText="1"/>
    </xf>
    <xf numFmtId="0" fontId="66" fillId="19" borderId="47" xfId="0" applyFont="1" applyFill="1" applyBorder="1" applyAlignment="1">
      <alignment vertical="center" wrapText="1"/>
    </xf>
    <xf numFmtId="0" fontId="66" fillId="19" borderId="47" xfId="19" applyFont="1" applyFill="1" applyBorder="1" applyAlignment="1">
      <alignment vertical="center" wrapText="1"/>
    </xf>
    <xf numFmtId="0" fontId="18" fillId="19" borderId="50" xfId="19" applyFont="1" applyFill="1" applyBorder="1" applyAlignment="1">
      <alignment vertical="center" wrapText="1"/>
    </xf>
    <xf numFmtId="0" fontId="28" fillId="0" borderId="51" xfId="0" applyFont="1" applyBorder="1" applyAlignment="1">
      <alignment horizontal="center" vertical="center"/>
    </xf>
    <xf numFmtId="0" fontId="18" fillId="19" borderId="47" xfId="19" applyFont="1" applyFill="1" applyBorder="1" applyAlignment="1">
      <alignment vertical="center" wrapText="1"/>
    </xf>
    <xf numFmtId="0" fontId="67" fillId="0" borderId="47" xfId="19" applyFont="1" applyBorder="1" applyAlignment="1">
      <alignment vertical="center"/>
    </xf>
    <xf numFmtId="1" fontId="18" fillId="19" borderId="47" xfId="19" applyNumberFormat="1" applyFont="1" applyFill="1" applyBorder="1" applyAlignment="1">
      <alignment vertical="center" wrapText="1"/>
    </xf>
    <xf numFmtId="0" fontId="63" fillId="0" borderId="51" xfId="34" applyBorder="1" applyAlignment="1">
      <alignment horizontal="center" vertical="center" wrapText="1"/>
    </xf>
    <xf numFmtId="0" fontId="63" fillId="19" borderId="44" xfId="34" applyFill="1" applyBorder="1" applyAlignment="1">
      <alignment horizontal="center" vertical="center" wrapText="1"/>
    </xf>
    <xf numFmtId="9" fontId="30" fillId="0" borderId="52" xfId="3" applyNumberFormat="1" applyFont="1" applyBorder="1" applyAlignment="1">
      <alignment horizontal="center" vertical="center"/>
    </xf>
    <xf numFmtId="3" fontId="42" fillId="0" borderId="77" xfId="3" applyNumberFormat="1" applyFont="1" applyBorder="1" applyAlignment="1">
      <alignment horizontal="right" vertical="center" wrapText="1"/>
    </xf>
    <xf numFmtId="170" fontId="30" fillId="19" borderId="47" xfId="5" applyNumberFormat="1" applyFont="1" applyFill="1" applyBorder="1" applyAlignment="1">
      <alignment vertical="center"/>
    </xf>
    <xf numFmtId="175" fontId="47" fillId="19" borderId="96" xfId="3" applyNumberFormat="1" applyFont="1" applyFill="1" applyBorder="1" applyAlignment="1">
      <alignment horizontal="center" vertical="center" wrapText="1"/>
    </xf>
    <xf numFmtId="0" fontId="47" fillId="19" borderId="37" xfId="3" applyFont="1" applyFill="1" applyBorder="1" applyAlignment="1">
      <alignment horizontal="center" vertical="center" wrapText="1"/>
    </xf>
    <xf numFmtId="0" fontId="47" fillId="19" borderId="78" xfId="3" applyFont="1" applyFill="1" applyBorder="1" applyAlignment="1">
      <alignment horizontal="center" vertical="center" wrapText="1"/>
    </xf>
    <xf numFmtId="3" fontId="47" fillId="19" borderId="78" xfId="3" applyNumberFormat="1" applyFont="1" applyFill="1" applyBorder="1" applyAlignment="1">
      <alignment horizontal="right" vertical="center" wrapText="1"/>
    </xf>
    <xf numFmtId="0" fontId="30" fillId="29" borderId="11" xfId="3" applyFont="1" applyFill="1" applyAlignment="1">
      <alignment vertical="center"/>
    </xf>
    <xf numFmtId="0" fontId="28" fillId="0" borderId="11" xfId="2" applyFont="1" applyAlignment="1">
      <alignment horizontal="center" vertical="center" wrapText="1"/>
    </xf>
    <xf numFmtId="0" fontId="53" fillId="19" borderId="11" xfId="2" applyFont="1" applyFill="1" applyAlignment="1">
      <alignment vertical="center" wrapText="1"/>
    </xf>
    <xf numFmtId="0" fontId="28" fillId="19" borderId="11" xfId="0" applyFont="1" applyFill="1" applyBorder="1" applyAlignment="1">
      <alignment vertical="center"/>
    </xf>
    <xf numFmtId="0" fontId="53" fillId="20" borderId="51" xfId="2" applyFont="1" applyFill="1" applyBorder="1" applyAlignment="1">
      <alignment horizontal="center" vertical="center" wrapText="1"/>
    </xf>
    <xf numFmtId="0" fontId="42" fillId="0" borderId="52" xfId="3" applyFont="1" applyBorder="1" applyAlignment="1">
      <alignment horizontal="center" vertical="center"/>
    </xf>
    <xf numFmtId="0" fontId="70" fillId="0" borderId="47" xfId="19" applyFont="1" applyBorder="1" applyAlignment="1">
      <alignment vertical="center" wrapText="1"/>
    </xf>
    <xf numFmtId="0" fontId="67" fillId="0" borderId="47" xfId="32" applyFont="1" applyBorder="1" applyAlignment="1">
      <alignment vertical="center"/>
    </xf>
    <xf numFmtId="0" fontId="18" fillId="0" borderId="47" xfId="32" applyFont="1" applyBorder="1" applyAlignment="1">
      <alignment vertical="center" wrapText="1"/>
    </xf>
    <xf numFmtId="0" fontId="67" fillId="0" borderId="47" xfId="19" applyFont="1" applyBorder="1" applyAlignment="1">
      <alignment vertical="center" wrapText="1"/>
    </xf>
    <xf numFmtId="1" fontId="3" fillId="19" borderId="47" xfId="19" applyNumberFormat="1" applyFill="1" applyBorder="1" applyAlignment="1">
      <alignment vertical="center"/>
    </xf>
    <xf numFmtId="9" fontId="36" fillId="19" borderId="51" xfId="3" applyNumberFormat="1" applyFont="1" applyFill="1" applyBorder="1" applyAlignment="1">
      <alignment horizontal="center" vertical="center"/>
    </xf>
    <xf numFmtId="3" fontId="30" fillId="0" borderId="47" xfId="18" applyNumberFormat="1" applyFont="1" applyFill="1" applyBorder="1" applyAlignment="1">
      <alignment horizontal="right" vertical="center"/>
    </xf>
    <xf numFmtId="3" fontId="30" fillId="19" borderId="47" xfId="18" applyNumberFormat="1" applyFont="1" applyFill="1" applyBorder="1" applyAlignment="1">
      <alignment horizontal="right" vertical="center"/>
    </xf>
    <xf numFmtId="3" fontId="30" fillId="0" borderId="38" xfId="18" applyNumberFormat="1" applyFont="1" applyFill="1" applyBorder="1" applyAlignment="1">
      <alignment horizontal="right" vertical="center"/>
    </xf>
    <xf numFmtId="0" fontId="30" fillId="19" borderId="51" xfId="3" applyFont="1" applyFill="1" applyBorder="1" applyAlignment="1">
      <alignment horizontal="center" vertical="center"/>
    </xf>
    <xf numFmtId="0" fontId="30" fillId="19" borderId="44" xfId="3" applyFont="1" applyFill="1" applyBorder="1" applyAlignment="1">
      <alignment horizontal="center" vertical="center" wrapText="1"/>
    </xf>
    <xf numFmtId="3" fontId="47" fillId="0" borderId="78" xfId="3" applyNumberFormat="1" applyFont="1" applyBorder="1" applyAlignment="1">
      <alignment horizontal="center" vertical="center" wrapText="1"/>
    </xf>
    <xf numFmtId="3" fontId="42" fillId="0" borderId="77" xfId="3" applyNumberFormat="1" applyFont="1" applyBorder="1" applyAlignment="1">
      <alignment horizontal="center" vertical="center" wrapText="1"/>
    </xf>
    <xf numFmtId="0" fontId="71" fillId="0" borderId="47" xfId="0" applyFont="1" applyBorder="1"/>
    <xf numFmtId="0" fontId="71" fillId="30" borderId="47" xfId="0" applyFont="1" applyFill="1" applyBorder="1"/>
    <xf numFmtId="0" fontId="30" fillId="0" borderId="34" xfId="3" applyFont="1" applyBorder="1" applyAlignment="1">
      <alignment vertical="center" wrapText="1"/>
    </xf>
    <xf numFmtId="170" fontId="30" fillId="0" borderId="75" xfId="5" applyNumberFormat="1" applyFont="1" applyBorder="1" applyAlignment="1">
      <alignment vertical="center"/>
    </xf>
    <xf numFmtId="3" fontId="30" fillId="0" borderId="34" xfId="18" applyNumberFormat="1" applyFont="1" applyFill="1" applyBorder="1" applyAlignment="1">
      <alignment horizontal="right" vertical="center"/>
    </xf>
    <xf numFmtId="170" fontId="30" fillId="0" borderId="83" xfId="5" applyNumberFormat="1" applyFont="1" applyBorder="1" applyAlignment="1">
      <alignment vertical="center"/>
    </xf>
    <xf numFmtId="0" fontId="30" fillId="0" borderId="80" xfId="3" applyFont="1" applyBorder="1" applyAlignment="1">
      <alignment vertical="center" wrapText="1"/>
    </xf>
    <xf numFmtId="0" fontId="28" fillId="0" borderId="51" xfId="2" applyFont="1" applyBorder="1" applyAlignment="1">
      <alignment horizontal="center" vertical="center" wrapText="1"/>
    </xf>
    <xf numFmtId="0" fontId="72" fillId="0" borderId="47" xfId="19" applyFont="1" applyBorder="1" applyAlignment="1">
      <alignment vertical="center"/>
    </xf>
    <xf numFmtId="0" fontId="73" fillId="0" borderId="47" xfId="19" applyFont="1" applyBorder="1" applyAlignment="1">
      <alignment vertical="center" wrapText="1"/>
    </xf>
    <xf numFmtId="0" fontId="28" fillId="19" borderId="51" xfId="3" applyFont="1" applyFill="1" applyBorder="1" applyAlignment="1">
      <alignment horizontal="left" vertical="center"/>
    </xf>
    <xf numFmtId="0" fontId="28" fillId="19" borderId="44" xfId="3" applyFont="1" applyFill="1" applyBorder="1" applyAlignment="1">
      <alignment horizontal="left" vertical="center" wrapText="1"/>
    </xf>
    <xf numFmtId="170" fontId="30" fillId="0" borderId="11" xfId="5" applyNumberFormat="1" applyFont="1" applyBorder="1" applyAlignment="1">
      <alignment vertical="center"/>
    </xf>
    <xf numFmtId="170" fontId="30" fillId="0" borderId="37" xfId="5" applyNumberFormat="1" applyFont="1" applyBorder="1" applyAlignment="1">
      <alignment vertical="center"/>
    </xf>
    <xf numFmtId="0" fontId="30" fillId="0" borderId="32" xfId="3" applyFont="1" applyBorder="1" applyAlignment="1">
      <alignment horizontal="center" vertical="center" wrapText="1"/>
    </xf>
    <xf numFmtId="170" fontId="62" fillId="19" borderId="47" xfId="5" applyNumberFormat="1" applyFont="1" applyFill="1" applyBorder="1" applyAlignment="1">
      <alignment vertical="center"/>
    </xf>
    <xf numFmtId="170" fontId="62" fillId="19" borderId="49" xfId="5" applyNumberFormat="1" applyFont="1" applyFill="1" applyBorder="1" applyAlignment="1">
      <alignment vertical="center"/>
    </xf>
    <xf numFmtId="0" fontId="30" fillId="0" borderId="32" xfId="3" applyFont="1" applyBorder="1" applyAlignment="1">
      <alignment horizontal="left" vertical="center" wrapText="1"/>
    </xf>
    <xf numFmtId="0" fontId="42" fillId="0" borderId="53" xfId="3" applyFont="1" applyBorder="1" applyAlignment="1">
      <alignment horizontal="center" vertical="center"/>
    </xf>
    <xf numFmtId="0" fontId="30" fillId="0" borderId="51" xfId="3" applyFont="1" applyBorder="1" applyAlignment="1">
      <alignment horizontal="left" vertical="center"/>
    </xf>
    <xf numFmtId="0" fontId="36" fillId="19" borderId="51" xfId="3" applyFont="1" applyFill="1" applyBorder="1" applyAlignment="1">
      <alignment horizontal="center" vertical="center"/>
    </xf>
    <xf numFmtId="0" fontId="63" fillId="0" borderId="32" xfId="34" applyBorder="1" applyAlignment="1">
      <alignment horizontal="center" vertical="center" wrapText="1"/>
    </xf>
    <xf numFmtId="0" fontId="28" fillId="0" borderId="51" xfId="3" applyFont="1" applyBorder="1" applyAlignment="1">
      <alignment horizontal="center" vertical="center"/>
    </xf>
    <xf numFmtId="0" fontId="28" fillId="0" borderId="44" xfId="3" applyFont="1" applyBorder="1" applyAlignment="1">
      <alignment horizontal="center" vertical="center" wrapText="1"/>
    </xf>
    <xf numFmtId="0" fontId="3" fillId="19" borderId="47" xfId="19" applyFill="1" applyBorder="1" applyAlignment="1">
      <alignment vertical="center"/>
    </xf>
    <xf numFmtId="0" fontId="18" fillId="19" borderId="47" xfId="32" applyFont="1" applyFill="1" applyBorder="1" applyAlignment="1">
      <alignment vertical="center" wrapText="1"/>
    </xf>
    <xf numFmtId="0" fontId="28" fillId="0" borderId="32" xfId="3" applyFont="1" applyBorder="1" applyAlignment="1">
      <alignment horizontal="center" vertical="center" wrapText="1"/>
    </xf>
    <xf numFmtId="0" fontId="30" fillId="0" borderId="51" xfId="3" applyFont="1" applyBorder="1" applyAlignment="1">
      <alignment horizontal="center" vertical="center"/>
    </xf>
    <xf numFmtId="0" fontId="30" fillId="0" borderId="53" xfId="3" applyFont="1" applyBorder="1" applyAlignment="1">
      <alignment horizontal="center" vertical="center"/>
    </xf>
    <xf numFmtId="0" fontId="10" fillId="0" borderId="0" xfId="0" applyFont="1" applyAlignment="1">
      <alignment horizontal="center" vertical="center" textRotation="90" wrapText="1"/>
    </xf>
    <xf numFmtId="0" fontId="0" fillId="0" borderId="0" xfId="0"/>
    <xf numFmtId="0" fontId="10" fillId="5" borderId="2" xfId="0" applyFont="1" applyFill="1" applyBorder="1" applyAlignment="1">
      <alignment horizontal="center" vertical="center" wrapText="1"/>
    </xf>
    <xf numFmtId="0" fontId="9" fillId="0" borderId="3" xfId="0" applyFont="1" applyBorder="1"/>
    <xf numFmtId="0" fontId="9" fillId="0" borderId="4" xfId="0" applyFont="1" applyBorder="1"/>
    <xf numFmtId="0" fontId="8" fillId="0" borderId="11" xfId="0" applyFont="1" applyBorder="1" applyAlignment="1">
      <alignment horizontal="left" vertical="top"/>
    </xf>
    <xf numFmtId="0" fontId="10"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8" fillId="0" borderId="0" xfId="0" applyFont="1" applyAlignment="1">
      <alignment horizontal="left"/>
    </xf>
    <xf numFmtId="0" fontId="10" fillId="4"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9" fillId="17" borderId="3" xfId="0" applyFont="1" applyFill="1" applyBorder="1"/>
    <xf numFmtId="0" fontId="9" fillId="17" borderId="4" xfId="0" applyFont="1" applyFill="1" applyBorder="1"/>
    <xf numFmtId="0" fontId="7"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right" vertical="center"/>
    </xf>
    <xf numFmtId="0" fontId="8" fillId="0" borderId="22" xfId="0" applyFont="1" applyBorder="1" applyAlignment="1">
      <alignment horizontal="center"/>
    </xf>
    <xf numFmtId="0" fontId="9" fillId="0" borderId="23" xfId="0" applyFont="1" applyBorder="1"/>
    <xf numFmtId="166" fontId="10" fillId="0" borderId="22" xfId="0" applyNumberFormat="1" applyFont="1" applyBorder="1" applyAlignment="1">
      <alignment vertical="center"/>
    </xf>
    <xf numFmtId="0" fontId="8" fillId="0" borderId="0" xfId="0" applyFont="1" applyAlignment="1">
      <alignment horizontal="left" vertical="top"/>
    </xf>
    <xf numFmtId="0" fontId="10" fillId="0" borderId="13" xfId="0" applyFont="1" applyBorder="1" applyAlignment="1">
      <alignment horizontal="center" vertical="center" textRotation="90"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6" borderId="2" xfId="0" applyFont="1" applyFill="1" applyBorder="1" applyAlignment="1">
      <alignment horizontal="center" vertical="center" wrapText="1"/>
    </xf>
    <xf numFmtId="0" fontId="17" fillId="2" borderId="22" xfId="0" applyFont="1" applyFill="1" applyBorder="1" applyAlignment="1">
      <alignment horizontal="center" vertical="center"/>
    </xf>
    <xf numFmtId="0" fontId="9" fillId="0" borderId="12" xfId="0" applyFont="1" applyBorder="1"/>
    <xf numFmtId="0" fontId="17" fillId="10" borderId="22" xfId="0" applyFont="1" applyFill="1" applyBorder="1" applyAlignment="1">
      <alignment horizontal="center" vertical="center"/>
    </xf>
    <xf numFmtId="0" fontId="17" fillId="11" borderId="22" xfId="0" applyFont="1" applyFill="1" applyBorder="1" applyAlignment="1">
      <alignment horizontal="center" vertical="center"/>
    </xf>
    <xf numFmtId="0" fontId="17" fillId="10" borderId="22" xfId="0"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17" fillId="9" borderId="22" xfId="0" applyFont="1" applyFill="1" applyBorder="1" applyAlignment="1">
      <alignment horizontal="center" vertical="center"/>
    </xf>
    <xf numFmtId="0" fontId="17" fillId="9" borderId="2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9" fillId="0" borderId="7" xfId="0" applyFont="1" applyBorder="1"/>
    <xf numFmtId="0" fontId="9" fillId="0" borderId="8" xfId="0" applyFont="1" applyBorder="1"/>
    <xf numFmtId="0" fontId="9" fillId="0" borderId="26" xfId="0" applyFont="1" applyBorder="1"/>
    <xf numFmtId="0" fontId="9" fillId="0" borderId="24" xfId="0" applyFont="1" applyBorder="1"/>
    <xf numFmtId="0" fontId="9" fillId="0" borderId="25" xfId="0" applyFont="1" applyBorder="1"/>
    <xf numFmtId="14" fontId="14" fillId="8" borderId="22" xfId="0" applyNumberFormat="1" applyFont="1" applyFill="1" applyBorder="1" applyAlignment="1">
      <alignment horizontal="center" vertical="center" wrapText="1"/>
    </xf>
    <xf numFmtId="0" fontId="17" fillId="8" borderId="11" xfId="0" applyFont="1" applyFill="1" applyBorder="1" applyAlignment="1">
      <alignment horizontal="center" vertical="center" wrapText="1"/>
    </xf>
    <xf numFmtId="0" fontId="9" fillId="0" borderId="11" xfId="0" applyFont="1" applyBorder="1"/>
    <xf numFmtId="0" fontId="17" fillId="12"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2" xfId="0" applyFont="1" applyFill="1" applyBorder="1" applyAlignment="1">
      <alignment horizontal="center" vertical="center"/>
    </xf>
    <xf numFmtId="0" fontId="17" fillId="8" borderId="11" xfId="0" applyFont="1" applyFill="1" applyBorder="1" applyAlignment="1">
      <alignment horizontal="right" vertical="center"/>
    </xf>
    <xf numFmtId="0" fontId="17" fillId="8" borderId="24"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4" fillId="8" borderId="22" xfId="0" applyFont="1" applyFill="1" applyBorder="1" applyAlignment="1">
      <alignment horizontal="left" vertical="center"/>
    </xf>
    <xf numFmtId="0" fontId="18" fillId="8" borderId="22" xfId="0" applyFont="1" applyFill="1" applyBorder="1" applyAlignment="1">
      <alignment horizontal="left" vertical="center" wrapText="1"/>
    </xf>
    <xf numFmtId="0" fontId="14" fillId="2" borderId="5" xfId="0" applyFont="1" applyFill="1" applyBorder="1" applyAlignment="1">
      <alignment horizontal="center" vertical="center"/>
    </xf>
    <xf numFmtId="0" fontId="9" fillId="0" borderId="6" xfId="0" applyFont="1" applyBorder="1"/>
    <xf numFmtId="0" fontId="9" fillId="0" borderId="13" xfId="0" applyFont="1" applyBorder="1"/>
    <xf numFmtId="0" fontId="15" fillId="8" borderId="7" xfId="0" applyFont="1" applyFill="1" applyBorder="1" applyAlignment="1">
      <alignment horizontal="center" vertical="center" wrapText="1"/>
    </xf>
    <xf numFmtId="0" fontId="14" fillId="8" borderId="7" xfId="0" applyFont="1" applyFill="1" applyBorder="1" applyAlignment="1">
      <alignment horizontal="center" vertical="center"/>
    </xf>
    <xf numFmtId="0" fontId="17" fillId="2" borderId="11" xfId="0" applyFont="1" applyFill="1" applyBorder="1" applyAlignment="1">
      <alignment horizontal="center" vertical="center"/>
    </xf>
    <xf numFmtId="0" fontId="14" fillId="8" borderId="11" xfId="0" applyFont="1" applyFill="1" applyBorder="1" applyAlignment="1">
      <alignment horizontal="center" vertical="center"/>
    </xf>
    <xf numFmtId="0" fontId="17" fillId="2" borderId="15" xfId="0" applyFont="1" applyFill="1" applyBorder="1" applyAlignment="1">
      <alignment horizontal="center" vertical="center"/>
    </xf>
    <xf numFmtId="0" fontId="9" fillId="0" borderId="16" xfId="0" applyFont="1" applyBorder="1"/>
    <xf numFmtId="0" fontId="16" fillId="2" borderId="11" xfId="0" applyFont="1" applyFill="1" applyBorder="1" applyAlignment="1">
      <alignment horizontal="center" vertical="center"/>
    </xf>
    <xf numFmtId="0" fontId="9" fillId="0" borderId="14" xfId="0" applyFont="1" applyBorder="1"/>
    <xf numFmtId="0" fontId="14" fillId="2" borderId="22" xfId="0" applyFont="1" applyFill="1" applyBorder="1" applyAlignment="1">
      <alignment horizontal="center" vertical="center"/>
    </xf>
    <xf numFmtId="0" fontId="14" fillId="2" borderId="22" xfId="0" applyFont="1" applyFill="1" applyBorder="1" applyAlignment="1">
      <alignment horizontal="left" vertical="center" wrapText="1"/>
    </xf>
    <xf numFmtId="0" fontId="17" fillId="7" borderId="22" xfId="0" applyFont="1" applyFill="1" applyBorder="1" applyAlignment="1">
      <alignment horizontal="center" vertical="center"/>
    </xf>
    <xf numFmtId="0" fontId="14" fillId="8" borderId="18" xfId="0" applyFont="1" applyFill="1" applyBorder="1" applyAlignment="1">
      <alignment horizontal="center" vertical="center"/>
    </xf>
    <xf numFmtId="0" fontId="9" fillId="0" borderId="19" xfId="0" applyFont="1" applyBorder="1"/>
    <xf numFmtId="0" fontId="9" fillId="0" borderId="20" xfId="0" applyFont="1" applyBorder="1"/>
    <xf numFmtId="0" fontId="36" fillId="0" borderId="48" xfId="3" applyFont="1" applyBorder="1" applyAlignment="1">
      <alignment horizontal="center" vertical="center"/>
    </xf>
    <xf numFmtId="0" fontId="36" fillId="0" borderId="50" xfId="3" applyFont="1" applyBorder="1" applyAlignment="1">
      <alignment horizontal="center" vertical="center"/>
    </xf>
    <xf numFmtId="0" fontId="36" fillId="0" borderId="47" xfId="0" applyFont="1" applyBorder="1" applyAlignment="1">
      <alignment horizontal="center"/>
    </xf>
    <xf numFmtId="43" fontId="36" fillId="0" borderId="47" xfId="18"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0" fillId="19" borderId="48" xfId="3" applyFont="1" applyFill="1" applyBorder="1" applyAlignment="1">
      <alignment horizontal="left" vertical="center" wrapText="1"/>
    </xf>
    <xf numFmtId="0" fontId="30" fillId="19" borderId="50" xfId="3" applyFont="1" applyFill="1" applyBorder="1" applyAlignment="1">
      <alignment horizontal="left" vertical="center" wrapText="1"/>
    </xf>
    <xf numFmtId="0" fontId="36" fillId="0" borderId="47" xfId="3" applyFont="1" applyBorder="1" applyAlignment="1">
      <alignment horizontal="center" vertical="center"/>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6" fillId="0" borderId="30" xfId="3" applyFont="1" applyBorder="1" applyAlignment="1">
      <alignment horizontal="center" vertical="center"/>
    </xf>
    <xf numFmtId="0" fontId="36" fillId="0" borderId="31" xfId="3" applyFont="1" applyBorder="1" applyAlignment="1">
      <alignment horizontal="center" vertical="center"/>
    </xf>
    <xf numFmtId="0" fontId="36" fillId="0" borderId="32" xfId="3" applyFont="1" applyBorder="1" applyAlignment="1">
      <alignment horizontal="center" vertical="center"/>
    </xf>
    <xf numFmtId="172" fontId="47" fillId="20" borderId="48" xfId="3" applyNumberFormat="1" applyFont="1" applyFill="1" applyBorder="1" applyAlignment="1">
      <alignment horizontal="center" vertical="center" wrapText="1"/>
    </xf>
    <xf numFmtId="172" fontId="47" fillId="20" borderId="50" xfId="3" applyNumberFormat="1" applyFont="1" applyFill="1" applyBorder="1" applyAlignment="1">
      <alignment horizontal="center" vertical="center" wrapText="1"/>
    </xf>
    <xf numFmtId="0" fontId="63" fillId="19" borderId="48" xfId="34" applyFill="1" applyBorder="1" applyAlignment="1">
      <alignment horizontal="center" vertical="center" wrapText="1"/>
    </xf>
    <xf numFmtId="0" fontId="30" fillId="19" borderId="50" xfId="3" applyFont="1" applyFill="1" applyBorder="1" applyAlignment="1">
      <alignment horizontal="center" vertical="center" wrapText="1"/>
    </xf>
    <xf numFmtId="0" fontId="30" fillId="19" borderId="48" xfId="3" applyFont="1" applyFill="1" applyBorder="1" applyAlignment="1">
      <alignment horizontal="center"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6" fillId="19" borderId="50" xfId="3" applyFont="1" applyFill="1" applyBorder="1" applyAlignment="1">
      <alignment horizontal="center" vertical="center" wrapText="1"/>
    </xf>
    <xf numFmtId="0" fontId="36" fillId="19" borderId="48" xfId="3" applyFont="1" applyFill="1" applyBorder="1" applyAlignment="1">
      <alignment horizontal="center" vertical="center" wrapText="1"/>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30" fillId="19" borderId="30" xfId="3" applyFont="1" applyFill="1" applyBorder="1" applyAlignment="1">
      <alignment horizontal="left" vertical="center" wrapText="1"/>
    </xf>
    <xf numFmtId="0" fontId="30" fillId="19" borderId="32" xfId="3" applyFont="1" applyFill="1" applyBorder="1" applyAlignment="1">
      <alignment horizontal="left" vertical="center" wrapText="1"/>
    </xf>
    <xf numFmtId="0" fontId="37" fillId="20" borderId="30" xfId="3" applyFont="1" applyFill="1" applyBorder="1" applyAlignment="1">
      <alignment horizontal="center" vertical="center"/>
    </xf>
    <xf numFmtId="0" fontId="37" fillId="20" borderId="31" xfId="3" applyFont="1" applyFill="1" applyBorder="1" applyAlignment="1">
      <alignment horizontal="center" vertical="center"/>
    </xf>
    <xf numFmtId="0" fontId="37" fillId="20" borderId="32" xfId="3" applyFont="1" applyFill="1" applyBorder="1" applyAlignment="1">
      <alignment horizontal="center" vertical="center"/>
    </xf>
    <xf numFmtId="0" fontId="37" fillId="0" borderId="30" xfId="3" applyFont="1" applyBorder="1" applyAlignment="1">
      <alignment horizontal="center" vertical="center" wrapText="1"/>
    </xf>
    <xf numFmtId="0" fontId="37" fillId="0" borderId="31" xfId="3" applyFont="1" applyBorder="1" applyAlignment="1">
      <alignment horizontal="center" vertical="center" wrapText="1"/>
    </xf>
    <xf numFmtId="0" fontId="37" fillId="0" borderId="32" xfId="3" applyFont="1" applyBorder="1" applyAlignment="1">
      <alignment horizontal="center" vertical="center" wrapText="1"/>
    </xf>
    <xf numFmtId="9" fontId="37" fillId="0" borderId="36" xfId="3" applyNumberFormat="1" applyFont="1" applyBorder="1" applyAlignment="1">
      <alignment horizontal="center" vertical="center"/>
    </xf>
    <xf numFmtId="9" fontId="37" fillId="0" borderId="44" xfId="3" applyNumberFormat="1" applyFont="1" applyBorder="1" applyAlignment="1">
      <alignment horizontal="center" vertical="center"/>
    </xf>
    <xf numFmtId="0" fontId="37" fillId="0" borderId="30" xfId="3" applyFont="1" applyBorder="1" applyAlignment="1">
      <alignment horizontal="left" vertical="center"/>
    </xf>
    <xf numFmtId="0" fontId="37" fillId="0" borderId="31" xfId="3" applyFont="1" applyBorder="1" applyAlignment="1">
      <alignment horizontal="left" vertical="center"/>
    </xf>
    <xf numFmtId="0" fontId="37" fillId="0" borderId="32" xfId="3" applyFont="1" applyBorder="1" applyAlignment="1">
      <alignment horizontal="left" vertical="center"/>
    </xf>
    <xf numFmtId="0" fontId="37" fillId="0" borderId="51" xfId="3" applyFont="1" applyBorder="1" applyAlignment="1">
      <alignment horizontal="center" vertical="center"/>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50" fillId="0" borderId="32" xfId="0" applyFont="1" applyBorder="1" applyAlignment="1">
      <alignment horizontal="left" vertical="center" wrapText="1"/>
    </xf>
    <xf numFmtId="0" fontId="29" fillId="0" borderId="27" xfId="2" applyFont="1" applyBorder="1" applyAlignment="1">
      <alignment horizontal="center" vertical="center"/>
    </xf>
    <xf numFmtId="0" fontId="29" fillId="0" borderId="43" xfId="2" applyFont="1" applyBorder="1" applyAlignment="1">
      <alignment horizontal="center" vertical="center"/>
    </xf>
    <xf numFmtId="0" fontId="29" fillId="0" borderId="42" xfId="2" applyFont="1" applyBorder="1" applyAlignment="1">
      <alignment horizontal="center" vertical="center"/>
    </xf>
    <xf numFmtId="0" fontId="29" fillId="0" borderId="33" xfId="2" applyFont="1" applyBorder="1" applyAlignment="1">
      <alignment horizontal="center" vertical="center"/>
    </xf>
    <xf numFmtId="0" fontId="29" fillId="0" borderId="11" xfId="2" applyFont="1" applyAlignment="1">
      <alignment horizontal="center" vertical="center"/>
    </xf>
    <xf numFmtId="0" fontId="29" fillId="0" borderId="41" xfId="2" applyFont="1" applyBorder="1" applyAlignment="1">
      <alignment horizontal="center" vertical="center"/>
    </xf>
    <xf numFmtId="0" fontId="29" fillId="0" borderId="36" xfId="2" applyFont="1" applyBorder="1" applyAlignment="1">
      <alignment horizontal="center" vertical="center"/>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9" fillId="20" borderId="30" xfId="2" applyFont="1" applyFill="1" applyBorder="1" applyAlignment="1">
      <alignment horizontal="center" vertical="center" wrapText="1"/>
    </xf>
    <xf numFmtId="0" fontId="29" fillId="20" borderId="31" xfId="2" applyFont="1" applyFill="1" applyBorder="1" applyAlignment="1">
      <alignment horizontal="center" vertical="center" wrapText="1"/>
    </xf>
    <xf numFmtId="0" fontId="29" fillId="20" borderId="32" xfId="2" applyFont="1" applyFill="1" applyBorder="1" applyAlignment="1">
      <alignment horizontal="center" vertical="center" wrapText="1"/>
    </xf>
    <xf numFmtId="0" fontId="29" fillId="0" borderId="51" xfId="2" applyFont="1" applyBorder="1" applyAlignment="1">
      <alignment horizontal="center" vertical="center" wrapText="1"/>
    </xf>
    <xf numFmtId="0" fontId="29" fillId="0" borderId="51" xfId="2" applyFont="1" applyBorder="1" applyAlignment="1">
      <alignment horizontal="left" vertical="center" wrapText="1"/>
    </xf>
    <xf numFmtId="0" fontId="28" fillId="0" borderId="27" xfId="2" applyFont="1" applyBorder="1" applyAlignment="1">
      <alignment horizontal="center" vertical="center" wrapText="1"/>
    </xf>
    <xf numFmtId="0" fontId="28" fillId="0" borderId="33" xfId="2" applyFont="1" applyBorder="1" applyAlignment="1">
      <alignment horizontal="center" vertical="center" wrapText="1"/>
    </xf>
    <xf numFmtId="0" fontId="28" fillId="0" borderId="36" xfId="2" applyFont="1" applyBorder="1" applyAlignment="1">
      <alignment horizontal="center" vertical="center" wrapText="1"/>
    </xf>
    <xf numFmtId="0" fontId="29" fillId="20" borderId="51" xfId="2" applyFont="1" applyFill="1" applyBorder="1" applyAlignment="1">
      <alignment horizontal="center" vertical="center" wrapText="1"/>
    </xf>
    <xf numFmtId="0" fontId="29" fillId="20" borderId="51" xfId="2" applyFont="1" applyFill="1" applyBorder="1" applyAlignment="1">
      <alignment horizontal="left" vertical="center" wrapText="1"/>
    </xf>
    <xf numFmtId="0" fontId="20" fillId="0" borderId="51" xfId="3" applyFont="1" applyBorder="1" applyAlignment="1">
      <alignment horizontal="center" vertical="center"/>
    </xf>
    <xf numFmtId="0" fontId="29" fillId="0" borderId="93" xfId="2" applyFont="1" applyBorder="1" applyAlignment="1">
      <alignment horizontal="center" vertical="center" wrapText="1"/>
    </xf>
    <xf numFmtId="0" fontId="29" fillId="0" borderId="94" xfId="2" applyFont="1" applyBorder="1" applyAlignment="1">
      <alignment horizontal="center" vertical="center" wrapText="1"/>
    </xf>
    <xf numFmtId="0" fontId="29" fillId="0" borderId="95" xfId="2" applyFont="1" applyBorder="1" applyAlignment="1">
      <alignment horizontal="center" vertical="center" wrapText="1"/>
    </xf>
    <xf numFmtId="0" fontId="29" fillId="19" borderId="11" xfId="2" applyFont="1" applyFill="1" applyAlignment="1">
      <alignment horizontal="left" vertical="center" wrapText="1"/>
    </xf>
    <xf numFmtId="0" fontId="29" fillId="20" borderId="54" xfId="2" applyFont="1" applyFill="1" applyBorder="1" applyAlignment="1">
      <alignment horizontal="center" vertical="center" wrapText="1"/>
    </xf>
    <xf numFmtId="0" fontId="29" fillId="20" borderId="52" xfId="2" applyFont="1" applyFill="1" applyBorder="1" applyAlignment="1">
      <alignment horizontal="center" vertical="center" wrapText="1"/>
    </xf>
    <xf numFmtId="0" fontId="29" fillId="20" borderId="53" xfId="2" applyFont="1" applyFill="1" applyBorder="1" applyAlignment="1">
      <alignment horizontal="center" vertical="center" wrapText="1"/>
    </xf>
    <xf numFmtId="0" fontId="53" fillId="20" borderId="54" xfId="2" applyFont="1" applyFill="1" applyBorder="1" applyAlignment="1">
      <alignment horizontal="center" vertical="center" wrapText="1"/>
    </xf>
    <xf numFmtId="0" fontId="53" fillId="20" borderId="52" xfId="2" applyFont="1" applyFill="1" applyBorder="1" applyAlignment="1">
      <alignment horizontal="center" vertical="center" wrapText="1"/>
    </xf>
    <xf numFmtId="0" fontId="53" fillId="20" borderId="53" xfId="2" applyFont="1" applyFill="1" applyBorder="1" applyAlignment="1">
      <alignment horizontal="center" vertical="center" wrapText="1"/>
    </xf>
    <xf numFmtId="0" fontId="29" fillId="19" borderId="27" xfId="2" applyFont="1" applyFill="1" applyBorder="1" applyAlignment="1">
      <alignment horizontal="left" vertical="center" wrapText="1"/>
    </xf>
    <xf numFmtId="0" fontId="29" fillId="19" borderId="43" xfId="2" applyFont="1" applyFill="1" applyBorder="1" applyAlignment="1">
      <alignment horizontal="left" vertical="center" wrapText="1"/>
    </xf>
    <xf numFmtId="0" fontId="29" fillId="19" borderId="42" xfId="2" applyFont="1" applyFill="1" applyBorder="1" applyAlignment="1">
      <alignment horizontal="left" vertical="center" wrapText="1"/>
    </xf>
    <xf numFmtId="0" fontId="29" fillId="19" borderId="33" xfId="2" applyFont="1" applyFill="1" applyBorder="1" applyAlignment="1">
      <alignment horizontal="left" vertical="center" wrapText="1"/>
    </xf>
    <xf numFmtId="0" fontId="29" fillId="19" borderId="41" xfId="2" applyFont="1" applyFill="1" applyBorder="1" applyAlignment="1">
      <alignment horizontal="left" vertical="center" wrapText="1"/>
    </xf>
    <xf numFmtId="0" fontId="29" fillId="19" borderId="36" xfId="2" applyFont="1" applyFill="1" applyBorder="1" applyAlignment="1">
      <alignment horizontal="left" vertical="center" wrapText="1"/>
    </xf>
    <xf numFmtId="0" fontId="29" fillId="19" borderId="45" xfId="2" applyFont="1" applyFill="1" applyBorder="1" applyAlignment="1">
      <alignment horizontal="left" vertical="center" wrapText="1"/>
    </xf>
    <xf numFmtId="0" fontId="29" fillId="19" borderId="44" xfId="2" applyFont="1" applyFill="1" applyBorder="1" applyAlignment="1">
      <alignment horizontal="left" vertical="center" wrapText="1"/>
    </xf>
    <xf numFmtId="1" fontId="15" fillId="19" borderId="27" xfId="3" applyNumberFormat="1" applyFont="1" applyFill="1" applyBorder="1" applyAlignment="1">
      <alignment horizontal="center" vertical="center"/>
    </xf>
    <xf numFmtId="1" fontId="15" fillId="19" borderId="43" xfId="3" applyNumberFormat="1" applyFont="1" applyFill="1" applyBorder="1" applyAlignment="1">
      <alignment horizontal="center" vertical="center"/>
    </xf>
    <xf numFmtId="1" fontId="15" fillId="19" borderId="42" xfId="3" applyNumberFormat="1" applyFont="1" applyFill="1" applyBorder="1" applyAlignment="1">
      <alignment horizontal="center" vertical="center"/>
    </xf>
    <xf numFmtId="1" fontId="15" fillId="19" borderId="33" xfId="3" applyNumberFormat="1" applyFont="1" applyFill="1" applyBorder="1" applyAlignment="1">
      <alignment horizontal="center" vertical="center"/>
    </xf>
    <xf numFmtId="1" fontId="15" fillId="19" borderId="11" xfId="3" applyNumberFormat="1" applyFont="1" applyFill="1" applyAlignment="1">
      <alignment horizontal="center" vertical="center"/>
    </xf>
    <xf numFmtId="1" fontId="15" fillId="19" borderId="41" xfId="3" applyNumberFormat="1" applyFont="1" applyFill="1" applyBorder="1" applyAlignment="1">
      <alignment horizontal="center" vertical="center"/>
    </xf>
    <xf numFmtId="1" fontId="15" fillId="19" borderId="36" xfId="3" applyNumberFormat="1" applyFont="1" applyFill="1" applyBorder="1" applyAlignment="1">
      <alignment horizontal="center" vertical="center"/>
    </xf>
    <xf numFmtId="1" fontId="15" fillId="19" borderId="45" xfId="3" applyNumberFormat="1" applyFont="1" applyFill="1" applyBorder="1" applyAlignment="1">
      <alignment horizontal="center" vertical="center"/>
    </xf>
    <xf numFmtId="1" fontId="15" fillId="19" borderId="44" xfId="3" applyNumberFormat="1" applyFont="1" applyFill="1" applyBorder="1" applyAlignment="1">
      <alignment horizontal="center" vertical="center"/>
    </xf>
    <xf numFmtId="0" fontId="44" fillId="16" borderId="71" xfId="2" applyFont="1" applyFill="1" applyBorder="1" applyAlignment="1">
      <alignment horizontal="center" vertical="center" wrapText="1"/>
    </xf>
    <xf numFmtId="0" fontId="44" fillId="16" borderId="69" xfId="2" applyFont="1" applyFill="1" applyBorder="1" applyAlignment="1">
      <alignment horizontal="center" vertical="center" wrapText="1"/>
    </xf>
    <xf numFmtId="0" fontId="29" fillId="0" borderId="51" xfId="0" applyFont="1" applyBorder="1" applyAlignment="1">
      <alignment horizontal="center" vertical="center" wrapText="1"/>
    </xf>
    <xf numFmtId="0" fontId="29" fillId="20" borderId="43" xfId="2"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9" fontId="30" fillId="0" borderId="48" xfId="1" applyFont="1" applyBorder="1" applyAlignment="1">
      <alignment horizontal="center" vertical="center"/>
    </xf>
    <xf numFmtId="9" fontId="30" fillId="0" borderId="50" xfId="1" applyFont="1" applyBorder="1" applyAlignment="1">
      <alignment horizontal="center" vertical="center"/>
    </xf>
    <xf numFmtId="172" fontId="47" fillId="20" borderId="48" xfId="3" applyNumberFormat="1" applyFont="1" applyFill="1" applyBorder="1" applyAlignment="1">
      <alignment horizontal="center" vertical="center"/>
    </xf>
    <xf numFmtId="172" fontId="47" fillId="20" borderId="50" xfId="3" applyNumberFormat="1" applyFont="1" applyFill="1" applyBorder="1" applyAlignment="1">
      <alignment horizontal="center" vertical="center"/>
    </xf>
    <xf numFmtId="0" fontId="30" fillId="0" borderId="48" xfId="3" applyFont="1" applyBorder="1" applyAlignment="1">
      <alignment horizontal="center" vertical="center"/>
    </xf>
    <xf numFmtId="0" fontId="30" fillId="0" borderId="50" xfId="3" applyFont="1" applyBorder="1" applyAlignment="1">
      <alignment horizontal="center" vertical="center"/>
    </xf>
    <xf numFmtId="0" fontId="28" fillId="19" borderId="48" xfId="3" applyFont="1" applyFill="1" applyBorder="1" applyAlignment="1">
      <alignment horizontal="left" vertical="center" wrapText="1"/>
    </xf>
    <xf numFmtId="0" fontId="28" fillId="19" borderId="50" xfId="3" applyFont="1" applyFill="1" applyBorder="1" applyAlignment="1">
      <alignment horizontal="left" vertical="center" wrapText="1"/>
    </xf>
    <xf numFmtId="0" fontId="46" fillId="0" borderId="50" xfId="3" applyFont="1" applyBorder="1" applyAlignment="1">
      <alignment horizontal="left" vertical="center" wrapText="1"/>
    </xf>
    <xf numFmtId="0" fontId="63" fillId="19" borderId="50" xfId="34" applyFill="1" applyBorder="1" applyAlignment="1">
      <alignment horizontal="center" vertical="center" wrapText="1"/>
    </xf>
    <xf numFmtId="0" fontId="48" fillId="19" borderId="48" xfId="3" applyFont="1" applyFill="1" applyBorder="1" applyAlignment="1">
      <alignment horizontal="left" vertical="center" wrapText="1"/>
    </xf>
    <xf numFmtId="0" fontId="46" fillId="19" borderId="50" xfId="3" applyFont="1" applyFill="1" applyBorder="1" applyAlignment="1">
      <alignment horizontal="left" vertical="center" wrapText="1"/>
    </xf>
    <xf numFmtId="0" fontId="48" fillId="19" borderId="48" xfId="3" applyFont="1" applyFill="1" applyBorder="1" applyAlignment="1">
      <alignment horizontal="center" vertical="center" wrapText="1"/>
    </xf>
    <xf numFmtId="0" fontId="48" fillId="19" borderId="50" xfId="3" applyFont="1" applyFill="1" applyBorder="1" applyAlignment="1">
      <alignment horizontal="center" vertical="center" wrapText="1"/>
    </xf>
    <xf numFmtId="0" fontId="42" fillId="19" borderId="50" xfId="3" applyFont="1" applyFill="1" applyBorder="1" applyAlignment="1">
      <alignment horizontal="center" vertical="center" wrapText="1"/>
    </xf>
    <xf numFmtId="0" fontId="63" fillId="19" borderId="48" xfId="34" applyFill="1" applyBorder="1" applyAlignment="1">
      <alignment horizontal="left" vertical="center" wrapText="1"/>
    </xf>
    <xf numFmtId="0" fontId="28" fillId="19" borderId="50" xfId="3" applyFont="1" applyFill="1" applyBorder="1" applyAlignment="1">
      <alignment horizontal="center" vertical="center" wrapText="1"/>
    </xf>
    <xf numFmtId="0" fontId="29" fillId="19" borderId="27" xfId="2" applyFont="1" applyFill="1" applyBorder="1" applyAlignment="1">
      <alignment horizontal="center" vertical="center" wrapText="1"/>
    </xf>
    <xf numFmtId="0" fontId="29" fillId="19" borderId="43" xfId="2" applyFont="1" applyFill="1" applyBorder="1" applyAlignment="1">
      <alignment horizontal="center" vertical="center" wrapText="1"/>
    </xf>
    <xf numFmtId="0" fontId="29" fillId="19" borderId="42" xfId="2" applyFont="1" applyFill="1" applyBorder="1" applyAlignment="1">
      <alignment horizontal="center" vertical="center" wrapText="1"/>
    </xf>
    <xf numFmtId="0" fontId="29" fillId="19" borderId="33" xfId="2" applyFont="1" applyFill="1" applyBorder="1" applyAlignment="1">
      <alignment horizontal="center" vertical="center" wrapText="1"/>
    </xf>
    <xf numFmtId="0" fontId="29" fillId="19" borderId="11" xfId="2" applyFont="1" applyFill="1" applyAlignment="1">
      <alignment horizontal="center" vertical="center" wrapText="1"/>
    </xf>
    <xf numFmtId="0" fontId="29" fillId="19" borderId="41" xfId="2" applyFont="1" applyFill="1" applyBorder="1" applyAlignment="1">
      <alignment horizontal="center" vertical="center" wrapText="1"/>
    </xf>
    <xf numFmtId="0" fontId="29" fillId="19" borderId="36" xfId="2" applyFont="1" applyFill="1" applyBorder="1" applyAlignment="1">
      <alignment horizontal="center" vertical="center" wrapText="1"/>
    </xf>
    <xf numFmtId="0" fontId="29" fillId="19" borderId="45" xfId="2" applyFont="1" applyFill="1" applyBorder="1" applyAlignment="1">
      <alignment horizontal="center" vertical="center" wrapText="1"/>
    </xf>
    <xf numFmtId="0" fontId="29" fillId="19" borderId="44" xfId="2" applyFont="1" applyFill="1" applyBorder="1" applyAlignment="1">
      <alignment horizontal="center" vertical="center" wrapText="1"/>
    </xf>
    <xf numFmtId="0" fontId="28" fillId="19" borderId="30" xfId="3" applyFont="1" applyFill="1" applyBorder="1" applyAlignment="1">
      <alignment horizontal="left" vertical="center" wrapText="1"/>
    </xf>
    <xf numFmtId="0" fontId="28" fillId="19" borderId="32" xfId="3" applyFont="1" applyFill="1" applyBorder="1" applyAlignment="1">
      <alignment horizontal="left" vertical="center" wrapText="1"/>
    </xf>
    <xf numFmtId="0" fontId="28" fillId="0" borderId="30" xfId="3" applyFont="1" applyBorder="1" applyAlignment="1">
      <alignment horizontal="center" vertical="center" wrapText="1"/>
    </xf>
    <xf numFmtId="0" fontId="28" fillId="0" borderId="32" xfId="3" applyFont="1" applyBorder="1" applyAlignment="1">
      <alignment horizontal="center" vertical="center"/>
    </xf>
    <xf numFmtId="9" fontId="30" fillId="0" borderId="48" xfId="1" applyFont="1" applyBorder="1" applyAlignment="1">
      <alignment horizontal="center" vertical="center" wrapText="1"/>
    </xf>
    <xf numFmtId="9" fontId="30" fillId="0" borderId="50" xfId="1" applyFont="1" applyBorder="1" applyAlignment="1">
      <alignment horizontal="center" vertical="center" wrapText="1"/>
    </xf>
    <xf numFmtId="0" fontId="62" fillId="19" borderId="48" xfId="3" applyFont="1" applyFill="1" applyBorder="1" applyAlignment="1">
      <alignment horizontal="left" vertical="center" wrapText="1"/>
    </xf>
    <xf numFmtId="0" fontId="63" fillId="0" borderId="48" xfId="34" applyBorder="1" applyAlignment="1">
      <alignment horizontal="center" vertical="center" wrapText="1"/>
    </xf>
    <xf numFmtId="0" fontId="63" fillId="0" borderId="50" xfId="34" applyBorder="1" applyAlignment="1">
      <alignment horizontal="center" vertical="center" wrapText="1"/>
    </xf>
    <xf numFmtId="0" fontId="36" fillId="0" borderId="50" xfId="3" applyFont="1" applyBorder="1" applyAlignment="1">
      <alignment horizontal="center" vertical="center" wrapText="1"/>
    </xf>
    <xf numFmtId="0" fontId="45" fillId="0" borderId="50" xfId="3" applyFont="1" applyBorder="1" applyAlignment="1">
      <alignment horizontal="center" vertical="center" wrapText="1"/>
    </xf>
    <xf numFmtId="0" fontId="27" fillId="0" borderId="47" xfId="0" applyFont="1" applyBorder="1" applyAlignment="1">
      <alignment horizontal="center" wrapText="1"/>
    </xf>
    <xf numFmtId="0" fontId="27" fillId="0" borderId="47" xfId="0" applyFont="1" applyBorder="1" applyAlignment="1">
      <alignment horizontal="center"/>
    </xf>
    <xf numFmtId="0" fontId="27" fillId="19" borderId="48" xfId="3" applyFont="1" applyFill="1" applyBorder="1" applyAlignment="1">
      <alignment horizontal="left" vertical="center" wrapText="1"/>
    </xf>
    <xf numFmtId="0" fontId="27" fillId="19" borderId="50" xfId="3" applyFont="1" applyFill="1" applyBorder="1" applyAlignment="1">
      <alignment horizontal="left" vertical="center" wrapText="1"/>
    </xf>
    <xf numFmtId="0" fontId="36" fillId="0" borderId="48" xfId="3" applyFont="1" applyBorder="1" applyAlignment="1">
      <alignment horizontal="center" vertical="center" wrapText="1"/>
    </xf>
    <xf numFmtId="0" fontId="30" fillId="0" borderId="30" xfId="3" applyFont="1" applyBorder="1" applyAlignment="1">
      <alignment horizontal="left" vertical="center" wrapText="1"/>
    </xf>
    <xf numFmtId="0" fontId="30" fillId="0" borderId="32" xfId="3" applyFont="1" applyBorder="1" applyAlignment="1">
      <alignment horizontal="left" vertical="center" wrapText="1"/>
    </xf>
    <xf numFmtId="0" fontId="35" fillId="19" borderId="48" xfId="34" applyFont="1" applyFill="1" applyBorder="1" applyAlignment="1">
      <alignment horizontal="center" vertical="center" wrapText="1"/>
    </xf>
    <xf numFmtId="0" fontId="35" fillId="0" borderId="48" xfId="34" applyFont="1" applyFill="1" applyBorder="1" applyAlignment="1">
      <alignment vertical="center" wrapText="1"/>
    </xf>
    <xf numFmtId="0" fontId="35" fillId="0" borderId="110" xfId="34" applyFont="1" applyFill="1" applyBorder="1" applyAlignment="1">
      <alignment vertical="center" wrapText="1"/>
    </xf>
    <xf numFmtId="0" fontId="35" fillId="0" borderId="108" xfId="34" applyFont="1" applyFill="1" applyBorder="1" applyAlignment="1">
      <alignment vertical="center" wrapText="1"/>
    </xf>
    <xf numFmtId="0" fontId="30" fillId="0" borderId="30" xfId="3" applyFont="1" applyBorder="1" applyAlignment="1">
      <alignment horizontal="center" vertical="center" wrapText="1"/>
    </xf>
    <xf numFmtId="0" fontId="30" fillId="0" borderId="32" xfId="3" applyFont="1" applyBorder="1" applyAlignment="1">
      <alignment horizontal="center" vertical="center" wrapText="1"/>
    </xf>
    <xf numFmtId="0" fontId="30" fillId="0" borderId="48" xfId="3" applyFont="1" applyBorder="1" applyAlignment="1">
      <alignment horizontal="center" vertical="center" wrapText="1"/>
    </xf>
    <xf numFmtId="0" fontId="30" fillId="0" borderId="50" xfId="3" applyFont="1" applyBorder="1" applyAlignment="1">
      <alignment horizontal="center" vertical="center" wrapText="1"/>
    </xf>
    <xf numFmtId="0" fontId="30" fillId="0" borderId="48" xfId="3" applyFont="1" applyBorder="1" applyAlignment="1">
      <alignment horizontal="left" vertical="center" wrapText="1"/>
    </xf>
    <xf numFmtId="0" fontId="30" fillId="0" borderId="50" xfId="3" applyFont="1" applyBorder="1" applyAlignment="1">
      <alignment horizontal="left" vertical="center" wrapText="1"/>
    </xf>
    <xf numFmtId="0" fontId="35" fillId="0" borderId="48" xfId="34" applyFont="1" applyBorder="1" applyAlignment="1">
      <alignment horizontal="center" vertical="center" wrapText="1"/>
    </xf>
    <xf numFmtId="0" fontId="30" fillId="0" borderId="32" xfId="3" applyFont="1" applyBorder="1" applyAlignment="1">
      <alignment horizontal="left" vertical="center"/>
    </xf>
    <xf numFmtId="172" fontId="60" fillId="20" borderId="48" xfId="3" applyNumberFormat="1" applyFont="1" applyFill="1" applyBorder="1" applyAlignment="1">
      <alignment horizontal="center" vertical="center" wrapText="1"/>
    </xf>
    <xf numFmtId="172" fontId="60" fillId="20" borderId="50" xfId="3" applyNumberFormat="1" applyFont="1" applyFill="1" applyBorder="1" applyAlignment="1">
      <alignment horizontal="center" vertical="center" wrapText="1"/>
    </xf>
    <xf numFmtId="172" fontId="37" fillId="20" borderId="48" xfId="3" applyNumberFormat="1" applyFont="1" applyFill="1" applyBorder="1" applyAlignment="1">
      <alignment horizontal="center" vertical="center" wrapText="1"/>
    </xf>
    <xf numFmtId="172" fontId="37" fillId="20" borderId="50" xfId="3" applyNumberFormat="1" applyFont="1" applyFill="1" applyBorder="1" applyAlignment="1">
      <alignment horizontal="center" vertical="center" wrapText="1"/>
    </xf>
    <xf numFmtId="0" fontId="42" fillId="0" borderId="48" xfId="3" applyFont="1" applyBorder="1" applyAlignment="1">
      <alignment horizontal="left" vertical="center" wrapText="1"/>
    </xf>
    <xf numFmtId="0" fontId="42" fillId="0" borderId="50" xfId="3" applyFont="1" applyBorder="1" applyAlignment="1">
      <alignment horizontal="left"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64" fillId="0" borderId="48" xfId="3" applyFont="1" applyBorder="1" applyAlignment="1">
      <alignment horizontal="left" vertical="center" wrapText="1"/>
    </xf>
    <xf numFmtId="0" fontId="28" fillId="19" borderId="48" xfId="3" applyFont="1" applyFill="1" applyBorder="1" applyAlignment="1">
      <alignment horizontal="center" vertical="center" wrapText="1"/>
    </xf>
    <xf numFmtId="0" fontId="63" fillId="0" borderId="48" xfId="34" applyBorder="1" applyAlignment="1">
      <alignment horizontal="center" vertical="center"/>
    </xf>
    <xf numFmtId="2" fontId="30" fillId="0" borderId="30" xfId="3" applyNumberFormat="1" applyFont="1" applyBorder="1" applyAlignment="1">
      <alignment horizontal="center" vertical="center" wrapText="1"/>
    </xf>
    <xf numFmtId="0" fontId="28" fillId="0" borderId="32" xfId="3" applyFont="1" applyBorder="1" applyAlignment="1">
      <alignment horizontal="center" vertical="center" wrapText="1"/>
    </xf>
    <xf numFmtId="0" fontId="30" fillId="0" borderId="32" xfId="3" applyFont="1" applyBorder="1" applyAlignment="1">
      <alignment horizontal="center" vertical="center"/>
    </xf>
    <xf numFmtId="0" fontId="36" fillId="0" borderId="31" xfId="3" applyFont="1" applyBorder="1" applyAlignment="1">
      <alignment horizontal="center" vertical="center" wrapText="1"/>
    </xf>
    <xf numFmtId="9" fontId="30" fillId="0" borderId="48" xfId="3" applyNumberFormat="1" applyFont="1" applyBorder="1" applyAlignment="1">
      <alignment horizontal="center" vertical="center"/>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0" fontId="30" fillId="0" borderId="47" xfId="0" applyFont="1" applyBorder="1" applyAlignment="1">
      <alignment horizontal="center" vertical="center" wrapText="1"/>
    </xf>
    <xf numFmtId="0" fontId="30" fillId="0" borderId="47" xfId="0" applyFont="1" applyBorder="1" applyAlignment="1">
      <alignment horizontal="center" vertical="center"/>
    </xf>
    <xf numFmtId="0" fontId="30" fillId="0" borderId="47" xfId="3" applyFont="1" applyBorder="1" applyAlignment="1">
      <alignment horizontal="center" vertical="center" wrapText="1"/>
    </xf>
    <xf numFmtId="0" fontId="30" fillId="0" borderId="47" xfId="3" applyFont="1" applyBorder="1" applyAlignment="1">
      <alignment horizontal="center" vertical="center"/>
    </xf>
    <xf numFmtId="0" fontId="36" fillId="0" borderId="48" xfId="3" applyFont="1" applyBorder="1" applyAlignment="1">
      <alignment horizontal="left" vertical="center" wrapText="1"/>
    </xf>
    <xf numFmtId="0" fontId="36" fillId="0" borderId="50" xfId="3" applyFont="1" applyBorder="1" applyAlignment="1">
      <alignment horizontal="left" vertical="center" wrapText="1"/>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45" fillId="0" borderId="48" xfId="3" applyFont="1" applyBorder="1" applyAlignment="1">
      <alignment horizontal="center" vertical="center" wrapText="1"/>
    </xf>
    <xf numFmtId="0" fontId="47" fillId="20" borderId="74" xfId="2" applyFont="1" applyFill="1" applyBorder="1" applyAlignment="1">
      <alignment horizontal="center" vertical="center" wrapText="1"/>
    </xf>
    <xf numFmtId="0" fontId="47" fillId="20" borderId="65" xfId="2" applyFont="1" applyFill="1" applyBorder="1" applyAlignment="1">
      <alignment horizontal="center" vertical="center" wrapText="1"/>
    </xf>
    <xf numFmtId="0" fontId="30" fillId="0" borderId="30" xfId="3" applyFont="1" applyBorder="1" applyAlignment="1">
      <alignment vertical="center" wrapText="1"/>
    </xf>
    <xf numFmtId="0" fontId="30" fillId="0" borderId="32" xfId="3" applyFont="1" applyBorder="1" applyAlignment="1">
      <alignment vertical="center" wrapText="1"/>
    </xf>
    <xf numFmtId="0" fontId="30" fillId="0" borderId="48" xfId="3" applyFont="1" applyBorder="1" applyAlignment="1">
      <alignment vertical="center" wrapText="1"/>
    </xf>
    <xf numFmtId="0" fontId="30" fillId="0" borderId="50" xfId="3" applyFont="1" applyBorder="1" applyAlignment="1">
      <alignment vertical="center" wrapText="1"/>
    </xf>
    <xf numFmtId="0" fontId="30" fillId="0" borderId="112" xfId="3" applyFont="1" applyBorder="1" applyAlignment="1">
      <alignment horizontal="left" vertical="center" wrapText="1"/>
    </xf>
    <xf numFmtId="0" fontId="30" fillId="0" borderId="88" xfId="3" applyFont="1" applyBorder="1" applyAlignment="1">
      <alignment horizontal="left" vertical="center" wrapText="1"/>
    </xf>
    <xf numFmtId="43" fontId="36" fillId="0" borderId="48" xfId="18" applyFont="1" applyBorder="1" applyAlignment="1">
      <alignment horizontal="center"/>
    </xf>
    <xf numFmtId="43" fontId="36" fillId="0" borderId="50" xfId="18" applyFont="1" applyBorder="1" applyAlignment="1">
      <alignment horizontal="center"/>
    </xf>
    <xf numFmtId="0" fontId="29" fillId="20" borderId="27" xfId="2" applyFont="1" applyFill="1" applyBorder="1" applyAlignment="1">
      <alignment horizontal="center" vertical="center" wrapText="1"/>
    </xf>
    <xf numFmtId="0" fontId="29" fillId="20" borderId="33" xfId="2" applyFont="1" applyFill="1" applyBorder="1" applyAlignment="1">
      <alignment horizontal="center" vertical="center" wrapText="1"/>
    </xf>
    <xf numFmtId="0" fontId="29" fillId="20" borderId="36" xfId="2" applyFont="1" applyFill="1" applyBorder="1" applyAlignment="1">
      <alignment horizontal="center" vertical="center" wrapText="1"/>
    </xf>
    <xf numFmtId="1" fontId="29" fillId="0" borderId="54" xfId="2" applyNumberFormat="1" applyFont="1" applyBorder="1" applyAlignment="1">
      <alignment horizontal="center" vertical="center" wrapText="1"/>
    </xf>
    <xf numFmtId="1" fontId="29" fillId="0" borderId="52" xfId="2" applyNumberFormat="1" applyFont="1" applyBorder="1" applyAlignment="1">
      <alignment horizontal="center" vertical="center" wrapText="1"/>
    </xf>
    <xf numFmtId="1" fontId="29" fillId="0" borderId="53" xfId="2" applyNumberFormat="1" applyFont="1" applyBorder="1" applyAlignment="1">
      <alignment horizontal="center" vertical="center" wrapText="1"/>
    </xf>
    <xf numFmtId="0" fontId="29" fillId="20" borderId="54" xfId="3" applyFont="1" applyFill="1" applyBorder="1" applyAlignment="1">
      <alignment horizontal="center" vertical="center" wrapText="1"/>
    </xf>
    <xf numFmtId="0" fontId="29" fillId="20" borderId="53" xfId="3" applyFont="1" applyFill="1" applyBorder="1" applyAlignment="1">
      <alignment horizontal="center" vertical="center" wrapText="1"/>
    </xf>
    <xf numFmtId="0" fontId="29" fillId="20" borderId="30" xfId="3" applyFont="1" applyFill="1" applyBorder="1" applyAlignment="1">
      <alignment horizontal="center" vertical="center" wrapText="1"/>
    </xf>
    <xf numFmtId="0" fontId="29" fillId="20" borderId="32" xfId="3" applyFont="1" applyFill="1" applyBorder="1" applyAlignment="1">
      <alignment horizontal="center" vertical="center" wrapText="1"/>
    </xf>
    <xf numFmtId="0" fontId="30" fillId="0" borderId="30" xfId="3" applyFont="1" applyBorder="1" applyAlignment="1">
      <alignment horizontal="center" vertical="center"/>
    </xf>
    <xf numFmtId="0" fontId="30" fillId="0" borderId="31" xfId="3" applyFont="1" applyBorder="1" applyAlignment="1">
      <alignment horizontal="center" vertical="center"/>
    </xf>
    <xf numFmtId="0" fontId="30" fillId="19" borderId="30" xfId="3" applyFont="1" applyFill="1" applyBorder="1" applyAlignment="1">
      <alignment horizontal="center" vertical="center" wrapText="1"/>
    </xf>
    <xf numFmtId="0" fontId="30" fillId="19" borderId="32" xfId="3" applyFont="1" applyFill="1" applyBorder="1" applyAlignment="1">
      <alignment horizontal="center" vertical="center" wrapText="1"/>
    </xf>
    <xf numFmtId="0" fontId="30" fillId="0" borderId="54" xfId="3" applyFont="1" applyBorder="1" applyAlignment="1">
      <alignment horizontal="center" vertical="center"/>
    </xf>
    <xf numFmtId="0" fontId="30" fillId="0" borderId="52" xfId="3" applyFont="1" applyBorder="1" applyAlignment="1">
      <alignment horizontal="center" vertical="center"/>
    </xf>
    <xf numFmtId="0" fontId="30" fillId="0" borderId="53" xfId="3" applyFont="1" applyBorder="1" applyAlignment="1">
      <alignment horizontal="center" vertical="center"/>
    </xf>
    <xf numFmtId="0" fontId="30" fillId="0" borderId="31" xfId="3" applyFont="1" applyBorder="1" applyAlignment="1">
      <alignment horizontal="center" vertical="center" wrapText="1"/>
    </xf>
    <xf numFmtId="0" fontId="20" fillId="20" borderId="51" xfId="3" applyFont="1" applyFill="1" applyBorder="1" applyAlignment="1">
      <alignment horizontal="center" vertical="center"/>
    </xf>
    <xf numFmtId="0" fontId="29" fillId="0" borderId="27" xfId="2" applyFont="1" applyBorder="1" applyAlignment="1">
      <alignment horizontal="center" vertical="center" wrapText="1"/>
    </xf>
    <xf numFmtId="0" fontId="29" fillId="0" borderId="43" xfId="2" applyFont="1" applyBorder="1" applyAlignment="1">
      <alignment horizontal="center" vertical="center" wrapText="1"/>
    </xf>
    <xf numFmtId="0" fontId="29" fillId="0" borderId="42" xfId="2" applyFont="1" applyBorder="1" applyAlignment="1">
      <alignment horizontal="center" vertical="center" wrapText="1"/>
    </xf>
    <xf numFmtId="0" fontId="29" fillId="0" borderId="33" xfId="2" applyFont="1" applyBorder="1" applyAlignment="1">
      <alignment horizontal="center" vertical="center" wrapText="1"/>
    </xf>
    <xf numFmtId="0" fontId="29" fillId="0" borderId="11" xfId="2" applyFont="1" applyAlignment="1">
      <alignment horizontal="center" vertical="center" wrapText="1"/>
    </xf>
    <xf numFmtId="0" fontId="29" fillId="0" borderId="41"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45" xfId="2" applyFont="1" applyBorder="1" applyAlignment="1">
      <alignment horizontal="center" vertical="center" wrapText="1"/>
    </xf>
    <xf numFmtId="0" fontId="29" fillId="0" borderId="44" xfId="2" applyFont="1" applyBorder="1" applyAlignment="1">
      <alignment horizontal="center" vertical="center" wrapText="1"/>
    </xf>
    <xf numFmtId="0" fontId="20" fillId="20" borderId="30" xfId="3" applyFont="1" applyFill="1" applyBorder="1" applyAlignment="1">
      <alignment horizontal="center" vertical="center" wrapText="1"/>
    </xf>
    <xf numFmtId="0" fontId="20" fillId="20" borderId="31" xfId="3" applyFont="1" applyFill="1" applyBorder="1" applyAlignment="1">
      <alignment horizontal="center" vertical="center" wrapText="1"/>
    </xf>
    <xf numFmtId="0" fontId="20" fillId="20" borderId="32" xfId="3" applyFont="1" applyFill="1" applyBorder="1" applyAlignment="1">
      <alignment horizontal="center" vertical="center" wrapText="1"/>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20" fillId="0" borderId="51" xfId="3" applyFont="1" applyBorder="1" applyAlignment="1">
      <alignment horizontal="left" vertical="center" wrapText="1"/>
    </xf>
    <xf numFmtId="0" fontId="20" fillId="0" borderId="51" xfId="3" applyFont="1" applyBorder="1" applyAlignment="1">
      <alignment horizontal="left" vertical="center"/>
    </xf>
    <xf numFmtId="0" fontId="30" fillId="0" borderId="51" xfId="3" applyFont="1" applyBorder="1" applyAlignment="1">
      <alignment horizontal="center" vertical="center"/>
    </xf>
    <xf numFmtId="0" fontId="65" fillId="0" borderId="30" xfId="3" applyFont="1" applyBorder="1" applyAlignment="1">
      <alignment horizontal="left" vertical="center" wrapText="1"/>
    </xf>
    <xf numFmtId="170" fontId="30" fillId="0" borderId="81" xfId="5" applyNumberFormat="1" applyFont="1" applyBorder="1" applyAlignment="1">
      <alignment horizontal="center" vertical="center"/>
    </xf>
    <xf numFmtId="170" fontId="30" fillId="0" borderId="82" xfId="5" applyNumberFormat="1" applyFont="1" applyBorder="1" applyAlignment="1">
      <alignment horizontal="center" vertical="center"/>
    </xf>
    <xf numFmtId="170" fontId="30" fillId="0" borderId="70" xfId="5" applyNumberFormat="1" applyFont="1" applyBorder="1" applyAlignment="1">
      <alignment horizontal="center" vertical="center"/>
    </xf>
    <xf numFmtId="170" fontId="30" fillId="0" borderId="73" xfId="5" applyNumberFormat="1" applyFont="1" applyBorder="1" applyAlignment="1">
      <alignment horizontal="center" vertical="center"/>
    </xf>
    <xf numFmtId="0" fontId="29" fillId="0" borderId="30"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2" xfId="2" applyFont="1" applyBorder="1" applyAlignment="1">
      <alignment horizontal="center" vertical="center" wrapText="1"/>
    </xf>
    <xf numFmtId="1" fontId="15" fillId="0" borderId="30" xfId="3" applyNumberFormat="1" applyFont="1" applyBorder="1" applyAlignment="1">
      <alignment horizontal="center" vertical="center"/>
    </xf>
    <xf numFmtId="1" fontId="15" fillId="0" borderId="32" xfId="3" applyNumberFormat="1" applyFont="1" applyBorder="1" applyAlignment="1">
      <alignment horizontal="center" vertical="center"/>
    </xf>
    <xf numFmtId="0" fontId="29" fillId="20" borderId="61" xfId="2" applyFont="1" applyFill="1" applyBorder="1" applyAlignment="1">
      <alignment horizontal="center" vertical="center" wrapText="1"/>
    </xf>
    <xf numFmtId="0" fontId="29" fillId="20" borderId="62" xfId="2" applyFont="1" applyFill="1" applyBorder="1" applyAlignment="1">
      <alignment horizontal="center" vertical="center" wrapText="1"/>
    </xf>
    <xf numFmtId="0" fontId="29" fillId="20" borderId="63" xfId="2" applyFont="1" applyFill="1" applyBorder="1" applyAlignment="1">
      <alignment horizontal="center" vertical="center" wrapText="1"/>
    </xf>
    <xf numFmtId="0" fontId="28" fillId="20" borderId="61"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8" fillId="20" borderId="34" xfId="2" applyFont="1" applyFill="1" applyBorder="1" applyAlignment="1">
      <alignment horizontal="center" vertical="center" wrapText="1"/>
    </xf>
    <xf numFmtId="0" fontId="28" fillId="20" borderId="38" xfId="2" applyFont="1" applyFill="1" applyBorder="1" applyAlignment="1">
      <alignment horizontal="center" vertical="center" wrapText="1"/>
    </xf>
    <xf numFmtId="0" fontId="29" fillId="16" borderId="51" xfId="2" applyFont="1" applyFill="1" applyBorder="1" applyAlignment="1">
      <alignment horizontal="center" vertical="center" wrapText="1"/>
    </xf>
    <xf numFmtId="0" fontId="28" fillId="20" borderId="81" xfId="2" applyFont="1" applyFill="1" applyBorder="1" applyAlignment="1">
      <alignment horizontal="center" vertical="center" wrapText="1"/>
    </xf>
    <xf numFmtId="0" fontId="28" fillId="20" borderId="82" xfId="2" applyFont="1" applyFill="1" applyBorder="1" applyAlignment="1">
      <alignment horizontal="center" vertical="center" wrapText="1"/>
    </xf>
    <xf numFmtId="0" fontId="29" fillId="20" borderId="34" xfId="2" applyFont="1" applyFill="1" applyBorder="1" applyAlignment="1">
      <alignment horizontal="center" vertical="center" wrapText="1"/>
    </xf>
    <xf numFmtId="0" fontId="29" fillId="20" borderId="38" xfId="2" applyFont="1" applyFill="1" applyBorder="1" applyAlignment="1">
      <alignment horizontal="center" vertical="center" wrapText="1"/>
    </xf>
    <xf numFmtId="0" fontId="28" fillId="0" borderId="81" xfId="2" applyFont="1" applyBorder="1" applyAlignment="1">
      <alignment horizontal="center" vertical="center" wrapText="1"/>
    </xf>
    <xf numFmtId="0" fontId="28" fillId="0" borderId="70" xfId="2" applyFont="1" applyBorder="1" applyAlignment="1">
      <alignment horizontal="center" vertical="center" wrapText="1"/>
    </xf>
    <xf numFmtId="0" fontId="29" fillId="20" borderId="81" xfId="2" applyFont="1" applyFill="1" applyBorder="1" applyAlignment="1">
      <alignment horizontal="center" vertical="center" wrapText="1"/>
    </xf>
    <xf numFmtId="0" fontId="29" fillId="20" borderId="82" xfId="2" applyFont="1" applyFill="1" applyBorder="1" applyAlignment="1">
      <alignment horizontal="center" vertical="center" wrapText="1"/>
    </xf>
    <xf numFmtId="170" fontId="30" fillId="0" borderId="60" xfId="5" applyNumberFormat="1" applyFont="1" applyBorder="1" applyAlignment="1">
      <alignment horizontal="center" vertical="center"/>
    </xf>
    <xf numFmtId="0" fontId="28" fillId="0" borderId="87" xfId="2" applyFont="1" applyBorder="1" applyAlignment="1">
      <alignment horizontal="center" vertical="center" wrapText="1"/>
    </xf>
    <xf numFmtId="0" fontId="28" fillId="0" borderId="64" xfId="2" applyFont="1" applyBorder="1" applyAlignment="1">
      <alignment horizontal="center" vertical="center" wrapText="1"/>
    </xf>
    <xf numFmtId="0" fontId="29" fillId="16" borderId="51" xfId="2" applyFont="1" applyFill="1" applyBorder="1" applyAlignment="1">
      <alignment horizontal="left" vertical="center" wrapText="1"/>
    </xf>
    <xf numFmtId="0" fontId="29" fillId="16" borderId="30" xfId="2" applyFont="1" applyFill="1" applyBorder="1" applyAlignment="1">
      <alignment horizontal="center" vertical="center" wrapText="1"/>
    </xf>
    <xf numFmtId="0" fontId="29" fillId="16" borderId="31" xfId="2" applyFont="1" applyFill="1" applyBorder="1" applyAlignment="1">
      <alignment horizontal="center" vertical="center" wrapText="1"/>
    </xf>
    <xf numFmtId="0" fontId="29" fillId="16" borderId="32" xfId="2" applyFont="1" applyFill="1" applyBorder="1" applyAlignment="1">
      <alignment horizontal="center" vertical="center" wrapText="1"/>
    </xf>
    <xf numFmtId="0" fontId="29" fillId="20" borderId="75" xfId="2" applyFont="1" applyFill="1" applyBorder="1" applyAlignment="1">
      <alignment horizontal="center" vertical="center" wrapText="1"/>
    </xf>
    <xf numFmtId="0" fontId="29" fillId="20" borderId="37" xfId="2" applyFont="1" applyFill="1" applyBorder="1" applyAlignment="1">
      <alignment horizontal="center" vertical="center" wrapText="1"/>
    </xf>
    <xf numFmtId="0" fontId="29" fillId="0" borderId="11" xfId="0" applyFont="1" applyBorder="1" applyAlignment="1">
      <alignment horizontal="center" vertical="center" wrapText="1"/>
    </xf>
    <xf numFmtId="0" fontId="28" fillId="0" borderId="72" xfId="2" applyFont="1" applyBorder="1" applyAlignment="1">
      <alignment horizontal="center" vertical="center" wrapText="1"/>
    </xf>
    <xf numFmtId="0" fontId="28" fillId="0" borderId="58"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82" xfId="2" applyFont="1" applyBorder="1" applyAlignment="1">
      <alignment horizontal="center" vertical="center" wrapText="1"/>
    </xf>
    <xf numFmtId="0" fontId="30" fillId="0" borderId="72" xfId="3" applyFont="1" applyBorder="1" applyAlignment="1">
      <alignment horizontal="center" vertical="center" wrapText="1"/>
    </xf>
    <xf numFmtId="0" fontId="30" fillId="0" borderId="83" xfId="3" applyFont="1" applyBorder="1" applyAlignment="1">
      <alignment horizontal="center" vertical="center" wrapText="1"/>
    </xf>
    <xf numFmtId="0" fontId="28" fillId="0" borderId="83" xfId="2" applyFont="1" applyBorder="1" applyAlignment="1">
      <alignment horizontal="center" vertical="center" wrapText="1"/>
    </xf>
    <xf numFmtId="0" fontId="28" fillId="20" borderId="75" xfId="2" applyFont="1" applyFill="1" applyBorder="1" applyAlignment="1">
      <alignment horizontal="center" vertical="center" wrapText="1"/>
    </xf>
    <xf numFmtId="0" fontId="28" fillId="20" borderId="37" xfId="2" applyFont="1" applyFill="1" applyBorder="1" applyAlignment="1">
      <alignment horizontal="center" vertical="center" wrapText="1"/>
    </xf>
    <xf numFmtId="0" fontId="28" fillId="16" borderId="30" xfId="2" applyFont="1" applyFill="1" applyBorder="1" applyAlignment="1">
      <alignment horizontal="center" vertical="center" wrapText="1"/>
    </xf>
    <xf numFmtId="0" fontId="28" fillId="16" borderId="31" xfId="2" applyFont="1" applyFill="1" applyBorder="1" applyAlignment="1">
      <alignment horizontal="center" vertical="center" wrapText="1"/>
    </xf>
    <xf numFmtId="0" fontId="28" fillId="16" borderId="32" xfId="2" applyFont="1" applyFill="1" applyBorder="1" applyAlignment="1">
      <alignment horizontal="center" vertical="center" wrapText="1"/>
    </xf>
    <xf numFmtId="0" fontId="28" fillId="0" borderId="60" xfId="2" applyFont="1" applyBorder="1" applyAlignment="1">
      <alignment horizontal="center" vertical="center" wrapText="1"/>
    </xf>
    <xf numFmtId="0" fontId="30" fillId="0" borderId="87" xfId="3" applyFont="1" applyBorder="1" applyAlignment="1">
      <alignment horizontal="center" vertical="center" wrapText="1"/>
    </xf>
    <xf numFmtId="0" fontId="28" fillId="16" borderId="30" xfId="2" applyFont="1" applyFill="1" applyBorder="1" applyAlignment="1">
      <alignment horizontal="center" vertical="center"/>
    </xf>
    <xf numFmtId="0" fontId="28" fillId="16" borderId="31" xfId="2" applyFont="1" applyFill="1" applyBorder="1" applyAlignment="1">
      <alignment horizontal="center" vertical="center"/>
    </xf>
    <xf numFmtId="0" fontId="28" fillId="16" borderId="32" xfId="2" applyFont="1" applyFill="1" applyBorder="1" applyAlignment="1">
      <alignment horizontal="center" vertical="center"/>
    </xf>
    <xf numFmtId="0" fontId="29" fillId="16" borderId="30" xfId="2" applyFont="1" applyFill="1" applyBorder="1" applyAlignment="1">
      <alignment horizontal="center" vertical="center"/>
    </xf>
    <xf numFmtId="0" fontId="29" fillId="16" borderId="31" xfId="2" applyFont="1" applyFill="1" applyBorder="1" applyAlignment="1">
      <alignment horizontal="center" vertical="center"/>
    </xf>
    <xf numFmtId="0" fontId="29" fillId="16" borderId="32" xfId="2" applyFont="1" applyFill="1" applyBorder="1" applyAlignment="1">
      <alignment horizontal="center" vertical="center"/>
    </xf>
    <xf numFmtId="0" fontId="36" fillId="20" borderId="31" xfId="3" applyFont="1" applyFill="1" applyBorder="1" applyAlignment="1">
      <alignment horizontal="center" vertical="center" wrapText="1"/>
    </xf>
    <xf numFmtId="0" fontId="36" fillId="20" borderId="32" xfId="3" applyFont="1" applyFill="1" applyBorder="1" applyAlignment="1">
      <alignment horizontal="center" vertical="center" wrapText="1"/>
    </xf>
    <xf numFmtId="0" fontId="53" fillId="19" borderId="11" xfId="2" applyFont="1" applyFill="1" applyAlignment="1">
      <alignment horizontal="center" vertical="center" wrapText="1"/>
    </xf>
    <xf numFmtId="0" fontId="50" fillId="19" borderId="11" xfId="0" applyFont="1" applyFill="1" applyBorder="1" applyAlignment="1">
      <alignment horizontal="left" vertical="center" wrapText="1"/>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1" fontId="53" fillId="0" borderId="54" xfId="2" applyNumberFormat="1" applyFont="1" applyBorder="1" applyAlignment="1">
      <alignment horizontal="center" vertical="center" wrapText="1"/>
    </xf>
    <xf numFmtId="1" fontId="53" fillId="0" borderId="52" xfId="2" applyNumberFormat="1" applyFont="1" applyBorder="1" applyAlignment="1">
      <alignment horizontal="center" vertical="center" wrapText="1"/>
    </xf>
    <xf numFmtId="1" fontId="53" fillId="0" borderId="53" xfId="2" applyNumberFormat="1" applyFont="1" applyBorder="1" applyAlignment="1">
      <alignment horizontal="center" vertical="center" wrapText="1"/>
    </xf>
    <xf numFmtId="0" fontId="50" fillId="0" borderId="30" xfId="0" applyFont="1" applyBorder="1" applyAlignment="1">
      <alignment horizontal="center" vertical="center" wrapText="1"/>
    </xf>
    <xf numFmtId="0" fontId="50" fillId="0" borderId="32" xfId="0" applyFont="1" applyBorder="1" applyAlignment="1">
      <alignment horizontal="center" vertical="center" wrapText="1"/>
    </xf>
    <xf numFmtId="0" fontId="50" fillId="19" borderId="11" xfId="0" applyFont="1" applyFill="1" applyBorder="1" applyAlignment="1">
      <alignment horizontal="center" vertical="center" wrapText="1"/>
    </xf>
    <xf numFmtId="0" fontId="29" fillId="20" borderId="30" xfId="2" applyFont="1" applyFill="1" applyBorder="1" applyAlignment="1">
      <alignment horizontal="left" vertical="center" wrapText="1"/>
    </xf>
    <xf numFmtId="0" fontId="29" fillId="20" borderId="32" xfId="2" applyFont="1" applyFill="1" applyBorder="1" applyAlignment="1">
      <alignment horizontal="left" vertical="center" wrapText="1"/>
    </xf>
    <xf numFmtId="0" fontId="28" fillId="0" borderId="51" xfId="0" applyFont="1" applyBorder="1" applyAlignment="1">
      <alignment horizontal="left" vertical="center" wrapText="1"/>
    </xf>
    <xf numFmtId="0" fontId="50" fillId="25" borderId="27" xfId="2" applyFont="1" applyFill="1" applyBorder="1" applyAlignment="1">
      <alignment horizontal="center" vertical="center" wrapText="1"/>
    </xf>
    <xf numFmtId="0" fontId="50" fillId="25" borderId="43" xfId="2" applyFont="1" applyFill="1" applyBorder="1" applyAlignment="1">
      <alignment horizontal="center" vertical="center" wrapText="1"/>
    </xf>
    <xf numFmtId="0" fontId="50" fillId="25" borderId="42" xfId="2" applyFont="1" applyFill="1" applyBorder="1" applyAlignment="1">
      <alignment horizontal="center" vertical="center" wrapText="1"/>
    </xf>
    <xf numFmtId="0" fontId="50" fillId="25" borderId="33" xfId="2" applyFont="1" applyFill="1" applyBorder="1" applyAlignment="1">
      <alignment horizontal="center" vertical="center" wrapText="1"/>
    </xf>
    <xf numFmtId="0" fontId="50" fillId="25" borderId="11" xfId="2" applyFont="1" applyFill="1" applyAlignment="1">
      <alignment horizontal="center" vertical="center" wrapText="1"/>
    </xf>
    <xf numFmtId="0" fontId="50" fillId="25" borderId="41" xfId="2" applyFont="1" applyFill="1" applyBorder="1" applyAlignment="1">
      <alignment horizontal="center" vertical="center" wrapText="1"/>
    </xf>
    <xf numFmtId="0" fontId="50" fillId="25" borderId="36" xfId="2" applyFont="1" applyFill="1" applyBorder="1" applyAlignment="1">
      <alignment horizontal="center" vertical="center" wrapText="1"/>
    </xf>
    <xf numFmtId="0" fontId="50" fillId="25" borderId="45" xfId="2" applyFont="1" applyFill="1" applyBorder="1" applyAlignment="1">
      <alignment horizontal="center" vertical="center" wrapText="1"/>
    </xf>
    <xf numFmtId="0" fontId="50" fillId="25" borderId="44" xfId="2" applyFont="1" applyFill="1" applyBorder="1" applyAlignment="1">
      <alignment horizontal="center" vertical="center" wrapText="1"/>
    </xf>
    <xf numFmtId="0" fontId="29" fillId="16" borderId="30" xfId="3" applyFont="1" applyFill="1" applyBorder="1" applyAlignment="1">
      <alignment horizontal="center" vertical="center" wrapText="1"/>
    </xf>
    <xf numFmtId="0" fontId="29" fillId="16" borderId="31" xfId="3" applyFont="1" applyFill="1" applyBorder="1" applyAlignment="1">
      <alignment horizontal="center" vertical="center" wrapText="1"/>
    </xf>
    <xf numFmtId="0" fontId="29" fillId="16" borderId="32" xfId="3" applyFont="1" applyFill="1" applyBorder="1" applyAlignment="1">
      <alignment horizontal="center" vertical="center" wrapText="1"/>
    </xf>
    <xf numFmtId="0" fontId="29" fillId="16" borderId="36" xfId="3" applyFont="1" applyFill="1" applyBorder="1" applyAlignment="1">
      <alignment horizontal="center" vertical="center" wrapText="1"/>
    </xf>
    <xf numFmtId="0" fontId="29" fillId="16" borderId="45" xfId="3" applyFont="1" applyFill="1" applyBorder="1" applyAlignment="1">
      <alignment horizontal="center" vertical="center" wrapText="1"/>
    </xf>
    <xf numFmtId="0" fontId="29" fillId="16" borderId="44" xfId="3" applyFont="1" applyFill="1" applyBorder="1" applyAlignment="1">
      <alignment horizontal="center" vertical="center" wrapText="1"/>
    </xf>
    <xf numFmtId="0" fontId="29" fillId="20" borderId="36" xfId="3" applyFont="1" applyFill="1" applyBorder="1" applyAlignment="1">
      <alignment horizontal="center" vertical="center" wrapText="1"/>
    </xf>
    <xf numFmtId="0" fontId="29" fillId="20" borderId="44"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3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9" fillId="20" borderId="31" xfId="3" applyFont="1" applyFill="1" applyBorder="1" applyAlignment="1">
      <alignment horizontal="center" vertical="center" wrapText="1"/>
    </xf>
    <xf numFmtId="0" fontId="29" fillId="28" borderId="79" xfId="3" applyFont="1" applyFill="1" applyBorder="1" applyAlignment="1">
      <alignment horizontal="center" vertical="center" wrapText="1"/>
    </xf>
    <xf numFmtId="0" fontId="29" fillId="28" borderId="76" xfId="3" applyFont="1" applyFill="1" applyBorder="1" applyAlignment="1">
      <alignment horizontal="center" vertical="center" wrapText="1"/>
    </xf>
    <xf numFmtId="0" fontId="37" fillId="28" borderId="30" xfId="3" applyFont="1" applyFill="1" applyBorder="1" applyAlignment="1">
      <alignment horizontal="center" vertical="center" wrapText="1"/>
    </xf>
    <xf numFmtId="0" fontId="37" fillId="28" borderId="31" xfId="3" applyFont="1" applyFill="1" applyBorder="1" applyAlignment="1">
      <alignment horizontal="center" vertical="center" wrapText="1"/>
    </xf>
    <xf numFmtId="0" fontId="37" fillId="28" borderId="3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8" borderId="57" xfId="3" applyFont="1" applyFill="1" applyBorder="1" applyAlignment="1">
      <alignment horizontal="center" vertical="center" wrapText="1"/>
    </xf>
    <xf numFmtId="0" fontId="47" fillId="28" borderId="69" xfId="3" applyFont="1" applyFill="1" applyBorder="1" applyAlignment="1">
      <alignment horizontal="center" vertical="center" wrapText="1"/>
    </xf>
    <xf numFmtId="0" fontId="47" fillId="28" borderId="59" xfId="3" applyFont="1" applyFill="1" applyBorder="1" applyAlignment="1">
      <alignment horizontal="center" vertical="center" wrapText="1"/>
    </xf>
    <xf numFmtId="0" fontId="29" fillId="28" borderId="47"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1" fontId="15" fillId="0" borderId="31" xfId="3" applyNumberFormat="1" applyFont="1" applyBorder="1" applyAlignment="1">
      <alignment horizontal="center" vertical="center"/>
    </xf>
    <xf numFmtId="0" fontId="28" fillId="0" borderId="11" xfId="2" applyFont="1" applyAlignment="1">
      <alignment horizontal="center" vertical="center" wrapText="1"/>
    </xf>
    <xf numFmtId="0" fontId="28" fillId="0" borderId="45" xfId="2" applyFont="1" applyBorder="1" applyAlignment="1">
      <alignment horizontal="center" vertical="center" wrapText="1"/>
    </xf>
    <xf numFmtId="0" fontId="29" fillId="25" borderId="36" xfId="2" applyFont="1" applyFill="1" applyBorder="1" applyAlignment="1">
      <alignment horizontal="center" vertical="center"/>
    </xf>
    <xf numFmtId="0" fontId="29" fillId="25" borderId="45" xfId="2" applyFont="1" applyFill="1" applyBorder="1" applyAlignment="1">
      <alignment horizontal="center" vertical="center"/>
    </xf>
    <xf numFmtId="0" fontId="29" fillId="25" borderId="44" xfId="2" applyFont="1" applyFill="1" applyBorder="1" applyAlignment="1">
      <alignment horizontal="center"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29" fillId="16" borderId="27" xfId="0" applyFont="1" applyFill="1" applyBorder="1" applyAlignment="1">
      <alignment horizontal="center" vertical="center"/>
    </xf>
    <xf numFmtId="0" fontId="29" fillId="16" borderId="43" xfId="0" applyFont="1" applyFill="1" applyBorder="1" applyAlignment="1">
      <alignment horizontal="center" vertical="center"/>
    </xf>
    <xf numFmtId="0" fontId="29" fillId="16" borderId="42" xfId="0" applyFont="1" applyFill="1" applyBorder="1" applyAlignment="1">
      <alignment horizontal="center" vertical="center"/>
    </xf>
    <xf numFmtId="0" fontId="29" fillId="16" borderId="33"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41" xfId="0" applyFont="1" applyFill="1" applyBorder="1" applyAlignment="1">
      <alignment horizontal="center" vertical="center"/>
    </xf>
    <xf numFmtId="0" fontId="29" fillId="16" borderId="36" xfId="0" applyFont="1" applyFill="1" applyBorder="1" applyAlignment="1">
      <alignment horizontal="center" vertical="center"/>
    </xf>
    <xf numFmtId="0" fontId="29" fillId="16" borderId="45" xfId="0" applyFont="1" applyFill="1" applyBorder="1" applyAlignment="1">
      <alignment horizontal="center" vertical="center"/>
    </xf>
    <xf numFmtId="0" fontId="29" fillId="16" borderId="44" xfId="0" applyFont="1" applyFill="1" applyBorder="1" applyAlignment="1">
      <alignment horizontal="center" vertical="center"/>
    </xf>
    <xf numFmtId="0" fontId="29" fillId="25" borderId="54" xfId="2" applyFont="1" applyFill="1" applyBorder="1" applyAlignment="1">
      <alignment horizontal="center" vertical="center"/>
    </xf>
    <xf numFmtId="0" fontId="29" fillId="25" borderId="52" xfId="2" applyFont="1" applyFill="1" applyBorder="1" applyAlignment="1">
      <alignment horizontal="center" vertical="center"/>
    </xf>
    <xf numFmtId="0" fontId="41" fillId="26" borderId="34" xfId="14" applyNumberFormat="1" applyFill="1" applyBorder="1" applyAlignment="1">
      <alignment horizontal="center" vertical="center" wrapText="1"/>
    </xf>
    <xf numFmtId="0" fontId="41" fillId="26" borderId="38" xfId="14" applyNumberFormat="1" applyFill="1" applyBorder="1" applyAlignment="1">
      <alignment horizontal="center" vertical="center" wrapText="1"/>
    </xf>
    <xf numFmtId="0" fontId="41" fillId="26" borderId="34" xfId="14" quotePrefix="1" applyNumberFormat="1" applyFill="1" applyBorder="1" applyAlignment="1">
      <alignment horizontal="center" vertical="center" wrapText="1"/>
    </xf>
    <xf numFmtId="0" fontId="41" fillId="26" borderId="38" xfId="14" quotePrefix="1" applyNumberFormat="1" applyFill="1" applyBorder="1" applyAlignment="1">
      <alignment horizontal="center" vertical="center" wrapText="1"/>
    </xf>
    <xf numFmtId="0" fontId="41" fillId="16" borderId="34" xfId="12" quotePrefix="1" applyNumberFormat="1" applyFont="1" applyFill="1" applyBorder="1" applyAlignment="1">
      <alignment horizontal="center" vertical="center" wrapText="1"/>
    </xf>
    <xf numFmtId="0" fontId="41" fillId="16" borderId="38" xfId="12" quotePrefix="1" applyNumberFormat="1" applyFont="1" applyFill="1" applyBorder="1" applyAlignment="1">
      <alignment horizontal="center" vertical="center" wrapText="1"/>
    </xf>
    <xf numFmtId="0" fontId="56" fillId="20" borderId="57" xfId="19" applyFont="1" applyFill="1" applyBorder="1" applyAlignment="1">
      <alignment horizontal="center" vertical="center" wrapText="1"/>
    </xf>
    <xf numFmtId="0" fontId="56" fillId="20" borderId="80" xfId="19" applyFont="1" applyFill="1" applyBorder="1" applyAlignment="1">
      <alignment horizontal="center" vertical="center" wrapText="1"/>
    </xf>
    <xf numFmtId="0" fontId="56" fillId="20" borderId="61" xfId="19" applyFont="1" applyFill="1" applyBorder="1" applyAlignment="1">
      <alignment horizontal="center" vertical="center"/>
    </xf>
    <xf numFmtId="0" fontId="56" fillId="20" borderId="62" xfId="19" applyFont="1" applyFill="1" applyBorder="1" applyAlignment="1">
      <alignment horizontal="center" vertical="center"/>
    </xf>
    <xf numFmtId="0" fontId="56" fillId="20" borderId="76" xfId="19" applyFont="1" applyFill="1" applyBorder="1" applyAlignment="1">
      <alignment horizontal="center" vertical="center"/>
    </xf>
    <xf numFmtId="0" fontId="56" fillId="20" borderId="79"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41" fillId="26" borderId="75" xfId="14" quotePrefix="1" applyNumberFormat="1" applyFill="1" applyBorder="1" applyAlignment="1">
      <alignment horizontal="center" vertical="center" wrapText="1"/>
    </xf>
    <xf numFmtId="0" fontId="41" fillId="26" borderId="37" xfId="14" quotePrefix="1" applyNumberFormat="1" applyFill="1" applyBorder="1" applyAlignment="1">
      <alignment horizontal="center" vertical="center" wrapText="1"/>
    </xf>
    <xf numFmtId="0" fontId="3" fillId="25" borderId="11" xfId="19" applyFill="1" applyAlignment="1">
      <alignment horizontal="center"/>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29" fillId="20" borderId="67" xfId="2" applyFont="1" applyFill="1" applyBorder="1" applyAlignment="1">
      <alignment horizontal="center" vertical="center" wrapText="1"/>
    </xf>
    <xf numFmtId="0" fontId="29" fillId="20" borderId="68" xfId="2" applyFont="1" applyFill="1" applyBorder="1" applyAlignment="1">
      <alignment horizontal="center" vertical="center" wrapText="1"/>
    </xf>
    <xf numFmtId="0" fontId="28" fillId="0" borderId="51" xfId="2" applyFont="1" applyBorder="1" applyAlignment="1">
      <alignment horizontal="center" vertical="center" wrapText="1"/>
    </xf>
    <xf numFmtId="0" fontId="29" fillId="0" borderId="54" xfId="2" applyFont="1" applyBorder="1" applyAlignment="1">
      <alignment horizontal="center" vertical="center"/>
    </xf>
    <xf numFmtId="0" fontId="29" fillId="0" borderId="52" xfId="2" applyFont="1" applyBorder="1" applyAlignment="1">
      <alignment horizontal="center" vertical="center"/>
    </xf>
    <xf numFmtId="0" fontId="29" fillId="0" borderId="113" xfId="2" applyFont="1" applyBorder="1" applyAlignment="1">
      <alignment horizontal="center" vertical="center" wrapText="1"/>
    </xf>
    <xf numFmtId="0" fontId="29" fillId="0" borderId="107" xfId="2" applyFont="1" applyBorder="1" applyAlignment="1">
      <alignment horizontal="center" vertical="center" wrapText="1"/>
    </xf>
    <xf numFmtId="0" fontId="29" fillId="0" borderId="114" xfId="2" applyFont="1" applyBorder="1" applyAlignment="1">
      <alignment horizontal="center" vertical="center" wrapText="1"/>
    </xf>
    <xf numFmtId="0" fontId="30" fillId="0" borderId="85"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14" fillId="7" borderId="22" xfId="0" applyFont="1" applyFill="1" applyBorder="1" applyAlignment="1">
      <alignment horizontal="center" vertical="center" wrapText="1"/>
    </xf>
    <xf numFmtId="0" fontId="20" fillId="8" borderId="11"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4" fillId="0" borderId="22" xfId="0" applyFont="1" applyBorder="1" applyAlignment="1">
      <alignment horizontal="center" vertical="center" wrapText="1"/>
    </xf>
    <xf numFmtId="1" fontId="3" fillId="0" borderId="47" xfId="19" applyNumberFormat="1" applyBorder="1" applyAlignment="1">
      <alignment vertical="center"/>
    </xf>
    <xf numFmtId="0" fontId="28" fillId="0" borderId="31" xfId="3" applyFont="1" applyBorder="1" applyAlignment="1">
      <alignment horizontal="center" vertical="center" wrapText="1"/>
    </xf>
    <xf numFmtId="0" fontId="28" fillId="0" borderId="47" xfId="0" applyFont="1" applyBorder="1" applyAlignment="1">
      <alignment horizontal="center" wrapText="1"/>
    </xf>
    <xf numFmtId="0" fontId="28" fillId="0" borderId="47" xfId="0" applyFont="1" applyBorder="1" applyAlignment="1">
      <alignment horizontal="center"/>
    </xf>
    <xf numFmtId="0" fontId="1" fillId="0" borderId="47" xfId="19" applyFont="1" applyBorder="1" applyAlignment="1">
      <alignment vertical="center" wrapText="1"/>
    </xf>
    <xf numFmtId="0" fontId="30" fillId="0" borderId="50" xfId="3" applyFont="1" applyBorder="1" applyAlignment="1">
      <alignment horizontal="left" vertical="center"/>
    </xf>
    <xf numFmtId="0" fontId="30" fillId="0" borderId="11" xfId="3" applyFont="1" applyAlignment="1">
      <alignment vertical="center" wrapText="1"/>
    </xf>
    <xf numFmtId="0" fontId="14" fillId="0" borderId="112" xfId="3" applyFont="1" applyBorder="1" applyAlignment="1">
      <alignment horizontal="left" vertical="center" wrapText="1"/>
    </xf>
    <xf numFmtId="0" fontId="14" fillId="0" borderId="88" xfId="3" applyFont="1" applyBorder="1" applyAlignment="1">
      <alignment horizontal="left" vertical="center" wrapText="1"/>
    </xf>
    <xf numFmtId="174" fontId="47" fillId="0" borderId="66" xfId="21" applyNumberFormat="1" applyFont="1" applyBorder="1" applyAlignment="1">
      <alignment horizontal="center" vertical="center" wrapText="1"/>
    </xf>
    <xf numFmtId="174" fontId="47" fillId="0" borderId="89" xfId="21" applyNumberFormat="1" applyFont="1" applyBorder="1" applyAlignment="1">
      <alignment horizontal="center" vertical="center" wrapText="1"/>
    </xf>
  </cellXfs>
  <cellStyles count="35">
    <cellStyle name="Hipervínculo" xfId="34" builtinId="8"/>
    <cellStyle name="Hyperlink" xfId="16" xr:uid="{FF327CB4-B363-4859-B3D4-FEC05C720CF9}"/>
    <cellStyle name="Millares" xfId="18" builtinId="3"/>
    <cellStyle name="Millares [0] 2" xfId="7" xr:uid="{00000000-0005-0000-0000-000001000000}"/>
    <cellStyle name="Millares [0] 2 2" xfId="28" xr:uid="{1AA15274-D5E8-4159-BA2B-6AC9573BFB2F}"/>
    <cellStyle name="Millares 2" xfId="5" xr:uid="{00000000-0005-0000-0000-000002000000}"/>
    <cellStyle name="Millares 2 2" xfId="26" xr:uid="{91931382-BBB3-4A45-A514-04D2A93C9DFE}"/>
    <cellStyle name="Millares 3" xfId="31" xr:uid="{1DBE94D4-A240-4755-9216-FC42D418A767}"/>
    <cellStyle name="Moneda" xfId="21" builtinId="4"/>
    <cellStyle name="Moneda [0] 2" xfId="8" xr:uid="{00000000-0005-0000-0000-000003000000}"/>
    <cellStyle name="Moneda [0] 2 2" xfId="29" xr:uid="{BFEFE533-150B-459C-AD37-1DA48FA0BEA0}"/>
    <cellStyle name="Moneda 2" xfId="4" xr:uid="{00000000-0005-0000-0000-000004000000}"/>
    <cellStyle name="Moneda 2 2" xfId="25" xr:uid="{8B9AAD33-A4F6-4E49-9421-43B29F3EBC6D}"/>
    <cellStyle name="Moneda 3" xfId="33" xr:uid="{ECDF0195-17B2-444B-BB27-6D84603E0684}"/>
    <cellStyle name="Normal" xfId="0" builtinId="0"/>
    <cellStyle name="Normal 2" xfId="2" xr:uid="{00000000-0005-0000-0000-000006000000}"/>
    <cellStyle name="Normal 3" xfId="3" xr:uid="{00000000-0005-0000-0000-000007000000}"/>
    <cellStyle name="Normal 3 2" xfId="24" xr:uid="{44530C9E-5F60-4CBB-9A6A-8EAECC68083F}"/>
    <cellStyle name="Normal 4" xfId="17" xr:uid="{49FC8E33-C0C3-4E0D-B8A8-D530E73D4CC5}"/>
    <cellStyle name="Normal 4 2" xfId="30" xr:uid="{B382779A-7803-42BB-82DA-0D40E8AFCAA9}"/>
    <cellStyle name="Normal 5" xfId="19" xr:uid="{C52B7D4A-D246-4DB4-9679-A0B39302B7C5}"/>
    <cellStyle name="Normal 5 2" xfId="32" xr:uid="{D8260EC5-B849-44CA-8628-515C92BEBBDE}"/>
    <cellStyle name="Normal 6" xfId="20" xr:uid="{11AB634A-331F-444F-86F9-70FBF7AA1F92}"/>
    <cellStyle name="Normal 7" xfId="22" xr:uid="{81D73300-E5C5-490C-846D-B8C65708F21C}"/>
    <cellStyle name="Porcentaje" xfId="1" builtinId="5"/>
    <cellStyle name="Porcentaje 2" xfId="6" xr:uid="{00000000-0005-0000-0000-000009000000}"/>
    <cellStyle name="Porcentaje 2 2" xfId="10" xr:uid="{00000000-0005-0000-0000-00000A000000}"/>
    <cellStyle name="Porcentaje 2 3" xfId="27" xr:uid="{4EF23079-81F0-4306-9062-A9A9DC59524F}"/>
    <cellStyle name="Porcentaje 3" xfId="23" xr:uid="{06C66B91-8C26-4402-B6FC-B804087D5745}"/>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AD78F0-4C30-41C3-8800-9A41C0754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E8F3AF8-6D9B-41F8-AF35-D36E78065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73AF15E-7C0B-4978-98F8-8234063BB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D005DD-03FE-41D4-84DD-71409351A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E0375-9BE3-48B1-8850-39F885B82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1E40C1-A3F9-4B82-B16C-F33ACC79A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D7081A1-2621-4278-89E9-D60CF0A03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5029A9-9BE3-4625-83D9-39FB8186E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4CBF62-E249-4917-899D-68D56C699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482BDD39-10CB-45FA-BB61-AFE29F44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913AFC9E-69D7-43CA-8AB3-582022E35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ufFY3oPDmZNhnZFDqFr98YBzhNP77MzeasHOKc9cYkWIA?e=DQiNUB" TargetMode="External"/><Relationship Id="rId13" Type="http://schemas.openxmlformats.org/officeDocument/2006/relationships/hyperlink" Target="https://secretariadistritald-my.sharepoint.com/:f:/g/personal/devaj_sdmujer_gov_co/Er1Pf8t-CdpJrFHIw741V7gBWbEx_GF2n57Y5U_5431jeQ?e=yYhksv" TargetMode="External"/><Relationship Id="rId18" Type="http://schemas.openxmlformats.org/officeDocument/2006/relationships/hyperlink" Target="https://secretariadistritald-my.sharepoint.com/:f:/g/personal/devaj_sdmujer_gov_co/Euqy1vOXMHlMhhz2LLORZYMBpGp-pu1-zInislTSQ2cT0A?e=omrHNq"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vpwiyBGItIoZc0SUxskJABTk6ac038R3YwSDaNcveQWQ?e=92eVRN" TargetMode="External"/><Relationship Id="rId21" Type="http://schemas.openxmlformats.org/officeDocument/2006/relationships/vmlDrawing" Target="../drawings/vmlDrawing1.vml"/><Relationship Id="rId7" Type="http://schemas.openxmlformats.org/officeDocument/2006/relationships/hyperlink" Target="https://secretariadistritald-my.sharepoint.com/:f:/g/personal/devaj_sdmujer_gov_co/EroVnIoiIABDoY2hL2yWqUUBAj6PKNcPNJPW0sPwUFFHAA?e=63rMe7" TargetMode="External"/><Relationship Id="rId12" Type="http://schemas.openxmlformats.org/officeDocument/2006/relationships/hyperlink" Target="https://secretariadistritald-my.sharepoint.com/:f:/g/personal/devaj_sdmujer_gov_co/Ejn-f9FQTARIqRBXQhBdbP4BIlTFM2WdPLupEwSxJeFuyA?e=SdxCOE" TargetMode="External"/><Relationship Id="rId17" Type="http://schemas.openxmlformats.org/officeDocument/2006/relationships/hyperlink" Target="https://secretariadistritald-my.sharepoint.com/:f:/g/personal/devaj_sdmujer_gov_co/EtpV-IFs7nlGn0jsB-CjNAEBkP_v_fuvZobRtercPP6gIQ?e=HwWR5t"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jxb62qwupIjWzegsllFq4BLzl8WK_UmM5CeM6ZtCYBpg?e=6Dguiu" TargetMode="External"/><Relationship Id="rId16" Type="http://schemas.openxmlformats.org/officeDocument/2006/relationships/hyperlink" Target="https://secretariadistritald-my.sharepoint.com/:f:/g/personal/devaj_sdmujer_gov_co/EpjXOIL3BeREj8xLFNOmQjQBZkRzUPV5j56OfoJTcs-FIA?e=SUJo1R" TargetMode="External"/><Relationship Id="rId20" Type="http://schemas.openxmlformats.org/officeDocument/2006/relationships/drawing" Target="../drawings/drawing2.xm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PWnanTlgJIlX0cUfOJRrcBrMSRgMN7uK59lEN3dQUfRA?e=euMdPQ" TargetMode="External"/><Relationship Id="rId6" Type="http://schemas.openxmlformats.org/officeDocument/2006/relationships/hyperlink" Target="https://secretariadistritald-my.sharepoint.com/:f:/g/personal/devaj_sdmujer_gov_co/Eq7trnfd0GZMnR5dT1yMCfgBuckuVtiU5ApEzybVdotQ9A?e=sDdsS1" TargetMode="External"/><Relationship Id="rId11" Type="http://schemas.openxmlformats.org/officeDocument/2006/relationships/hyperlink" Target="https://secretariadistritald-my.sharepoint.com/:f:/g/personal/devaj_sdmujer_gov_co/ElfYVjLgdWNOoo5AGSOyZgcB_8WDxhW2WMP16f_VKRpO0g?e=SZIXxE" TargetMode="External"/><Relationship Id="rId5"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3IHA9wuutEr_1q-Tc2WFUB46fPDAQUFnCkh9uuR0oG-w?e=Oo9ZdF" TargetMode="External"/><Relationship Id="rId15" Type="http://schemas.openxmlformats.org/officeDocument/2006/relationships/hyperlink" Target="https://secretariadistritald-my.sharepoint.com/:f:/g/personal/devaj_sdmujer_gov_co/EpX9PS87rsdKhER0Zdt9ihIB0QPcII5Bf3Qha7AdziKplg?e=HPUwOg" TargetMode="External"/><Relationship Id="rId10" Type="http://schemas.openxmlformats.org/officeDocument/2006/relationships/hyperlink" Target="https://secretariadistritald-my.sharepoint.com/:f:/g/personal/devaj_sdmujer_gov_co/Evm7Lt7uIBtGm-uTP9k0wTsBUbQL00_KRBHuBOT9cM6o_A?e=4Rpgmc" TargetMode="External"/><Relationship Id="rId19" Type="http://schemas.openxmlformats.org/officeDocument/2006/relationships/printerSettings" Target="../printerSettings/printerSettings1.bin"/><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0AEDJa2d5NsF-l0v10NnMBSZjUFuOXshGZR1v_Ggk_Xw?e=LFrQa7" TargetMode="External"/><Relationship Id="rId9" Type="http://schemas.openxmlformats.org/officeDocument/2006/relationships/hyperlink" Target="https://secretariadistritald-my.sharepoint.com/:f:/g/personal/devaj_sdmujer_gov_co/Ev1oTKfPgghArg8ESHaz3VcBKIctB9BFEW3fT2Dkou09Zw?e=boyf1O" TargetMode="External"/><Relationship Id="rId14" Type="http://schemas.openxmlformats.org/officeDocument/2006/relationships/hyperlink" Target="https://secretariadistritald-my.sharepoint.com/:f:/g/personal/devaj_sdmujer_gov_co/Ekew0vlTSxBIlp1NB7u4NwwBsFsTuLqiGx4AjRwLqATZzA?e=0bJNPj"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tty-WmX3rpMqO9oTZX136YBBPDkpm6lZMGjlzjJzTaktw?e=QcXaCJ" TargetMode="External"/><Relationship Id="rId13" Type="http://schemas.openxmlformats.org/officeDocument/2006/relationships/hyperlink" Target="https://secretariadistritald-my.sharepoint.com/:f:/g/personal/devaj_sdmujer_gov_co/EgwglLYI_19IvO0-fmqpIzkB3jrPXwY3pzOlxRCE0tFC4g?e=CPxUcl"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eV1OQ1AyNHnjr1c2q0kosBjU_0PLxdcaaLKxoibY0EPw?e=Zvj4Nf" TargetMode="External"/><Relationship Id="rId7" Type="http://schemas.openxmlformats.org/officeDocument/2006/relationships/hyperlink" Target="https://secretariadistritald-my.sharepoint.com/:f:/g/personal/devaj_sdmujer_gov_co/Elg69xqRisdIubybmWHhUmQB23_rnitMpN8HV1GdxDh0hA?e=FVIHH5" TargetMode="External"/><Relationship Id="rId12" Type="http://schemas.openxmlformats.org/officeDocument/2006/relationships/hyperlink" Target="https://secretariadistritald-my.sharepoint.com/:f:/g/personal/devaj_sdmujer_gov_co/EhyDoeZypkNHqXGKjGP88LcBM0TOBKSexvMfo7lyEGJkdg?e=FmhJEo"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gY02zp_2hAuJOSZk2BXZ4BLhDtIg81_qck0zlRZ22zkw?e=RS7yZb" TargetMode="External"/><Relationship Id="rId16" Type="http://schemas.openxmlformats.org/officeDocument/2006/relationships/drawing" Target="../drawings/drawing3.xm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xJGC51b4FJoUqBCUuscgMBoY8GBnFwU1vcp9W1eX-K_w?e=IeN4ba" TargetMode="External"/><Relationship Id="rId6" Type="http://schemas.openxmlformats.org/officeDocument/2006/relationships/hyperlink" Target="https://secretariadistritald-my.sharepoint.com/:f:/g/personal/devaj_sdmujer_gov_co/ElVoZN9c8BREmvK9h3JjO-UBor3LNpW_01moO04qLlMkfw?e=yNIRtH" TargetMode="External"/><Relationship Id="rId11" Type="http://schemas.openxmlformats.org/officeDocument/2006/relationships/hyperlink" Target="https://secretariadistritald-my.sharepoint.com/:f:/g/personal/devaj_sdmujer_gov_co/EhKwzbIEfRRMnWG6SXi6U64BrpxOWwgIZJrI0DwmwmF7-w?e=RbhpOn" TargetMode="External"/><Relationship Id="rId5" Type="http://schemas.openxmlformats.org/officeDocument/2006/relationships/hyperlink" Target="https://secretariadistritald-my.sharepoint.com/:f:/g/personal/devaj_sdmujer_gov_co/Et4M2xB5I1FCrufZJogjTgMB-zh_gs49MtkwGYcHFLWc0A?e=15OiT6" TargetMode="External"/><Relationship Id="rId15" Type="http://schemas.openxmlformats.org/officeDocument/2006/relationships/printerSettings" Target="../printerSettings/printerSettings2.bin"/><Relationship Id="rId10" Type="http://schemas.openxmlformats.org/officeDocument/2006/relationships/hyperlink" Target="https://secretariadistritald-my.sharepoint.com/:f:/g/personal/devaj_sdmujer_gov_co/ErYoPzVeLRZKnJ1qs3RVWI4BNFbgUs0fIV_HHGZPL7Vwkg?e=rqOFAq" TargetMode="External"/><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2LOTN_MPdOglvW-aOGNlYBSLnQzi67aLrBaGWGQKznFA?e=9L00De" TargetMode="External"/><Relationship Id="rId9" Type="http://schemas.openxmlformats.org/officeDocument/2006/relationships/hyperlink" Target="https://secretariadistritald-my.sharepoint.com/:f:/g/personal/devaj_sdmujer_gov_co/EgR35VaHoQ5NvHCK3ZvmevcBA2vKHEF7c9mUoCjp5CzB4w?e=N1Uk1Y" TargetMode="External"/><Relationship Id="rId14" Type="http://schemas.openxmlformats.org/officeDocument/2006/relationships/hyperlink" Target="https://secretariadistritald-my.sharepoint.com/:f:/g/personal/devaj_sdmujer_gov_co/EvVyVZDmDaFMo5Tewfri1EsBHXOSDoNCXfnnptWdLsznZw?e=YEMNs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o0_4AzmEbpJmFOJ27SQyRYB_mly5xH1ywp_av8GWDu4Cg?e=07tgRt" TargetMode="External"/><Relationship Id="rId13" Type="http://schemas.openxmlformats.org/officeDocument/2006/relationships/hyperlink" Target="https://secretariadistritald-my.sharepoint.com/:f:/g/personal/devaj_sdmujer_gov_co/EkbK-k_e421BooYwYGj0Z5wBqFXhojxP6oGrW73X7SzBdA?e=Wta7bd"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tn3y9ncfVDjUimjqNih0MBEOcRMqD4J5drnGxDbVUrBQ?e=QqPMjB" TargetMode="External"/><Relationship Id="rId7" Type="http://schemas.openxmlformats.org/officeDocument/2006/relationships/hyperlink" Target="https://secretariadistritald-my.sharepoint.com/:x:/g/personal/devaj_sdmujer_gov_co/EfH1j6MkTIVHr4oEzuzU7hkBE-eis155QH_CnzhPCi7vcQ?e=e0qBWz" TargetMode="External"/><Relationship Id="rId12" Type="http://schemas.openxmlformats.org/officeDocument/2006/relationships/hyperlink" Target="https://secretariadistritald-my.sharepoint.com/:f:/g/personal/devaj_sdmujer_gov_co/EkyGRE9zJAlCpPys-B998O8B8YFTkWvTIeeDCIIBTQfdJg?e=cuTie2"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HotYSvJQBPhJFYYx7bYi8B2Y-XYOH6hR1LDbajSO9xHA?e=gSIAn4" TargetMode="External"/><Relationship Id="rId16" Type="http://schemas.openxmlformats.org/officeDocument/2006/relationships/drawing" Target="../drawings/drawing4.xm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Wa-Pi9ZMVCtVAtmKbN5W0Bx3iBmlcavtl9GA-3X1x89Q?e=NrTUk1" TargetMode="External"/><Relationship Id="rId6" Type="http://schemas.openxmlformats.org/officeDocument/2006/relationships/hyperlink" Target="https://secretariadistritald-my.sharepoint.com/:f:/g/personal/devaj_sdmujer_gov_co/En0-v5FOkPVIpU2oJSy3eFQB00inbY8to5jW2tx7epd3ZA?e=KPjGaW" TargetMode="External"/><Relationship Id="rId11" Type="http://schemas.openxmlformats.org/officeDocument/2006/relationships/hyperlink" Target="https://secretariadistritald-my.sharepoint.com/:f:/g/personal/devaj_sdmujer_gov_co/EleIX8XlJtlGhSivzU-jT8oBmMXl-behFGYVcyeZxoq_jQ?e=WTu1J3" TargetMode="External"/><Relationship Id="rId5" Type="http://schemas.openxmlformats.org/officeDocument/2006/relationships/hyperlink" Target="https://secretariadistritald-my.sharepoint.com/:f:/g/personal/devaj_sdmujer_gov_co/ErJUQV2EnvBBqQSt63XWMfQBJTBwn_-Hn6_kxuYvsiH2Ag?e=UR8iTe" TargetMode="External"/><Relationship Id="rId15" Type="http://schemas.openxmlformats.org/officeDocument/2006/relationships/printerSettings" Target="../printerSettings/printerSettings3.bin"/><Relationship Id="rId10" Type="http://schemas.openxmlformats.org/officeDocument/2006/relationships/hyperlink" Target="https://secretariadistritald-my.sharepoint.com/:f:/g/personal/devaj_sdmujer_gov_co/EqnBhD1O3plDtIZKiZdNtqkB6ri_9xvRb_E0D9H-z6KCgQ?e=3601fw" TargetMode="External"/><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pRnuUCxlFBm0VDOJNgpe8BqjTtRhRUCeQbFOUFEYX5lQ?e=UMiwyc" TargetMode="External"/><Relationship Id="rId9" Type="http://schemas.openxmlformats.org/officeDocument/2006/relationships/hyperlink" Target="https://secretariadistritald-my.sharepoint.com/:f:/g/personal/devaj_sdmujer_gov_co/EsrSV16NNWpLgx3xHdI_FtEB3Qh-NDM4HFSVCwFYV677mA?e=nzTV30" TargetMode="External"/><Relationship Id="rId14" Type="http://schemas.openxmlformats.org/officeDocument/2006/relationships/hyperlink" Target="https://secretariadistritald-my.sharepoint.com/:f:/g/personal/devaj_sdmujer_gov_co/EtrcUyO4myNOsrNgQ8OWT8gBIIzKvxQbRE5WTWRNswWSUw?e=QM2Of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kwQwTL-CQZGostftfS1wY8B5g9vkwBP6Xh9ayYAuh35JQ?e=mYrqLY" TargetMode="External"/><Relationship Id="rId13" Type="http://schemas.openxmlformats.org/officeDocument/2006/relationships/hyperlink" Target="https://secretariadistritald-my.sharepoint.com/:x:/g/personal/devaj_sdmujer_gov_co/EVWoXdv11ilMpI63X-mAodABnb9AUPQo10wna73gbjuc3w?e=f89W2X"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UvX1li48lCtfciAY22FOQBdzzVOkY8l-B8cKgoWYjhaA?e=uhUib2" TargetMode="External"/><Relationship Id="rId7" Type="http://schemas.openxmlformats.org/officeDocument/2006/relationships/hyperlink" Target="https://secretariadistritald-my.sharepoint.com/:f:/g/personal/devaj_sdmujer_gov_co/EvvygNJGJ5xAikjQUphxbGgB1M85gnTQx57N0GaqKB5VPQ?e=YMkoxZ" TargetMode="External"/><Relationship Id="rId12" Type="http://schemas.openxmlformats.org/officeDocument/2006/relationships/hyperlink" Target="https://secretariadistritald-my.sharepoint.com/:f:/g/personal/devaj_sdmujer_gov_co/Eir4jCpH7phPtSzkFJG1_RcBEmZDygHt19GF6anFK0qThg?e=IYR6Ls"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Q21howzR9HgLccmm_MMzsBWf_1Qhlf3r0uamfn6p9Yhg?e=yCti13" TargetMode="External"/><Relationship Id="rId16" Type="http://schemas.openxmlformats.org/officeDocument/2006/relationships/drawing" Target="../drawings/drawing5.xm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JB_mVJa3tBuZbLMmB-RBgBAX6Sx5Vep_xDsank4j1MrQ?e=wV1Zu1" TargetMode="External"/><Relationship Id="rId6" Type="http://schemas.openxmlformats.org/officeDocument/2006/relationships/hyperlink" Target="https://secretariadistritald-my.sharepoint.com/:f:/g/personal/devaj_sdmujer_gov_co/EmoVm7FVTBNAsgZIOX8HxQMBixIWC6GzsvJJ3w2SJQTauw?e=qEBbbH" TargetMode="External"/><Relationship Id="rId11" Type="http://schemas.openxmlformats.org/officeDocument/2006/relationships/hyperlink" Target="https://secretariadistritald-my.sharepoint.com/:f:/g/personal/devaj_sdmujer_gov_co/EpqLTDEmNe1Cg1x6uVjPCLMBR00v6sSG7RFKVyYe28y4gw?e=6vKbBK" TargetMode="External"/><Relationship Id="rId5" Type="http://schemas.openxmlformats.org/officeDocument/2006/relationships/hyperlink" Target="https://secretariadistritald-my.sharepoint.com/:f:/g/personal/devaj_sdmujer_gov_co/EqX3F6E8rmdEuBWLd7U5EowB212HGGQDWnCyiEWuCpInLw?e=CuFXtw" TargetMode="External"/><Relationship Id="rId15" Type="http://schemas.openxmlformats.org/officeDocument/2006/relationships/printerSettings" Target="../printerSettings/printerSettings4.bin"/><Relationship Id="rId10" Type="http://schemas.openxmlformats.org/officeDocument/2006/relationships/hyperlink" Target="https://secretariadistritald-my.sharepoint.com/:f:/g/personal/devaj_sdmujer_gov_co/EkoH5PuAu-dHrnICJwPTEPcBvs2FBwlTsCQeKj004lw6uQ?e=8b0ELP" TargetMode="External"/><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WiJbmivV1JlwVpBrAxvEkBHfBpg9nntVurOl8FmxhjMQ?e=UJd7HH" TargetMode="External"/><Relationship Id="rId9" Type="http://schemas.openxmlformats.org/officeDocument/2006/relationships/hyperlink" Target="https://secretariadistritald-my.sharepoint.com/:f:/g/personal/devaj_sdmujer_gov_co/EthGQwR7ZHlMiztTumT9m2sB6_mn2Uhj0Ax-l_m09-Rf0A?e=TksE6v" TargetMode="External"/><Relationship Id="rId14" Type="http://schemas.openxmlformats.org/officeDocument/2006/relationships/hyperlink" Target="https://secretariadistritald-my.sharepoint.com/:x:/g/personal/devaj_sdmujer_gov_co/EbktZCTBQmJKlUuNadt46VcBliWYVhrL4HLr8xenxe3ydQ?e=Ef9QL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uIWwF7QPlNKiDdMK4vcIR4Bq0C6gpOMV2-zqHWfiRnr8A?e=BK67Wc" TargetMode="External"/><Relationship Id="rId13" Type="http://schemas.openxmlformats.org/officeDocument/2006/relationships/hyperlink" Target="https://secretariadistritald-my.sharepoint.com/:f:/g/personal/devaj_sdmujer_gov_co/Epa81iyimUJCqNU7xTnreMEBgMljjX5D5VWYQNNF_uEhug?e=37bFCV" TargetMode="External"/><Relationship Id="rId18" Type="http://schemas.openxmlformats.org/officeDocument/2006/relationships/drawing" Target="../drawings/drawing6.xml"/><Relationship Id="rId3" Type="http://schemas.openxmlformats.org/officeDocument/2006/relationships/hyperlink" Target="https://secretariadistritald-my.sharepoint.com/:f:/g/personal/devaj_sdmujer_gov_co/EszxOzoMTmFHpHAh6Ozi_TYBv7sMYYc36ArdgHwIz1skYw?e=eHy3pp" TargetMode="External"/><Relationship Id="rId7" Type="http://schemas.openxmlformats.org/officeDocument/2006/relationships/hyperlink" Target="https://secretariadistritald-my.sharepoint.com/:f:/g/personal/devaj_sdmujer_gov_co/EhHRo-bte9JFiF8mSYC1Jt8BxccLMoIw5B94hQXTrUb8aw?e=DlO8Zk" TargetMode="External"/><Relationship Id="rId12" Type="http://schemas.openxmlformats.org/officeDocument/2006/relationships/hyperlink" Target="https://secretariadistritald-my.sharepoint.com/:f:/g/personal/devaj_sdmujer_gov_co/EhbTJwOMBF1DghvVQuA_e-8B27wYYqgLdsTydUwX4-P5Qg?e=AN9t08" TargetMode="External"/><Relationship Id="rId17" Type="http://schemas.openxmlformats.org/officeDocument/2006/relationships/printerSettings" Target="../printerSettings/printerSettings5.bin"/><Relationship Id="rId2" Type="http://schemas.openxmlformats.org/officeDocument/2006/relationships/hyperlink" Target="https://secretariadistritald-my.sharepoint.com/:f:/g/personal/devaj_sdmujer_gov_co/EmfDNrrSUapArVxnxoHP9ogB6Vup31OQVovJKoV3xfxG-Q?e=Yzx5IO" TargetMode="External"/><Relationship Id="rId16" Type="http://schemas.openxmlformats.org/officeDocument/2006/relationships/hyperlink" Target="https://secretariadistritald-my.sharepoint.com/:f:/g/personal/devaj_sdmujer_gov_co/EjeojM2koeRFmmMdbjl_geABdrf9SNeoeBKHkQyRfuo4BA?e=lKdrx1"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x_LDLzSgZLkziehq7Ck8QBL1H8A4KkJIP9yhWdKvTfZA?e=jCOftv" TargetMode="External"/><Relationship Id="rId6" Type="http://schemas.openxmlformats.org/officeDocument/2006/relationships/hyperlink" Target="https://secretariadistritald-my.sharepoint.com/:f:/g/personal/devaj_sdmujer_gov_co/EpwAarx7W35LjdruHcu8WkABGcBpT4mjlMdXydHnoRkzXA?e=RpLFSa" TargetMode="External"/><Relationship Id="rId11" Type="http://schemas.openxmlformats.org/officeDocument/2006/relationships/hyperlink" Target="https://secretariadistritald-my.sharepoint.com/:f:/g/personal/devaj_sdmujer_gov_co/EoH1kEyNbghMrQ_FWzZo_CMBJuX8L5sGEFe2LI9mwGmxDg?e=5slRBg" TargetMode="External"/><Relationship Id="rId5" Type="http://schemas.openxmlformats.org/officeDocument/2006/relationships/hyperlink" Target="https://secretariadistritald-my.sharepoint.com/:f:/g/personal/devaj_sdmujer_gov_co/EtF8xJ83lx1PvwIvDttpAsYBQlDzM3a3Ud6esnkHqe5KPg?e=UKKAbH" TargetMode="External"/><Relationship Id="rId15" Type="http://schemas.openxmlformats.org/officeDocument/2006/relationships/hyperlink" Target="https://secretariadistritald-my.sharepoint.com/:f:/g/personal/devaj_sdmujer_gov_co/EsCiAi89JLxNgXL38NmN8cUBIHjr4Fvvs6m0qjp0V1tVqQ?e=qXF9yo" TargetMode="External"/><Relationship Id="rId10" Type="http://schemas.openxmlformats.org/officeDocument/2006/relationships/hyperlink" Target="https://secretariadistritald-my.sharepoint.com/:f:/g/personal/devaj_sdmujer_gov_co/EqHMUIqGgplBm4tTNiNr7PsBaFpVqXgiTZpeII7Vli8wzQ?e=rdXO9k" TargetMode="External"/><Relationship Id="rId4" Type="http://schemas.openxmlformats.org/officeDocument/2006/relationships/hyperlink" Target="https://secretariadistritald-my.sharepoint.com/:f:/g/personal/devaj_sdmujer_gov_co/Es4qcCT2jhpFv41jElam-N0ByGAuNmnxGniWrhqjlTVAMw?e=4YURPh" TargetMode="External"/><Relationship Id="rId9" Type="http://schemas.openxmlformats.org/officeDocument/2006/relationships/hyperlink" Target="https://secretariadistritald-my.sharepoint.com/:f:/g/personal/devaj_sdmujer_gov_co/Ei209tt9ms1IqKuPiFml-m8By_CMEHFJCZQzevkcQYbxMg?e=71gKac" TargetMode="External"/><Relationship Id="rId14" Type="http://schemas.openxmlformats.org/officeDocument/2006/relationships/hyperlink" Target="https://secretariadistritald-my.sharepoint.com/:f:/g/personal/devaj_sdmujer_gov_co/Es46BorMj9xJskj6oJW7ExoBYDgWu6B2VriW2Wfy9hgBQA?e=famBh7"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ozX9CUwT-JBmDFLdyg6pn0BozbH8Cd0kKFr-8P40j7MFw?e=swU2U2" TargetMode="External"/><Relationship Id="rId13" Type="http://schemas.openxmlformats.org/officeDocument/2006/relationships/hyperlink" Target="https://secretariadistritald-my.sharepoint.com/:f:/g/personal/devaj_sdmujer_gov_co/EnWiqJmANOZGvaMPSvjoYqQBgiGD7n0ZYjWGRlsYhwJqhQ?e=yujpC0"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eovXYf5eFGiERRECyVrvoBK2-dB-6CIw2Qb5af0ryzBg?e=blTwiC" TargetMode="External"/><Relationship Id="rId7" Type="http://schemas.openxmlformats.org/officeDocument/2006/relationships/hyperlink" Target="https://secretariadistritald-my.sharepoint.com/:f:/g/personal/devaj_sdmujer_gov_co/Ejh1s0ZbeN5Jln3Jm3YNdKkBYZcCJEdxUpTAyq93FvLr7g?e=WfI7fi" TargetMode="External"/><Relationship Id="rId12" Type="http://schemas.openxmlformats.org/officeDocument/2006/relationships/hyperlink" Target="https://secretariadistritald-my.sharepoint.com/:f:/g/personal/devaj_sdmujer_gov_co/Ej0Jik7FMjdGoGpEubt4kDsBahdpGNAeGhPmvzLS2g1wAg?e=KwLjjb"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vHG2b0vjtOqBAGIA_WRSgBPyuDhOzk_U22p-aBe5ml9A?e=Ve8ZDf"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vYqHnXJD1Pi2ut8KziYV0B6oWFhW429uTvJp2hiopWBg?e=u2Rvf0" TargetMode="External"/><Relationship Id="rId6" Type="http://schemas.openxmlformats.org/officeDocument/2006/relationships/hyperlink" Target="https://secretariadistritald-my.sharepoint.com/:f:/g/personal/devaj_sdmujer_gov_co/EkzV9hOvD1RDhjgPDNr3XcUBT6SPpHTkXRWu1BtwWlQn4w?e=XSEKhC" TargetMode="External"/><Relationship Id="rId11" Type="http://schemas.openxmlformats.org/officeDocument/2006/relationships/hyperlink" Target="https://secretariadistritald-my.sharepoint.com/:f:/g/personal/devaj_sdmujer_gov_co/Erpd3K3IHzhPk4DHLgUKp7UBCt4JBr70pjghQuNIh-aDRA?e=5ao7WY" TargetMode="External"/><Relationship Id="rId5" Type="http://schemas.openxmlformats.org/officeDocument/2006/relationships/hyperlink" Target="https://secretariadistritald-my.sharepoint.com/:x:/g/personal/devaj_sdmujer_gov_co/Eabbijxw_YtAmMmkZps5p2MBUBqaoeArYZL0HLFjxtZg7A?e=FKzXh2" TargetMode="External"/><Relationship Id="rId15" Type="http://schemas.openxmlformats.org/officeDocument/2006/relationships/drawing" Target="../drawings/drawing7.xml"/><Relationship Id="rId10" Type="http://schemas.openxmlformats.org/officeDocument/2006/relationships/hyperlink" Target="https://secretariadistritald-my.sharepoint.com/:f:/g/personal/devaj_sdmujer_gov_co/Eo7Ymirrh0dAu26a2Mmgs6MBjwvVvOn5rJ7P20Kyi4rf1g?e=gZFvZS" TargetMode="External"/><Relationship Id="rId4" Type="http://schemas.openxmlformats.org/officeDocument/2006/relationships/hyperlink" Target="https://secretariadistritald-my.sharepoint.com/:x:/g/personal/devaj_sdmujer_gov_co/Ebt1XHu4UoRLnPgKLMS8c2UBHgToc1NjwFWsgLTHb-J_AQ?e=aZv3nc" TargetMode="External"/><Relationship Id="rId9" Type="http://schemas.openxmlformats.org/officeDocument/2006/relationships/hyperlink" Target="https://secretariadistritald-my.sharepoint.com/:f:/g/personal/devaj_sdmujer_gov_co/El134R5klqBLsRKy346IYcgBxinpUN1BE85D0rbN2kwsdA?e=ToDT9m" TargetMode="External"/><Relationship Id="rId1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s86S2SYQBlFuVKx4XZA9V0BPj36LLlfm5b7PbztNbUJVQ?e=w6ktLj" TargetMode="External"/><Relationship Id="rId13" Type="http://schemas.openxmlformats.org/officeDocument/2006/relationships/printerSettings" Target="../printerSettings/printerSettings7.bin"/><Relationship Id="rId3" Type="http://schemas.openxmlformats.org/officeDocument/2006/relationships/hyperlink" Target="https://secretariadistritald-my.sharepoint.com/:f:/g/personal/cvillareal_sdmujer_gov_co/Es6rUzln81pEiCm38XzzcHUB-tOZBQHjBpf4p3xclV6vnw?e=oSdEIU" TargetMode="External"/><Relationship Id="rId7" Type="http://schemas.openxmlformats.org/officeDocument/2006/relationships/hyperlink" Target="https://secretariadistritald-my.sharepoint.com/:f:/g/personal/devaj_sdmujer_gov_co/El_rPGLce71Nv_-vMSGDjzIBZCV9VX30-Kx8S2gzHS50UA?e=se0Fm2" TargetMode="External"/><Relationship Id="rId12" Type="http://schemas.openxmlformats.org/officeDocument/2006/relationships/hyperlink" Target="https://secretariadistritald-my.sharepoint.com/:f:/g/personal/devaj_sdmujer_gov_co/EjdOi1inkk9CgLnUoWwi1loBENZsvE9PoYxHAB9245UH9Q?e=DT5AKK" TargetMode="External"/><Relationship Id="rId2" Type="http://schemas.openxmlformats.org/officeDocument/2006/relationships/hyperlink" Target="https://secretariadistritald-my.sharepoint.com/:f:/g/personal/devaj_sdmujer_gov_co/EimQbFyGTd1MihEY-ccO0S0BUufagie9lY4IqElvF2fATA?e=5gZqmN" TargetMode="External"/><Relationship Id="rId1" Type="http://schemas.openxmlformats.org/officeDocument/2006/relationships/hyperlink" Target="https://secretariadistritald-my.sharepoint.com/:f:/g/personal/devaj_sdmujer_gov_co/Ek9pyiZHV01CgBBLtpu8Y1sB4QaaGO0tchC9HrINJlXZJQ?e=kUdV2V" TargetMode="External"/><Relationship Id="rId6" Type="http://schemas.openxmlformats.org/officeDocument/2006/relationships/hyperlink" Target="https://secretariadistritald-my.sharepoint.com/:f:/g/personal/devaj_sdmujer_gov_co/EhcuXXuuPKlEkcghuyVor7EBHtNbI3LD6FJ5k5eTchjZzQ?e=Ec0BvV" TargetMode="External"/><Relationship Id="rId11" Type="http://schemas.openxmlformats.org/officeDocument/2006/relationships/hyperlink" Target="https://secretariadistritald-my.sharepoint.com/:f:/g/personal/devaj_sdmujer_gov_co/EgHmSBzVRxBMvBmcSFzOCGgBpe9oRk2aAY-NsvGxJcwfRw?e=bTlEU4" TargetMode="External"/><Relationship Id="rId5" Type="http://schemas.openxmlformats.org/officeDocument/2006/relationships/hyperlink" Target="https://secretariadistritald-my.sharepoint.com/:f:/g/personal/devaj_sdmujer_gov_co/EtCteN2rSxJPj2s5Nr6F5agBSPx6GQhS7RhdBhnEY4ILLQ?e=IfgaLb" TargetMode="External"/><Relationship Id="rId10" Type="http://schemas.openxmlformats.org/officeDocument/2006/relationships/hyperlink" Target="https://secretariadistritald-my.sharepoint.com/:f:/g/personal/devaj_sdmujer_gov_co/Etzf9dfFqzZLus86jkfNLtsBpXH9D5ryMsaIxyFB4mnecA?e=UAwkXV" TargetMode="External"/><Relationship Id="rId4" Type="http://schemas.openxmlformats.org/officeDocument/2006/relationships/hyperlink" Target="https://secretariadistritald-my.sharepoint.com/:f:/g/personal/cvillareal_sdmujer_gov_co/EicdvgpvXCxGhp6qFdONIx4BGB_gmshDAwUo8VkNpTrFYA?e=jRmGok" TargetMode="External"/><Relationship Id="rId9" Type="http://schemas.openxmlformats.org/officeDocument/2006/relationships/hyperlink" Target="https://secretariadistritald-my.sharepoint.com/:f:/g/personal/devaj_sdmujer_gov_co/EsrL3FaxPq9HmcA0tlUQVTIBMfVl7l_HgxMOALQGTd84gw?e=666yNA" TargetMode="External"/><Relationship Id="rId1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n60Cw-dRvZJvWHbUCELBlcB1zoRl9kLTJSnx_VkVqE_Tw?e=v9mnm1" TargetMode="External"/><Relationship Id="rId13" Type="http://schemas.openxmlformats.org/officeDocument/2006/relationships/printerSettings" Target="../printerSettings/printerSettings8.bin"/><Relationship Id="rId3" Type="http://schemas.openxmlformats.org/officeDocument/2006/relationships/hyperlink" Target="https://secretariadistritald-my.sharepoint.com/:b:/g/personal/devaj_sdmujer_gov_co/EfAT99TEHYdEsfolo2BEH44B_GViuJ4kT8a_f6R1OrSUyQ?e=hcyktb" TargetMode="External"/><Relationship Id="rId7" Type="http://schemas.openxmlformats.org/officeDocument/2006/relationships/hyperlink" Target="https://secretariadistritald-my.sharepoint.com/:f:/g/personal/devaj_sdmujer_gov_co/EjUbgu8M3IVNjvM-dikPtCABFnlLpa445avc8DbnOt2GCg?e=d0751W" TargetMode="External"/><Relationship Id="rId12" Type="http://schemas.openxmlformats.org/officeDocument/2006/relationships/hyperlink" Target="https://secretariadistritald-my.sharepoint.com/:b:/g/personal/devaj_sdmujer_gov_co/EcN8sByOYGtJsihBz2Cott0Blp5F9tBZdzGjdYbFo4th3g?e=rcErQL"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3DZ8xkilBErSVtjfjI-cYBiSrd74kw8I9AbfLwAbdRdg?e=iMvWzb"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Wh5QzdgtNGhzQsCWI3SNoBRqmleJrwKWZgEgTzJz6WHg?e=H467X9" TargetMode="External"/><Relationship Id="rId6" Type="http://schemas.openxmlformats.org/officeDocument/2006/relationships/hyperlink" Target="https://secretariadistritald-my.sharepoint.com/:x:/g/personal/devaj_sdmujer_gov_co/EZvUutVtT8VHufIfElb4Kl4BJaubR3a6uRSgHAmnR_QF2w?e=TSrBs5" TargetMode="External"/><Relationship Id="rId11" Type="http://schemas.openxmlformats.org/officeDocument/2006/relationships/hyperlink" Target="https://secretariadistritald-my.sharepoint.com/:x:/g/personal/devaj_sdmujer_gov_co/Ef4np098wrlMlJEBxKfpRTcBTHDs_S3C-QNvA3SrzTDxYA?e=HA0BXx" TargetMode="External"/><Relationship Id="rId5" Type="http://schemas.openxmlformats.org/officeDocument/2006/relationships/hyperlink" Target="https://secretariadistritald-my.sharepoint.com/:b:/g/personal/devaj_sdmujer_gov_co/ESqq7i_nfzlDtf6Zk-sxwGwBIryiFpTYNXv1k23OzRBDLw?e=hin7eW" TargetMode="External"/><Relationship Id="rId10" Type="http://schemas.openxmlformats.org/officeDocument/2006/relationships/hyperlink" Target="https://secretariadistritald-my.sharepoint.com/:f:/g/personal/devaj_sdmujer_gov_co/Eiy02_C_OixOs1XHPHmNYVoBKgNBlNSrAPC7Z7qywZD95g?e=dwClGE" TargetMode="External"/><Relationship Id="rId4" Type="http://schemas.openxmlformats.org/officeDocument/2006/relationships/hyperlink" Target="https://secretariadistritald-my.sharepoint.com/:x:/g/personal/devaj_sdmujer_gov_co/EQJvlysi4r9GptNgC8tc6KYBSE8grcHUoyXVknck4SCNFg?e=nvnhVj" TargetMode="External"/><Relationship Id="rId9" Type="http://schemas.openxmlformats.org/officeDocument/2006/relationships/hyperlink" Target="https://secretariadistritald-my.sharepoint.com/:f:/g/personal/devaj_sdmujer_gov_co/EmVRUIdfGwZMoRrX-Drcme0BWwDpeNBqVbNJ_4WFfMm9hA?e=SVFGPe" TargetMode="External"/><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jAAnh9ftRBHsoVpDs8n7tcBzGRgcDUXIA2htWa2WkC17g?e=GJV5Oz" TargetMode="External"/><Relationship Id="rId13" Type="http://schemas.openxmlformats.org/officeDocument/2006/relationships/hyperlink" Target="https://secretariadistritald-my.sharepoint.com/:f:/g/personal/devaj_sdmujer_gov_co/EgabIyipXp9PgSAswwl0z4UBEMNIdPUb4HKewUqmUfA13g?e=ICf22N" TargetMode="External"/><Relationship Id="rId18" Type="http://schemas.openxmlformats.org/officeDocument/2006/relationships/hyperlink" Target="https://secretariadistritald-my.sharepoint.com/:f:/g/personal/devaj_sdmujer_gov_co/Evyla_4H0ypBkN3Slu2YCH4BAvYyaaSBMFplQgtj570FBw?e=ZPKHzb" TargetMode="Externa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zKmxuT-MNNj5AN0OUqJCoBIKqn8Z8mSDGW3RRB4N-dgg?e=YeCzFl" TargetMode="External"/><Relationship Id="rId21" Type="http://schemas.openxmlformats.org/officeDocument/2006/relationships/printerSettings" Target="../printerSettings/printerSettings9.bin"/><Relationship Id="rId7" Type="http://schemas.openxmlformats.org/officeDocument/2006/relationships/hyperlink" Target="https://secretariadistritald-my.sharepoint.com/:f:/g/personal/devaj_sdmujer_gov_co/EvT1yFK-4rtOtCo8WRmvdbQBA_Na3JaenuCVmI-_bDIHhA?e=RZSpJS" TargetMode="External"/><Relationship Id="rId12" Type="http://schemas.openxmlformats.org/officeDocument/2006/relationships/hyperlink" Target="https://secretariadistritald-my.sharepoint.com/:f:/g/personal/devaj_sdmujer_gov_co/EpDgJEzp2fJEg-XntU3zJo8BVYwNC8XVBG1v7Ck-PS8rPg?e=elacWq" TargetMode="External"/><Relationship Id="rId17" Type="http://schemas.openxmlformats.org/officeDocument/2006/relationships/hyperlink" Target="https://secretariadistritald-my.sharepoint.com/:f:/g/personal/devaj_sdmujer_gov_co/EsG_X870_atLpqv4mBS6X64BD8WuqxBvXKpx28fPVdJmIw?e=JR19AY"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suz8uZAkNIt5UBFmS39woB-NmhekciDrSfSPCR9s4IeQ?e=JSv8V9" TargetMode="External"/><Relationship Id="rId16" Type="http://schemas.openxmlformats.org/officeDocument/2006/relationships/hyperlink" Target="https://secretariadistritald-my.sharepoint.com/:f:/g/personal/devaj_sdmujer_gov_co/EiUoDa4q1dVBkZEOrZbVyZgBcLD9bivbLbJ43k8mXxU1og?e=4aadIX" TargetMode="External"/><Relationship Id="rId20" Type="http://schemas.openxmlformats.org/officeDocument/2006/relationships/hyperlink" Target="https://secretariadistritald-my.sharepoint.com/:f:/g/personal/devaj_sdmujer_gov_co/EvzhSAp12LxApv34ILaj9R0Bx6LRAJjaZiT5nhgtPQz7Nw?e=AVCaJt"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iXi3Eut8JCslWpF6ABH1EBPQCGa0vBaRn0xqPqivzthw?e=ch5nYJ" TargetMode="External"/><Relationship Id="rId6" Type="http://schemas.openxmlformats.org/officeDocument/2006/relationships/hyperlink" Target="https://secretariadistritald-my.sharepoint.com/:f:/g/personal/devaj_sdmujer_gov_co/EvRgOOOFiiNKtJW7tzSITDIBlxsF-CdJ6jAbvQk0eRUkrg?e=kYJgiV" TargetMode="External"/><Relationship Id="rId11" Type="http://schemas.openxmlformats.org/officeDocument/2006/relationships/hyperlink" Target="https://secretariadistritald-my.sharepoint.com/:f:/g/personal/devaj_sdmujer_gov_co/EnZhdBcEE1ZFuCp7cl_Rv0wBC7TZbwXpTkukksezuF9jtg?e=3y8eux" TargetMode="External"/><Relationship Id="rId5"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YDTCli9NBFmzbFAz-tQUUBO1irMeC8kyaGzlXHZW_hZw?e=VI66Bz" TargetMode="External"/><Relationship Id="rId15" Type="http://schemas.openxmlformats.org/officeDocument/2006/relationships/hyperlink" Target="https://secretariadistritald-my.sharepoint.com/:f:/g/personal/devaj_sdmujer_gov_co/EqCtXxrhsydNkYSnx-gtOHkB8Txv2zBsjtBH6IcPfVb2ow?e=zYfi2T" TargetMode="External"/><Relationship Id="rId10" Type="http://schemas.openxmlformats.org/officeDocument/2006/relationships/hyperlink" Target="https://secretariadistritald-my.sharepoint.com/:f:/g/personal/devaj_sdmujer_gov_co/Eq6EKjzGdeZLg7XfxmkMrcMB9BuvkZbxY2DDmg-fyI6CKQ?e=KpW0Pi" TargetMode="External"/><Relationship Id="rId19" Type="http://schemas.openxmlformats.org/officeDocument/2006/relationships/hyperlink" Target="https://secretariadistritald-my.sharepoint.com/:f:/g/personal/devaj_sdmujer_gov_co/EkpniRgsVzVEvF82HzhPPXgB7XYvm4M9nY-V9RHYQuP8ew?e=0hZgHt" TargetMode="External"/><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BOiLV4LG9Firm84jpJauYByZ2OyQPIuWIALu9MCGPNmw?e=bYFBn5" TargetMode="External"/><Relationship Id="rId9" Type="http://schemas.openxmlformats.org/officeDocument/2006/relationships/hyperlink" Target="https://secretariadistritald-my.sharepoint.com/:f:/g/personal/devaj_sdmujer_gov_co/EuVR0EGSZNhGsH34f6Sjv1wBgI0zGvnQxV_m10R93RF8UQ?e=BReInw" TargetMode="External"/><Relationship Id="rId14" Type="http://schemas.openxmlformats.org/officeDocument/2006/relationships/hyperlink" Target="https://secretariadistritald-my.sharepoint.com/:f:/g/personal/devaj_sdmujer_gov_co/Et47e1du6fZAqPanaloMNeABoWvD_N8dbwtT7sLcb_C17w?e=VZ0O96" TargetMode="External"/><Relationship Id="rId22"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scuA5lQB1NIoS13wL7MK8wB063W13LNlvEj-xcFFnmoVQ?e=sl9g5l" TargetMode="External"/><Relationship Id="rId13" Type="http://schemas.openxmlformats.org/officeDocument/2006/relationships/hyperlink" Target="https://secretariadistritald-my.sharepoint.com/:f:/g/personal/devaj_sdmujer_gov_co/EhMs-ZmEp0ROvACzv7szQGMBUolVcjD64OMNtyDU55YBvA?e=fQjSMC" TargetMode="External"/><Relationship Id="rId18" Type="http://schemas.openxmlformats.org/officeDocument/2006/relationships/hyperlink" Target="https://secretariadistritald-my.sharepoint.com/:f:/g/personal/devaj_sdmujer_gov_co/ElH4gDZQ_spCi8Zs63JY5RUBRDEqZgMPgJsRDKGqEo2x8Q?e=CQGYjR" TargetMode="External"/><Relationship Id="rId26" Type="http://schemas.openxmlformats.org/officeDocument/2006/relationships/drawing" Target="../drawings/drawing11.xml"/><Relationship Id="rId3"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tl-b3318dBgIqqRwGJQfUB9FccW9IT55dnNPoDJFrtYg?e=9ksEwl" TargetMode="External"/><Relationship Id="rId21" Type="http://schemas.openxmlformats.org/officeDocument/2006/relationships/hyperlink" Target="https://secretariadistritald-my.sharepoint.com/:f:/g/personal/devaj_sdmujer_gov_co/EnhfuazRGY5OquFhKvoWNOIBGUuD0eVbUnqt_bYyPQhreA?e=oatces" TargetMode="External"/><Relationship Id="rId7" Type="http://schemas.openxmlformats.org/officeDocument/2006/relationships/hyperlink" Target="https://secretariadistritald-my.sharepoint.com/:f:/g/personal/devaj_sdmujer_gov_co/EmzLBd00vq1PlP9IfACR3IkBTCUWYP8ONrCVulTVVzGn6Q?e=JZ5oBy" TargetMode="External"/><Relationship Id="rId12" Type="http://schemas.openxmlformats.org/officeDocument/2006/relationships/hyperlink" Target="https://secretariadistritald-my.sharepoint.com/:f:/g/personal/devaj_sdmujer_gov_co/Ejkx_sAoe4xHsmTalhLdIF4BKwyEzRzJaeUjGTJHhbECnw?e=1k3WNK" TargetMode="External"/><Relationship Id="rId17" Type="http://schemas.openxmlformats.org/officeDocument/2006/relationships/hyperlink" Target="https://secretariadistritald-my.sharepoint.com/:f:/g/personal/devaj_sdmujer_gov_co/EvmRTzKuQbtFnKxQPpQG400BcDUgFefWRQkQ38NSMsIfzQ?e=ooZk3T" TargetMode="External"/><Relationship Id="rId25" Type="http://schemas.openxmlformats.org/officeDocument/2006/relationships/printerSettings" Target="../printerSettings/printerSettings10.bin"/><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r_iDMaQMNOphZzSmJFuYEBkDbvud23chn8LAeiMIxTsA?e=6l3aNp" TargetMode="External"/><Relationship Id="rId16" Type="http://schemas.openxmlformats.org/officeDocument/2006/relationships/hyperlink" Target="https://secretariadistritald-my.sharepoint.com/:f:/g/personal/devaj_sdmujer_gov_co/EjD2uczMpkRFt-nlyBiBrkQBg7MLMmimEVTODLdF4ea8Gg?e=bm0MTZ" TargetMode="External"/><Relationship Id="rId20" Type="http://schemas.openxmlformats.org/officeDocument/2006/relationships/hyperlink" Target="https://secretariadistritald-my.sharepoint.com/:f:/g/personal/devaj_sdmujer_gov_co/EvOPGIhkDPRFrVjio2xZ_1cBnXFQtOWSGJmKTnix4ZI-rw?e=fgCvrw"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R94cz57ytOosx8A5CkG3gBoYVmvN6v1BeGvS63G4MEJQ?e=Ctl1Qj" TargetMode="External"/><Relationship Id="rId6" Type="http://schemas.openxmlformats.org/officeDocument/2006/relationships/hyperlink" Target="https://secretariadistritald-my.sharepoint.com/:f:/g/personal/devaj_sdmujer_gov_co/Eu_Iyv5BttZOtGEXyJRlNh0BOSF9CehaGFHoSHre57Wbxg?e=pkX5Ds" TargetMode="External"/><Relationship Id="rId11" Type="http://schemas.openxmlformats.org/officeDocument/2006/relationships/hyperlink" Target="https://secretariadistritald-my.sharepoint.com/:f:/g/personal/devaj_sdmujer_gov_co/EiLWRvI9hr1AlHo_3d4YIloBzsGEOYKce-viTbBXjEjjfQ?e=Ixs79L" TargetMode="External"/><Relationship Id="rId24" Type="http://schemas.openxmlformats.org/officeDocument/2006/relationships/hyperlink" Target="https://secretariadistritald-my.sharepoint.com/:f:/g/personal/devaj_sdmujer_gov_co/EpW8komQpM1GlFQkOnlMcisB1b2WLEzUz0d-EUQLWyJyuQ?e=r97Yep" TargetMode="External"/><Relationship Id="rId5" Type="http://schemas.openxmlformats.org/officeDocument/2006/relationships/hyperlink" Target="https://secretariadistritald-my.sharepoint.com/:f:/g/personal/devaj_sdmujer_gov_co/Eg3715XMC65BiCLJYNVMcDIBVZbw7O6ObXYHaapr-BcXrQ?e=DqvCDg" TargetMode="External"/><Relationship Id="rId15" Type="http://schemas.openxmlformats.org/officeDocument/2006/relationships/hyperlink" Target="https://secretariadistritald-my.sharepoint.com/:f:/g/personal/devaj_sdmujer_gov_co/EuNLWrePFCxLrdsMcXQme_EBc5RZ_fvw04NdWdznmAY0sQ?e=fYoIyk" TargetMode="External"/><Relationship Id="rId23" Type="http://schemas.openxmlformats.org/officeDocument/2006/relationships/hyperlink" Target="https://secretariadistritald-my.sharepoint.com/:f:/g/personal/devaj_sdmujer_gov_co/ErtTJ-n5KXpBtqOzUVfaa8oBfi9rKY3bfw8xxetSKwGMOA?e=NSdh2E" TargetMode="External"/><Relationship Id="rId10" Type="http://schemas.openxmlformats.org/officeDocument/2006/relationships/hyperlink" Target="https://secretariadistritald-my.sharepoint.com/:f:/g/personal/devaj_sdmujer_gov_co/EjnT2RGG4LVCj3GTZIlLgi4BeeHVwLZIQwbntHE7UzUAdA?e=bpTOeS" TargetMode="External"/><Relationship Id="rId19" Type="http://schemas.openxmlformats.org/officeDocument/2006/relationships/hyperlink" Target="https://secretariadistritald-my.sharepoint.com/:f:/g/personal/devaj_sdmujer_gov_co/EoLF4TDeCXtOt-etB-XtedsBrFUxF6g409YWHVFVKTsifQ?e=NB5HHa" TargetMode="External"/><Relationship Id="rId4"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oLaCO5EqXdAojFUOAzD_BUBfDrMP0F6OuZ84UXXc8VJmg?e=QSdq8f" TargetMode="External"/><Relationship Id="rId9" Type="http://schemas.openxmlformats.org/officeDocument/2006/relationships/hyperlink" Target="https://secretariadistritald-my.sharepoint.com/:f:/g/personal/devaj_sdmujer_gov_co/ElbLjlj5XxJFspttxb7L7kwBDDnvkQqsSnql41IXDxeAyQ?e=EbPObv" TargetMode="External"/><Relationship Id="rId14" Type="http://schemas.openxmlformats.org/officeDocument/2006/relationships/hyperlink" Target="https://secretariadistritald-my.sharepoint.com/:f:/g/personal/devaj_sdmujer_gov_co/Ek3qkM4xHB5BtRDX0MJTTRQBAMg2JWwIimmmdBAa6SaLoQ?e=ynx5PS" TargetMode="External"/><Relationship Id="rId22" Type="http://schemas.openxmlformats.org/officeDocument/2006/relationships/hyperlink" Target="https://secretariadistritald-my.sharepoint.com/:f:/g/personal/devaj_sdmujer_gov_co/Ep1ZvqwgdcZCkjUaEZRbgKUBvDb18HUEscxRwfP1tTiV5w?e=kl1m5n"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secretariadistritald-my.sharepoint.com/:f:/g/personal/devaj_sdmujer_gov_co/EuDowiwyCmpIpgbQiFGlRq4BmZiFQCMioiGM8ia6gquKRg?e=E7KdjW" TargetMode="External"/><Relationship Id="rId7" Type="http://schemas.openxmlformats.org/officeDocument/2006/relationships/hyperlink" Target="https://secretariadistritald-my.sharepoint.com/:f:/g/personal/lpineros_sdmujer_gov_co/EthIsktXQqFGkVha87PUeugBmC_0xRZ5-wwkbOhxDWgiNA?e=bPCIy0" TargetMode="External"/><Relationship Id="rId2" Type="http://schemas.openxmlformats.org/officeDocument/2006/relationships/hyperlink" Target="https://secretariadistritald-my.sharepoint.com/:f:/g/personal/cvillareal_sdmujer_gov_co/Eo2XqRGg2XBNh8Gx2NsoJpQBA1Ih8ZBtkOyRPdfdP1ZCMw?e=ejN1Gm" TargetMode="External"/><Relationship Id="rId1" Type="http://schemas.openxmlformats.org/officeDocument/2006/relationships/hyperlink" Target="https://secretariadistritald-my.sharepoint.com/:f:/g/personal/cvillareal_sdmujer_gov_co/Evh3EPdh8PVPqao647SvuDEB47x2YxjO9QMAX9hGTGEgwA?e=2Egs1W" TargetMode="External"/><Relationship Id="rId6" Type="http://schemas.openxmlformats.org/officeDocument/2006/relationships/hyperlink" Target="https://secretariadistritald-my.sharepoint.com/:f:/g/personal/devaj_sdmujer_gov_co/EgVBl8r1zehCtPCnzmITqAIBxjtZiFe0kY7sYss2fsAX9g?e=kI8xIs" TargetMode="External"/><Relationship Id="rId5" Type="http://schemas.openxmlformats.org/officeDocument/2006/relationships/hyperlink" Target="https://secretariadistritald-my.sharepoint.com/:f:/g/personal/devaj_sdmujer_gov_co/ElltwNC45QxLuV5kpzOiKpEByQM-jOSJAy5thGFDTGuMPQ?e=WR5jpo" TargetMode="External"/><Relationship Id="rId4" Type="http://schemas.openxmlformats.org/officeDocument/2006/relationships/hyperlink" Target="https://secretariadistritald-my.sharepoint.com/:f:/g/personal/devaj_sdmujer_gov_co/Eu7H3nfMGfhEq32s7YkTgTYBRV-EjPpTrvB8oFz-gUe3_A?e=cFSStl" TargetMode="External"/><Relationship Id="rId9"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secretariadistritald-my.sharepoint.com/:f:/g/personal/devaj_sdmujer_gov_co/EjCgKA1TuwhKtGTUKoTkCKgBUtRwuKRgul4gn5YsGDdbdA?e=YqHh7u" TargetMode="External"/><Relationship Id="rId7" Type="http://schemas.openxmlformats.org/officeDocument/2006/relationships/hyperlink" Target="https://secretariadistritald-my.sharepoint.com/:f:/g/personal/devaj_sdmujer_gov_co/Eu3YGUzIKxZAiezNo_BjFdQBkTga1GpeSHdc316V7RTtBw?e=LKkXHv" TargetMode="External"/><Relationship Id="rId2"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vZWTH7BTNOq1pjy_E5iDYBJf_V_TJ5kC_BTUliobX87Q?e=1PhHDe"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3HkDrWhKBLrzKHCSzG6xMB_YlQIdJ7klTq2YZbpPtTpg?e=Edx7D7" TargetMode="External"/><Relationship Id="rId6" Type="http://schemas.openxmlformats.org/officeDocument/2006/relationships/hyperlink" Target="https://secretariadistritald-my.sharepoint.com/:f:/g/personal/devaj_sdmujer_gov_co/Euw6uVawncRNhFO5Iao5dRQBqJbB1i0xtrHcoPW2YZv2yg?e=c38W9t" TargetMode="External"/><Relationship Id="rId5" Type="http://schemas.openxmlformats.org/officeDocument/2006/relationships/hyperlink" Target="https://secretariadistritald-my.sharepoint.com/:f:/g/personal/devaj_sdmujer_gov_co/EnnQ2OKKPhFLnO8wIS7JxzkBU9aJeRw0w5kOxHZHjBjeQg?e=akhqI5" TargetMode="External"/><Relationship Id="rId4" Type="http://schemas.openxmlformats.org/officeDocument/2006/relationships/hyperlink" Target="https://secretariadistritald-my.sharepoint.com/:f:/g/personal/devaj_sdmujer_gov_co/ErPQLGbCrgVOttqWZccQ6E8BWknkUmeIPZR6jFyT_HWtVw?e=YswY11" TargetMode="External"/><Relationship Id="rId9"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secretariadistritald-my.sharepoint.com/:f:/g/personal/devaj_sdmujer_gov_co/EjY5s7Gp-45IqjtxSlJ45vABRndQ79cODVQUKBpsvSXBFA?e=d7u5C9" TargetMode="External"/><Relationship Id="rId7" Type="http://schemas.openxmlformats.org/officeDocument/2006/relationships/hyperlink" Target="https://secretariadistritald-my.sharepoint.com/:f:/g/personal/devaj_sdmujer_gov_co/EpTNEj75hhNCpsElbd8mqswBULuJMRxkbKdUY8zO7bClRQ?e=ePSKnM" TargetMode="External"/><Relationship Id="rId2" Type="http://schemas.openxmlformats.org/officeDocument/2006/relationships/hyperlink" Target="https://secretariadistritald-my.sharepoint.com/:f:/g/personal/cvillareal_sdmujer_gov_co/EiLXtETYJ45IjMSN-Rxm6_EBoFMKwPFllI5O4FgrKDtOFA?e=8Z9Btv" TargetMode="External"/><Relationship Id="rId1" Type="http://schemas.openxmlformats.org/officeDocument/2006/relationships/hyperlink" Target="../AppData/Local/Microsoft/Windows/INetCache/Content.Outlook/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h_ek2tn7sdAn9RDymUgRfYBqs-Mf_8NbKiKH10dLKAZiw?e=7aIwFE" TargetMode="External"/><Relationship Id="rId6" Type="http://schemas.openxmlformats.org/officeDocument/2006/relationships/hyperlink" Target="https://secretariadistritald-my.sharepoint.com/:f:/g/personal/devaj_sdmujer_gov_co/Em5GqwqSBKRAg58x_FITQgcB9IoaXzrs9dMGlFNCPPUtvg?e=treveE" TargetMode="External"/><Relationship Id="rId5" Type="http://schemas.openxmlformats.org/officeDocument/2006/relationships/hyperlink" Target="https://secretariadistritald-my.sharepoint.com/:f:/g/personal/devaj_sdmujer_gov_co/Es85irZZnhNIjNprSolciYUB3Mg2N9zjWKocuzCPMf6YWg?e=aINW9A" TargetMode="External"/><Relationship Id="rId4" Type="http://schemas.openxmlformats.org/officeDocument/2006/relationships/hyperlink" Target="https://secretariadistritald-my.sharepoint.com/:f:/g/personal/devaj_sdmujer_gov_co/Et36KMzDlORGiEUNyBLDU7wBIpanBgSqFq9X9DiywxDJcg?e=KBFbRi" TargetMode="External"/><Relationship Id="rId9"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52" customWidth="1"/>
    <col min="5" max="5" width="34.28515625" style="249" customWidth="1"/>
    <col min="6" max="6" width="31" style="249" customWidth="1"/>
    <col min="7" max="7" width="20.28515625" style="249" customWidth="1"/>
    <col min="8" max="8" width="19.28515625" style="249" customWidth="1"/>
    <col min="9" max="9" width="24" style="249" customWidth="1"/>
    <col min="10" max="10" width="18.7109375" style="249" customWidth="1"/>
    <col min="11" max="11" width="21.7109375" style="249" customWidth="1"/>
    <col min="12" max="16384" width="12" style="249"/>
  </cols>
  <sheetData>
    <row r="1" spans="1:12" x14ac:dyDescent="0.25">
      <c r="A1" s="250" t="s">
        <v>0</v>
      </c>
      <c r="B1" s="250" t="s">
        <v>1</v>
      </c>
      <c r="C1" s="250" t="s">
        <v>2</v>
      </c>
      <c r="D1" s="250" t="s">
        <v>3</v>
      </c>
      <c r="E1" s="251" t="s">
        <v>4</v>
      </c>
      <c r="F1" s="251" t="s">
        <v>5</v>
      </c>
      <c r="G1" s="251" t="s">
        <v>6</v>
      </c>
      <c r="H1" s="251" t="s">
        <v>7</v>
      </c>
      <c r="I1" s="251" t="s">
        <v>8</v>
      </c>
      <c r="J1" s="251" t="s">
        <v>9</v>
      </c>
      <c r="K1" s="251" t="s">
        <v>10</v>
      </c>
      <c r="L1" s="251" t="s">
        <v>11</v>
      </c>
    </row>
    <row r="2" spans="1:12" ht="25.5" x14ac:dyDescent="0.25">
      <c r="A2" s="252" t="s">
        <v>12</v>
      </c>
      <c r="B2" s="252" t="s">
        <v>13</v>
      </c>
      <c r="C2" s="252" t="s">
        <v>14</v>
      </c>
      <c r="D2" s="252" t="s">
        <v>15</v>
      </c>
      <c r="E2" s="249" t="s">
        <v>16</v>
      </c>
      <c r="F2" s="249" t="s">
        <v>17</v>
      </c>
      <c r="G2" s="252" t="s">
        <v>18</v>
      </c>
      <c r="H2" s="249" t="s">
        <v>19</v>
      </c>
      <c r="I2" s="249" t="s">
        <v>20</v>
      </c>
      <c r="J2" s="249" t="s">
        <v>21</v>
      </c>
      <c r="K2" s="249" t="s">
        <v>22</v>
      </c>
      <c r="L2" s="249" t="s">
        <v>23</v>
      </c>
    </row>
    <row r="3" spans="1:12" ht="25.5" x14ac:dyDescent="0.25">
      <c r="A3" s="252" t="s">
        <v>24</v>
      </c>
      <c r="B3" s="252" t="s">
        <v>25</v>
      </c>
      <c r="C3" s="252" t="s">
        <v>26</v>
      </c>
      <c r="D3" s="252" t="s">
        <v>27</v>
      </c>
      <c r="E3" s="249" t="s">
        <v>28</v>
      </c>
      <c r="F3" s="249" t="s">
        <v>29</v>
      </c>
      <c r="G3" s="252" t="s">
        <v>30</v>
      </c>
      <c r="H3" s="249" t="s">
        <v>31</v>
      </c>
      <c r="I3" s="249" t="s">
        <v>32</v>
      </c>
      <c r="J3" s="249" t="s">
        <v>33</v>
      </c>
      <c r="K3" s="249" t="s">
        <v>34</v>
      </c>
      <c r="L3" s="249" t="s">
        <v>35</v>
      </c>
    </row>
    <row r="4" spans="1:12" ht="25.5" x14ac:dyDescent="0.25">
      <c r="A4" s="252" t="s">
        <v>36</v>
      </c>
      <c r="B4" s="252" t="s">
        <v>37</v>
      </c>
      <c r="D4" s="252" t="s">
        <v>38</v>
      </c>
      <c r="E4" s="249" t="s">
        <v>39</v>
      </c>
      <c r="F4" s="249" t="s">
        <v>40</v>
      </c>
      <c r="G4" s="252" t="s">
        <v>41</v>
      </c>
      <c r="I4" s="249" t="s">
        <v>42</v>
      </c>
      <c r="J4" s="249" t="s">
        <v>23</v>
      </c>
      <c r="K4" s="249" t="s">
        <v>43</v>
      </c>
      <c r="L4" s="249" t="s">
        <v>26</v>
      </c>
    </row>
    <row r="5" spans="1:12" ht="25.5" x14ac:dyDescent="0.25">
      <c r="A5" s="252" t="s">
        <v>44</v>
      </c>
      <c r="B5" s="252" t="s">
        <v>45</v>
      </c>
      <c r="D5" s="252" t="s">
        <v>46</v>
      </c>
      <c r="E5" s="249" t="s">
        <v>47</v>
      </c>
      <c r="F5" s="249" t="s">
        <v>48</v>
      </c>
      <c r="G5" s="252" t="s">
        <v>49</v>
      </c>
      <c r="I5" s="249" t="s">
        <v>50</v>
      </c>
      <c r="J5" s="249" t="s">
        <v>51</v>
      </c>
    </row>
    <row r="6" spans="1:12" ht="25.5" x14ac:dyDescent="0.25">
      <c r="B6" s="252" t="s">
        <v>52</v>
      </c>
      <c r="D6" s="252" t="s">
        <v>53</v>
      </c>
      <c r="E6" s="249" t="s">
        <v>54</v>
      </c>
      <c r="F6" s="249" t="s">
        <v>55</v>
      </c>
      <c r="G6" s="252" t="s">
        <v>56</v>
      </c>
      <c r="I6" s="249" t="s">
        <v>57</v>
      </c>
    </row>
    <row r="7" spans="1:12" ht="25.5" x14ac:dyDescent="0.25">
      <c r="D7" s="252" t="s">
        <v>58</v>
      </c>
      <c r="E7" s="249" t="s">
        <v>59</v>
      </c>
      <c r="F7" s="249" t="s">
        <v>60</v>
      </c>
      <c r="G7" s="252" t="s">
        <v>61</v>
      </c>
      <c r="I7" s="249" t="s">
        <v>62</v>
      </c>
    </row>
    <row r="8" spans="1:12" x14ac:dyDescent="0.25">
      <c r="E8" s="249" t="s">
        <v>63</v>
      </c>
      <c r="F8" s="249" t="s">
        <v>64</v>
      </c>
      <c r="G8" s="249" t="s">
        <v>65</v>
      </c>
    </row>
    <row r="9" spans="1:12" x14ac:dyDescent="0.25">
      <c r="E9" s="249" t="s">
        <v>66</v>
      </c>
      <c r="F9" s="249" t="s">
        <v>67</v>
      </c>
    </row>
    <row r="10" spans="1:12" x14ac:dyDescent="0.25">
      <c r="E10" s="249" t="s">
        <v>68</v>
      </c>
      <c r="F10" s="249" t="s">
        <v>69</v>
      </c>
    </row>
    <row r="11" spans="1:12" x14ac:dyDescent="0.25">
      <c r="E11" s="249" t="s">
        <v>70</v>
      </c>
      <c r="F11" s="249" t="s">
        <v>71</v>
      </c>
    </row>
    <row r="12" spans="1:12" x14ac:dyDescent="0.25">
      <c r="E12" s="249" t="s">
        <v>72</v>
      </c>
      <c r="F12" s="249" t="s">
        <v>73</v>
      </c>
    </row>
    <row r="13" spans="1:12" x14ac:dyDescent="0.25">
      <c r="E13" s="249" t="s">
        <v>74</v>
      </c>
      <c r="F13" s="249" t="s">
        <v>75</v>
      </c>
    </row>
    <row r="14" spans="1:12" x14ac:dyDescent="0.25">
      <c r="E14" s="249" t="s">
        <v>76</v>
      </c>
      <c r="F14" s="249" t="s">
        <v>77</v>
      </c>
    </row>
    <row r="15" spans="1:12" x14ac:dyDescent="0.25">
      <c r="E15" s="249" t="s">
        <v>78</v>
      </c>
      <c r="F15" s="249" t="s">
        <v>79</v>
      </c>
    </row>
    <row r="16" spans="1:12" x14ac:dyDescent="0.25">
      <c r="E16" s="249" t="s">
        <v>80</v>
      </c>
      <c r="F16" s="249" t="s">
        <v>81</v>
      </c>
    </row>
    <row r="17" spans="5:6" x14ac:dyDescent="0.25">
      <c r="E17" s="249" t="s">
        <v>82</v>
      </c>
      <c r="F17" s="249" t="s">
        <v>83</v>
      </c>
    </row>
    <row r="18" spans="5:6" x14ac:dyDescent="0.25">
      <c r="E18" s="249" t="s">
        <v>84</v>
      </c>
      <c r="F18" s="249" t="s">
        <v>85</v>
      </c>
    </row>
    <row r="19" spans="5:6" x14ac:dyDescent="0.25">
      <c r="E19" s="249" t="s">
        <v>86</v>
      </c>
    </row>
    <row r="20" spans="5:6" x14ac:dyDescent="0.25">
      <c r="E20" s="249" t="s">
        <v>87</v>
      </c>
    </row>
    <row r="21" spans="5:6" x14ac:dyDescent="0.25">
      <c r="E21" s="249" t="s">
        <v>88</v>
      </c>
    </row>
    <row r="22" spans="5:6" x14ac:dyDescent="0.25">
      <c r="E22" s="249" t="s">
        <v>89</v>
      </c>
    </row>
    <row r="23" spans="5:6" x14ac:dyDescent="0.25">
      <c r="E23" s="249"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7109375" customWidth="1"/>
    <col min="5" max="5" width="1.28515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513"/>
      <c r="B3" s="501"/>
      <c r="C3" s="501"/>
      <c r="D3" s="501"/>
      <c r="E3" s="501"/>
      <c r="F3" s="501"/>
      <c r="G3" s="501"/>
      <c r="H3" s="501"/>
      <c r="I3" s="501"/>
      <c r="J3" s="501"/>
      <c r="K3" s="501"/>
      <c r="L3" s="501"/>
      <c r="M3" s="501"/>
      <c r="N3" s="501"/>
      <c r="O3" s="501"/>
      <c r="P3" s="2"/>
      <c r="Q3" s="1"/>
      <c r="R3" s="1"/>
      <c r="S3" s="1"/>
      <c r="T3" s="1"/>
      <c r="U3" s="1"/>
      <c r="V3" s="1"/>
      <c r="W3" s="1"/>
      <c r="X3" s="1"/>
      <c r="Y3" s="1"/>
      <c r="Z3" s="1"/>
      <c r="AA3" s="1"/>
      <c r="AB3" s="1"/>
    </row>
    <row r="4" spans="1:28" ht="39.75" customHeight="1" x14ac:dyDescent="0.35">
      <c r="A4" s="514" t="s">
        <v>91</v>
      </c>
      <c r="B4" s="501"/>
      <c r="C4" s="501"/>
      <c r="D4" s="501"/>
      <c r="E4" s="501"/>
      <c r="F4" s="501"/>
      <c r="G4" s="501"/>
      <c r="H4" s="501"/>
      <c r="I4" s="501"/>
      <c r="J4" s="501"/>
      <c r="K4" s="501"/>
      <c r="L4" s="501"/>
      <c r="M4" s="501"/>
      <c r="N4" s="501"/>
      <c r="O4" s="501"/>
      <c r="P4" s="2"/>
      <c r="Q4" s="1"/>
      <c r="R4" s="1"/>
      <c r="S4" s="1"/>
      <c r="T4" s="1"/>
      <c r="U4" s="1"/>
      <c r="V4" s="1"/>
      <c r="W4" s="1"/>
      <c r="X4" s="1"/>
      <c r="Y4" s="1"/>
      <c r="Z4" s="1"/>
      <c r="AA4" s="1"/>
      <c r="AB4" s="1"/>
    </row>
    <row r="5" spans="1:28" ht="21" hidden="1" customHeight="1" x14ac:dyDescent="0.35">
      <c r="A5" s="513"/>
      <c r="B5" s="501"/>
      <c r="C5" s="501"/>
      <c r="D5" s="501"/>
      <c r="E5" s="501"/>
      <c r="F5" s="501"/>
      <c r="G5" s="501"/>
      <c r="H5" s="501"/>
      <c r="I5" s="501"/>
      <c r="J5" s="501"/>
      <c r="K5" s="501"/>
      <c r="L5" s="501"/>
      <c r="M5" s="501"/>
      <c r="N5" s="501"/>
      <c r="O5" s="501"/>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515" t="s">
        <v>92</v>
      </c>
      <c r="C7" s="501"/>
      <c r="D7" s="501"/>
      <c r="E7" s="1"/>
      <c r="F7" s="516">
        <v>2024</v>
      </c>
      <c r="G7" s="517"/>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501"/>
      <c r="C8" s="501"/>
      <c r="D8" s="501"/>
      <c r="E8" s="1"/>
      <c r="F8" s="518">
        <v>16263770000</v>
      </c>
      <c r="G8" s="517"/>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285"/>
      <c r="Q10" s="1"/>
      <c r="R10" s="1"/>
      <c r="S10" s="1"/>
      <c r="T10" s="1"/>
      <c r="U10" s="1"/>
      <c r="V10" s="1"/>
      <c r="W10" s="1"/>
      <c r="X10" s="1"/>
      <c r="Y10" s="1"/>
      <c r="Z10" s="1"/>
      <c r="AA10" s="1"/>
      <c r="AB10" s="1"/>
    </row>
    <row r="11" spans="1:28" ht="20.25" customHeight="1" x14ac:dyDescent="0.25">
      <c r="A11" s="508" t="s">
        <v>94</v>
      </c>
      <c r="B11" s="501"/>
      <c r="C11" s="501"/>
      <c r="D11" s="501"/>
      <c r="E11" s="501"/>
      <c r="F11" s="501"/>
      <c r="G11" s="501"/>
      <c r="H11" s="501"/>
      <c r="I11" s="501"/>
      <c r="J11" s="501"/>
      <c r="K11" s="501"/>
      <c r="L11" s="501"/>
      <c r="M11" s="501"/>
      <c r="N11" s="501"/>
      <c r="O11" s="501"/>
      <c r="P11" s="286"/>
      <c r="Q11" s="287"/>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286"/>
      <c r="Q12" s="287"/>
      <c r="R12" s="1"/>
      <c r="S12" s="1"/>
      <c r="T12" s="1"/>
      <c r="U12" s="1"/>
      <c r="V12" s="1"/>
      <c r="W12" s="1"/>
      <c r="X12" s="1"/>
      <c r="Y12" s="1"/>
      <c r="Z12" s="1"/>
      <c r="AA12" s="1"/>
      <c r="AB12" s="1"/>
    </row>
    <row r="13" spans="1:28" ht="21.75" customHeight="1" x14ac:dyDescent="0.25">
      <c r="A13" s="500" t="s">
        <v>95</v>
      </c>
      <c r="B13" s="507" t="s">
        <v>96</v>
      </c>
      <c r="C13" s="5"/>
      <c r="D13" s="7" t="s">
        <v>97</v>
      </c>
      <c r="E13" s="5"/>
      <c r="F13" s="8" t="s">
        <v>98</v>
      </c>
      <c r="G13" s="5"/>
      <c r="H13" s="8" t="s">
        <v>98</v>
      </c>
      <c r="I13" s="5"/>
      <c r="J13" s="8" t="s">
        <v>99</v>
      </c>
      <c r="K13" s="9">
        <v>2024</v>
      </c>
      <c r="L13" s="9">
        <v>2025</v>
      </c>
      <c r="M13" s="9">
        <v>2026</v>
      </c>
      <c r="N13" s="9">
        <v>2027</v>
      </c>
      <c r="O13" s="9" t="s">
        <v>93</v>
      </c>
      <c r="P13" s="288"/>
      <c r="Q13" s="1"/>
      <c r="R13" s="1"/>
      <c r="S13" s="1"/>
      <c r="T13" s="1"/>
      <c r="U13" s="1"/>
      <c r="V13" s="1"/>
      <c r="W13" s="1"/>
      <c r="X13" s="1"/>
      <c r="Y13" s="1"/>
      <c r="Z13" s="1"/>
      <c r="AA13" s="1"/>
      <c r="AB13" s="1"/>
    </row>
    <row r="14" spans="1:28" ht="21.75" customHeight="1" x14ac:dyDescent="0.25">
      <c r="A14" s="501"/>
      <c r="B14" s="503"/>
      <c r="C14" s="5"/>
      <c r="D14" s="506">
        <v>1</v>
      </c>
      <c r="E14" s="5"/>
      <c r="F14" s="506" t="s">
        <v>21</v>
      </c>
      <c r="G14" s="5"/>
      <c r="H14" s="506"/>
      <c r="I14" s="5"/>
      <c r="J14" s="10" t="s">
        <v>100</v>
      </c>
      <c r="K14" s="11">
        <v>15</v>
      </c>
      <c r="L14" s="12">
        <v>50</v>
      </c>
      <c r="M14" s="12">
        <v>85</v>
      </c>
      <c r="N14" s="13">
        <v>100</v>
      </c>
      <c r="O14" s="11">
        <v>100</v>
      </c>
      <c r="P14" s="285"/>
      <c r="Q14" s="1"/>
      <c r="R14" s="1"/>
      <c r="S14" s="1"/>
      <c r="T14" s="1"/>
      <c r="U14" s="1"/>
      <c r="V14" s="1"/>
      <c r="W14" s="1"/>
      <c r="X14" s="1"/>
      <c r="Y14" s="1"/>
      <c r="Z14" s="1"/>
      <c r="AA14" s="1"/>
      <c r="AB14" s="1"/>
    </row>
    <row r="15" spans="1:28" ht="21.75" customHeight="1" x14ac:dyDescent="0.25">
      <c r="A15" s="501"/>
      <c r="B15" s="504"/>
      <c r="C15" s="5"/>
      <c r="D15" s="504"/>
      <c r="E15" s="5"/>
      <c r="F15" s="504"/>
      <c r="G15" s="5"/>
      <c r="H15" s="504"/>
      <c r="I15" s="5"/>
      <c r="J15" s="10" t="s">
        <v>101</v>
      </c>
      <c r="K15" s="4"/>
      <c r="L15" s="4"/>
      <c r="M15" s="4"/>
      <c r="N15" s="4"/>
      <c r="O15" s="4">
        <f t="shared" ref="O15" si="0">SUM(K15:N15)</f>
        <v>0</v>
      </c>
      <c r="P15" s="285"/>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289"/>
      <c r="Q16" s="1"/>
      <c r="R16" s="1"/>
      <c r="S16" s="1"/>
      <c r="T16" s="1"/>
      <c r="U16" s="1"/>
      <c r="V16" s="1"/>
      <c r="W16" s="1"/>
      <c r="X16" s="1"/>
      <c r="Y16" s="1"/>
      <c r="Z16" s="1"/>
      <c r="AA16" s="1"/>
      <c r="AB16" s="1"/>
    </row>
    <row r="17" spans="1:28" ht="15" customHeight="1" x14ac:dyDescent="0.25">
      <c r="A17" s="519" t="s">
        <v>102</v>
      </c>
      <c r="B17" s="501"/>
      <c r="C17" s="501"/>
      <c r="D17" s="501"/>
      <c r="E17" s="501"/>
      <c r="F17" s="501"/>
      <c r="G17" s="501"/>
      <c r="H17" s="501"/>
      <c r="I17" s="501"/>
      <c r="J17" s="501"/>
      <c r="K17" s="501"/>
      <c r="L17" s="501"/>
      <c r="M17" s="501"/>
      <c r="N17" s="501"/>
      <c r="O17" s="501"/>
      <c r="P17" s="290"/>
      <c r="Q17" s="1"/>
      <c r="R17" s="1"/>
      <c r="S17" s="1"/>
      <c r="T17" s="1"/>
      <c r="U17" s="1"/>
      <c r="V17" s="1"/>
      <c r="W17" s="1"/>
      <c r="X17" s="1"/>
      <c r="Y17" s="1"/>
      <c r="Z17" s="1"/>
      <c r="AA17" s="1"/>
      <c r="AB17" s="1"/>
    </row>
    <row r="18" spans="1:28" ht="26.25" customHeight="1" x14ac:dyDescent="0.25">
      <c r="A18" s="500" t="s">
        <v>103</v>
      </c>
      <c r="B18" s="509" t="s">
        <v>104</v>
      </c>
      <c r="C18" s="5"/>
      <c r="D18" s="55" t="s">
        <v>105</v>
      </c>
      <c r="E18" s="5"/>
      <c r="F18" s="56" t="s">
        <v>98</v>
      </c>
      <c r="G18" s="5"/>
      <c r="H18" s="58" t="s">
        <v>106</v>
      </c>
      <c r="I18" s="5"/>
      <c r="J18" s="56" t="s">
        <v>99</v>
      </c>
      <c r="K18" s="57">
        <v>2024</v>
      </c>
      <c r="L18" s="57">
        <v>2025</v>
      </c>
      <c r="M18" s="57">
        <v>2026</v>
      </c>
      <c r="N18" s="57">
        <v>2027</v>
      </c>
      <c r="O18" s="57" t="s">
        <v>93</v>
      </c>
      <c r="P18" s="288"/>
      <c r="Q18" s="1"/>
      <c r="R18" s="1"/>
      <c r="S18" s="1"/>
      <c r="T18" s="1"/>
      <c r="U18" s="1"/>
      <c r="V18" s="1"/>
      <c r="W18" s="1"/>
      <c r="X18" s="1"/>
      <c r="Y18" s="1"/>
      <c r="Z18" s="1"/>
      <c r="AA18" s="1"/>
      <c r="AB18" s="1"/>
    </row>
    <row r="19" spans="1:28" ht="15" customHeight="1" x14ac:dyDescent="0.25">
      <c r="A19" s="501"/>
      <c r="B19" s="503"/>
      <c r="C19" s="5"/>
      <c r="D19" s="506">
        <v>1</v>
      </c>
      <c r="E19" s="5"/>
      <c r="F19" s="506" t="s">
        <v>23</v>
      </c>
      <c r="G19" s="5"/>
      <c r="H19" s="506">
        <v>10</v>
      </c>
      <c r="I19" s="5"/>
      <c r="J19" s="10" t="s">
        <v>100</v>
      </c>
      <c r="K19" s="11">
        <v>1</v>
      </c>
      <c r="L19" s="12">
        <v>1</v>
      </c>
      <c r="M19" s="12">
        <v>1</v>
      </c>
      <c r="N19" s="12">
        <v>1</v>
      </c>
      <c r="O19" s="15">
        <v>1</v>
      </c>
      <c r="P19" s="285"/>
      <c r="Q19" s="1"/>
      <c r="R19" s="1"/>
      <c r="S19" s="1"/>
      <c r="T19" s="1"/>
      <c r="U19" s="1"/>
      <c r="V19" s="1"/>
      <c r="W19" s="1"/>
      <c r="X19" s="1"/>
      <c r="Y19" s="1"/>
      <c r="Z19" s="1"/>
      <c r="AA19" s="1"/>
      <c r="AB19" s="1"/>
    </row>
    <row r="20" spans="1:28" ht="15" customHeight="1" x14ac:dyDescent="0.25">
      <c r="A20" s="501"/>
      <c r="B20" s="504"/>
      <c r="C20" s="5"/>
      <c r="D20" s="504"/>
      <c r="E20" s="5"/>
      <c r="F20" s="504"/>
      <c r="G20" s="5"/>
      <c r="H20" s="504"/>
      <c r="I20" s="5"/>
      <c r="J20" s="10" t="s">
        <v>101</v>
      </c>
      <c r="K20" s="16">
        <v>888953000</v>
      </c>
      <c r="L20" s="16">
        <v>1449000000</v>
      </c>
      <c r="M20" s="16">
        <v>1491000000</v>
      </c>
      <c r="N20" s="16">
        <v>1535000000</v>
      </c>
      <c r="O20" s="15">
        <f>+SUM(K20:N20)</f>
        <v>5363953000</v>
      </c>
      <c r="P20" s="291"/>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285"/>
      <c r="Q21" s="1"/>
      <c r="R21" s="1"/>
      <c r="S21" s="1"/>
      <c r="T21" s="1"/>
      <c r="U21" s="1"/>
      <c r="V21" s="1"/>
      <c r="W21" s="1"/>
      <c r="X21" s="1"/>
      <c r="Y21" s="1"/>
      <c r="Z21" s="1"/>
      <c r="AA21" s="1"/>
      <c r="AB21" s="1"/>
    </row>
    <row r="22" spans="1:28" ht="26.25" customHeight="1" x14ac:dyDescent="0.25">
      <c r="A22" s="500" t="s">
        <v>103</v>
      </c>
      <c r="B22" s="502" t="s">
        <v>107</v>
      </c>
      <c r="C22" s="5"/>
      <c r="D22" s="59" t="s">
        <v>105</v>
      </c>
      <c r="E22" s="5"/>
      <c r="F22" s="60" t="s">
        <v>98</v>
      </c>
      <c r="G22" s="5"/>
      <c r="H22" s="60" t="s">
        <v>106</v>
      </c>
      <c r="I22" s="5"/>
      <c r="J22" s="60" t="s">
        <v>99</v>
      </c>
      <c r="K22" s="61">
        <v>2024</v>
      </c>
      <c r="L22" s="61">
        <v>2025</v>
      </c>
      <c r="M22" s="61">
        <v>2026</v>
      </c>
      <c r="N22" s="61">
        <v>2027</v>
      </c>
      <c r="O22" s="61" t="s">
        <v>93</v>
      </c>
      <c r="P22" s="288"/>
      <c r="Q22" s="1"/>
      <c r="R22" s="1"/>
      <c r="S22" s="1"/>
      <c r="T22" s="1"/>
      <c r="U22" s="1"/>
      <c r="V22" s="1"/>
      <c r="W22" s="1"/>
      <c r="X22" s="1"/>
      <c r="Y22" s="1"/>
      <c r="Z22" s="1"/>
      <c r="AA22" s="1"/>
      <c r="AB22" s="1"/>
    </row>
    <row r="23" spans="1:28" ht="15" customHeight="1" x14ac:dyDescent="0.25">
      <c r="A23" s="501"/>
      <c r="B23" s="503"/>
      <c r="C23" s="5"/>
      <c r="D23" s="506">
        <v>1</v>
      </c>
      <c r="E23" s="5"/>
      <c r="F23" s="506" t="s">
        <v>23</v>
      </c>
      <c r="G23" s="5"/>
      <c r="H23" s="506">
        <v>10</v>
      </c>
      <c r="I23" s="5"/>
      <c r="J23" s="10" t="s">
        <v>100</v>
      </c>
      <c r="K23" s="11">
        <v>1</v>
      </c>
      <c r="L23" s="12">
        <v>1</v>
      </c>
      <c r="M23" s="12">
        <v>1</v>
      </c>
      <c r="N23" s="12">
        <v>1</v>
      </c>
      <c r="O23" s="15">
        <v>1</v>
      </c>
      <c r="P23" s="285"/>
      <c r="Q23" s="14"/>
      <c r="R23" s="1"/>
      <c r="S23" s="1"/>
      <c r="T23" s="1"/>
      <c r="U23" s="1"/>
      <c r="V23" s="1"/>
      <c r="W23" s="1"/>
      <c r="X23" s="1"/>
      <c r="Y23" s="1"/>
      <c r="Z23" s="1"/>
      <c r="AA23" s="1"/>
      <c r="AB23" s="1"/>
    </row>
    <row r="24" spans="1:28" ht="15" customHeight="1" x14ac:dyDescent="0.25">
      <c r="A24" s="501"/>
      <c r="B24" s="504"/>
      <c r="C24" s="5"/>
      <c r="D24" s="504"/>
      <c r="E24" s="5"/>
      <c r="F24" s="504"/>
      <c r="G24" s="5"/>
      <c r="H24" s="504"/>
      <c r="I24" s="5"/>
      <c r="J24" s="10" t="s">
        <v>101</v>
      </c>
      <c r="K24" s="16">
        <v>4981991000</v>
      </c>
      <c r="L24" s="16">
        <v>4590500000</v>
      </c>
      <c r="M24" s="16">
        <v>4888100000</v>
      </c>
      <c r="N24" s="16">
        <v>10463515000</v>
      </c>
      <c r="O24" s="15">
        <f>+SUM(K24:N24)</f>
        <v>24924106000</v>
      </c>
      <c r="P24" s="291"/>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285"/>
      <c r="Q25" s="1"/>
      <c r="R25" s="1"/>
      <c r="S25" s="1"/>
      <c r="T25" s="1"/>
      <c r="U25" s="1"/>
      <c r="V25" s="1"/>
      <c r="W25" s="1"/>
      <c r="X25" s="1"/>
      <c r="Y25" s="1"/>
      <c r="Z25" s="1"/>
      <c r="AA25" s="1"/>
      <c r="AB25" s="1"/>
    </row>
    <row r="26" spans="1:28" ht="26.25" customHeight="1" x14ac:dyDescent="0.25">
      <c r="A26" s="500" t="s">
        <v>103</v>
      </c>
      <c r="B26" s="510" t="s">
        <v>108</v>
      </c>
      <c r="C26" s="5"/>
      <c r="D26" s="62" t="s">
        <v>105</v>
      </c>
      <c r="E26" s="5"/>
      <c r="F26" s="63" t="s">
        <v>98</v>
      </c>
      <c r="G26" s="5"/>
      <c r="H26" s="63" t="s">
        <v>106</v>
      </c>
      <c r="I26" s="5"/>
      <c r="J26" s="63" t="s">
        <v>99</v>
      </c>
      <c r="K26" s="64">
        <v>2024</v>
      </c>
      <c r="L26" s="64">
        <v>2025</v>
      </c>
      <c r="M26" s="64">
        <v>2026</v>
      </c>
      <c r="N26" s="64">
        <v>2027</v>
      </c>
      <c r="O26" s="64" t="s">
        <v>93</v>
      </c>
      <c r="P26" s="288"/>
      <c r="Q26" s="1"/>
      <c r="R26" s="1"/>
      <c r="S26" s="1"/>
      <c r="T26" s="1"/>
      <c r="U26" s="1"/>
      <c r="V26" s="1"/>
      <c r="W26" s="1"/>
      <c r="X26" s="1"/>
      <c r="Y26" s="1"/>
      <c r="Z26" s="1"/>
      <c r="AA26" s="1"/>
      <c r="AB26" s="1"/>
    </row>
    <row r="27" spans="1:28" ht="15" customHeight="1" x14ac:dyDescent="0.25">
      <c r="A27" s="501"/>
      <c r="B27" s="511"/>
      <c r="C27" s="5"/>
      <c r="D27" s="506">
        <v>1</v>
      </c>
      <c r="E27" s="5"/>
      <c r="F27" s="506" t="s">
        <v>23</v>
      </c>
      <c r="G27" s="5"/>
      <c r="H27" s="506">
        <v>10</v>
      </c>
      <c r="I27" s="5"/>
      <c r="J27" s="10" t="s">
        <v>100</v>
      </c>
      <c r="K27" s="11">
        <v>1</v>
      </c>
      <c r="L27" s="12">
        <v>1</v>
      </c>
      <c r="M27" s="12">
        <v>1</v>
      </c>
      <c r="N27" s="12">
        <v>1</v>
      </c>
      <c r="O27" s="15">
        <v>1</v>
      </c>
      <c r="P27" s="285"/>
      <c r="Q27" s="1"/>
      <c r="R27" s="1"/>
      <c r="S27" s="1"/>
      <c r="T27" s="1"/>
      <c r="U27" s="1"/>
      <c r="V27" s="1"/>
      <c r="W27" s="1"/>
      <c r="X27" s="1"/>
      <c r="Y27" s="1"/>
      <c r="Z27" s="1"/>
      <c r="AA27" s="1"/>
      <c r="AB27" s="1"/>
    </row>
    <row r="28" spans="1:28" ht="15" customHeight="1" x14ac:dyDescent="0.25">
      <c r="A28" s="501"/>
      <c r="B28" s="512"/>
      <c r="C28" s="5"/>
      <c r="D28" s="504"/>
      <c r="E28" s="5"/>
      <c r="F28" s="504"/>
      <c r="G28" s="5"/>
      <c r="H28" s="504"/>
      <c r="I28" s="5"/>
      <c r="J28" s="10" t="s">
        <v>101</v>
      </c>
      <c r="K28" s="16">
        <v>140634000</v>
      </c>
      <c r="L28" s="16">
        <v>332000000</v>
      </c>
      <c r="M28" s="16">
        <v>400000000</v>
      </c>
      <c r="N28" s="16">
        <v>332000000</v>
      </c>
      <c r="O28" s="15">
        <f>+SUM(K28:N28)</f>
        <v>1204634000</v>
      </c>
      <c r="P28" s="291"/>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285"/>
      <c r="Q29" s="1"/>
      <c r="R29" s="1"/>
      <c r="S29" s="1"/>
      <c r="T29" s="1"/>
      <c r="U29" s="1"/>
      <c r="V29" s="1"/>
      <c r="W29" s="1"/>
      <c r="X29" s="1"/>
      <c r="Y29" s="1"/>
      <c r="Z29" s="1"/>
      <c r="AA29" s="1"/>
      <c r="AB29" s="1"/>
    </row>
    <row r="30" spans="1:28" ht="26.25" customHeight="1" x14ac:dyDescent="0.25">
      <c r="A30" s="500" t="s">
        <v>103</v>
      </c>
      <c r="B30" s="525" t="s">
        <v>109</v>
      </c>
      <c r="C30" s="5"/>
      <c r="D30" s="65" t="s">
        <v>105</v>
      </c>
      <c r="E30" s="5"/>
      <c r="F30" s="66" t="s">
        <v>98</v>
      </c>
      <c r="G30" s="5"/>
      <c r="H30" s="66" t="s">
        <v>106</v>
      </c>
      <c r="I30" s="5"/>
      <c r="J30" s="66" t="s">
        <v>99</v>
      </c>
      <c r="K30" s="67">
        <v>2024</v>
      </c>
      <c r="L30" s="67">
        <v>2025</v>
      </c>
      <c r="M30" s="67">
        <v>2026</v>
      </c>
      <c r="N30" s="67">
        <v>2027</v>
      </c>
      <c r="O30" s="67" t="s">
        <v>93</v>
      </c>
      <c r="P30" s="288"/>
      <c r="Q30" s="1"/>
      <c r="R30" s="1"/>
      <c r="S30" s="1"/>
      <c r="T30" s="1"/>
      <c r="U30" s="1"/>
      <c r="V30" s="1"/>
      <c r="W30" s="1"/>
      <c r="X30" s="1"/>
      <c r="Y30" s="1"/>
      <c r="Z30" s="1"/>
      <c r="AA30" s="1"/>
      <c r="AB30" s="1"/>
    </row>
    <row r="31" spans="1:28" ht="15" customHeight="1" x14ac:dyDescent="0.25">
      <c r="A31" s="501"/>
      <c r="B31" s="503"/>
      <c r="C31" s="5"/>
      <c r="D31" s="506">
        <v>100</v>
      </c>
      <c r="E31" s="5"/>
      <c r="F31" s="506" t="s">
        <v>33</v>
      </c>
      <c r="G31" s="5"/>
      <c r="H31" s="506">
        <v>15</v>
      </c>
      <c r="I31" s="5"/>
      <c r="J31" s="10" t="s">
        <v>100</v>
      </c>
      <c r="K31" s="19">
        <v>0.15</v>
      </c>
      <c r="L31" s="19">
        <v>0.5</v>
      </c>
      <c r="M31" s="19">
        <v>0.85</v>
      </c>
      <c r="N31" s="19">
        <v>1</v>
      </c>
      <c r="O31" s="20">
        <v>100</v>
      </c>
      <c r="P31" s="285"/>
      <c r="Q31" s="1"/>
      <c r="R31" s="1"/>
      <c r="S31" s="1"/>
      <c r="T31" s="1"/>
      <c r="U31" s="1"/>
      <c r="V31" s="1"/>
      <c r="W31" s="1"/>
      <c r="X31" s="1"/>
      <c r="Y31" s="1"/>
      <c r="Z31" s="1"/>
      <c r="AA31" s="1"/>
      <c r="AB31" s="1"/>
    </row>
    <row r="32" spans="1:28" ht="15" customHeight="1" x14ac:dyDescent="0.25">
      <c r="A32" s="501"/>
      <c r="B32" s="504"/>
      <c r="C32" s="5"/>
      <c r="D32" s="504"/>
      <c r="E32" s="5"/>
      <c r="F32" s="504"/>
      <c r="G32" s="5"/>
      <c r="H32" s="504"/>
      <c r="I32" s="5"/>
      <c r="J32" s="10" t="s">
        <v>101</v>
      </c>
      <c r="K32" s="16">
        <v>265950000</v>
      </c>
      <c r="L32" s="16">
        <v>699000000</v>
      </c>
      <c r="M32" s="16">
        <v>808000000</v>
      </c>
      <c r="N32" s="16">
        <v>812000000</v>
      </c>
      <c r="O32" s="15">
        <f>+SUM(K32:N32)</f>
        <v>2584950000</v>
      </c>
      <c r="P32" s="291"/>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285"/>
      <c r="Q33" s="1"/>
      <c r="R33" s="1"/>
      <c r="S33" s="1"/>
      <c r="T33" s="1"/>
      <c r="U33" s="1"/>
      <c r="V33" s="1"/>
      <c r="W33" s="1"/>
      <c r="X33" s="1"/>
      <c r="Y33" s="1"/>
      <c r="Z33" s="1"/>
      <c r="AA33" s="1"/>
      <c r="AB33" s="1"/>
    </row>
    <row r="34" spans="1:28" ht="15" customHeight="1" x14ac:dyDescent="0.25">
      <c r="A34" s="508" t="s">
        <v>110</v>
      </c>
      <c r="B34" s="501"/>
      <c r="C34" s="501"/>
      <c r="D34" s="501"/>
      <c r="E34" s="501"/>
      <c r="F34" s="501"/>
      <c r="G34" s="501"/>
      <c r="H34" s="501"/>
      <c r="I34" s="501"/>
      <c r="J34" s="501"/>
      <c r="K34" s="501"/>
      <c r="L34" s="501"/>
      <c r="M34" s="501"/>
      <c r="N34" s="501"/>
      <c r="O34" s="501"/>
      <c r="P34" s="285"/>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286"/>
      <c r="Q35" s="287"/>
      <c r="R35" s="1"/>
      <c r="S35" s="1"/>
      <c r="T35" s="1"/>
      <c r="U35" s="1"/>
      <c r="V35" s="1"/>
      <c r="W35" s="1"/>
      <c r="X35" s="1"/>
      <c r="Y35" s="1"/>
      <c r="Z35" s="1"/>
      <c r="AA35" s="1"/>
      <c r="AB35" s="1"/>
    </row>
    <row r="36" spans="1:28" ht="21.75" customHeight="1" x14ac:dyDescent="0.25">
      <c r="A36" s="500" t="s">
        <v>95</v>
      </c>
      <c r="B36" s="507" t="s">
        <v>111</v>
      </c>
      <c r="C36" s="5"/>
      <c r="D36" s="7" t="s">
        <v>97</v>
      </c>
      <c r="E36" s="5"/>
      <c r="F36" s="8" t="s">
        <v>98</v>
      </c>
      <c r="G36" s="5"/>
      <c r="H36" s="8" t="s">
        <v>106</v>
      </c>
      <c r="I36" s="5"/>
      <c r="J36" s="8" t="s">
        <v>99</v>
      </c>
      <c r="K36" s="9">
        <v>2024</v>
      </c>
      <c r="L36" s="9">
        <v>2025</v>
      </c>
      <c r="M36" s="9">
        <v>2026</v>
      </c>
      <c r="N36" s="9">
        <v>2027</v>
      </c>
      <c r="O36" s="9" t="s">
        <v>93</v>
      </c>
      <c r="P36" s="288"/>
      <c r="Q36" s="1"/>
      <c r="R36" s="1"/>
      <c r="S36" s="1"/>
      <c r="T36" s="1"/>
      <c r="U36" s="1"/>
      <c r="V36" s="1"/>
      <c r="W36" s="1"/>
      <c r="X36" s="1"/>
      <c r="Y36" s="1"/>
      <c r="Z36" s="1"/>
      <c r="AA36" s="1"/>
      <c r="AB36" s="1"/>
    </row>
    <row r="37" spans="1:28" ht="21.75" customHeight="1" x14ac:dyDescent="0.25">
      <c r="A37" s="501"/>
      <c r="B37" s="503"/>
      <c r="C37" s="5"/>
      <c r="D37" s="506">
        <v>5</v>
      </c>
      <c r="E37" s="5"/>
      <c r="F37" s="506" t="s">
        <v>21</v>
      </c>
      <c r="G37" s="5"/>
      <c r="H37" s="506">
        <v>15</v>
      </c>
      <c r="I37" s="5"/>
      <c r="J37" s="10" t="s">
        <v>100</v>
      </c>
      <c r="K37" s="21">
        <v>1.7</v>
      </c>
      <c r="L37" s="21">
        <v>1.6</v>
      </c>
      <c r="M37" s="21">
        <v>0.9</v>
      </c>
      <c r="N37" s="21">
        <v>0.8</v>
      </c>
      <c r="O37" s="22">
        <f t="shared" ref="O37:O38" si="1">SUM(K37:N37)</f>
        <v>5</v>
      </c>
      <c r="P37" s="285"/>
      <c r="Q37" s="1"/>
      <c r="R37" s="1"/>
      <c r="S37" s="1"/>
      <c r="T37" s="1"/>
      <c r="U37" s="1"/>
      <c r="V37" s="1"/>
      <c r="W37" s="1"/>
      <c r="X37" s="1"/>
      <c r="Y37" s="1"/>
      <c r="Z37" s="1"/>
      <c r="AA37" s="1"/>
      <c r="AB37" s="1"/>
    </row>
    <row r="38" spans="1:28" ht="21.75" customHeight="1" x14ac:dyDescent="0.25">
      <c r="A38" s="501"/>
      <c r="B38" s="504"/>
      <c r="C38" s="5"/>
      <c r="D38" s="504"/>
      <c r="E38" s="5"/>
      <c r="F38" s="504"/>
      <c r="G38" s="5"/>
      <c r="H38" s="504"/>
      <c r="I38" s="5"/>
      <c r="J38" s="10" t="s">
        <v>101</v>
      </c>
      <c r="K38" s="4">
        <v>5128476000</v>
      </c>
      <c r="L38" s="4">
        <v>12620465000</v>
      </c>
      <c r="M38" s="4">
        <v>12136050000</v>
      </c>
      <c r="N38" s="4">
        <v>6868716000</v>
      </c>
      <c r="O38" s="23">
        <f t="shared" si="1"/>
        <v>36753707000</v>
      </c>
      <c r="P38" s="285"/>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285"/>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285"/>
      <c r="Q40" s="1"/>
      <c r="R40" s="1"/>
      <c r="S40" s="1"/>
      <c r="T40" s="1"/>
      <c r="U40" s="1"/>
      <c r="V40" s="1"/>
      <c r="W40" s="1"/>
      <c r="X40" s="1"/>
      <c r="Y40" s="1"/>
      <c r="Z40" s="1"/>
      <c r="AA40" s="1"/>
      <c r="AB40" s="1"/>
    </row>
    <row r="41" spans="1:28" ht="26.25" customHeight="1" x14ac:dyDescent="0.25">
      <c r="A41" s="500" t="s">
        <v>103</v>
      </c>
      <c r="B41" s="509"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501"/>
      <c r="B42" s="503"/>
      <c r="C42" s="5"/>
      <c r="D42" s="506">
        <v>5</v>
      </c>
      <c r="E42" s="5"/>
      <c r="F42" s="506" t="s">
        <v>21</v>
      </c>
      <c r="G42" s="5"/>
      <c r="H42" s="506">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501"/>
      <c r="B43" s="504"/>
      <c r="C43" s="5"/>
      <c r="D43" s="504"/>
      <c r="E43" s="5"/>
      <c r="F43" s="504"/>
      <c r="G43" s="5"/>
      <c r="H43" s="504"/>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508" t="s">
        <v>113</v>
      </c>
      <c r="B46" s="501"/>
      <c r="C46" s="501"/>
      <c r="D46" s="501"/>
      <c r="E46" s="501"/>
      <c r="F46" s="501"/>
      <c r="G46" s="501"/>
      <c r="H46" s="501"/>
      <c r="I46" s="501"/>
      <c r="J46" s="501"/>
      <c r="K46" s="501"/>
      <c r="L46" s="501"/>
      <c r="M46" s="501"/>
      <c r="N46" s="501"/>
      <c r="O46" s="501"/>
      <c r="P46" s="286"/>
      <c r="Q46" s="287"/>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286"/>
      <c r="Q47" s="287"/>
      <c r="R47" s="1"/>
      <c r="S47" s="1"/>
      <c r="T47" s="1"/>
      <c r="U47" s="1"/>
      <c r="V47" s="1"/>
      <c r="W47" s="1"/>
      <c r="X47" s="1"/>
      <c r="Y47" s="1"/>
      <c r="Z47" s="1"/>
      <c r="AA47" s="1"/>
      <c r="AB47" s="1"/>
    </row>
    <row r="48" spans="1:28" ht="30" customHeight="1" x14ac:dyDescent="0.25">
      <c r="A48" s="500" t="s">
        <v>95</v>
      </c>
      <c r="B48" s="507" t="s">
        <v>114</v>
      </c>
      <c r="C48" s="5"/>
      <c r="D48" s="7" t="s">
        <v>97</v>
      </c>
      <c r="E48" s="5"/>
      <c r="F48" s="8" t="s">
        <v>98</v>
      </c>
      <c r="G48" s="5"/>
      <c r="H48" s="8" t="s">
        <v>106</v>
      </c>
      <c r="I48" s="5"/>
      <c r="J48" s="8" t="s">
        <v>99</v>
      </c>
      <c r="K48" s="9">
        <v>2024</v>
      </c>
      <c r="L48" s="9">
        <v>2025</v>
      </c>
      <c r="M48" s="9">
        <v>2026</v>
      </c>
      <c r="N48" s="9">
        <v>2027</v>
      </c>
      <c r="O48" s="9" t="s">
        <v>93</v>
      </c>
      <c r="P48" s="288"/>
      <c r="Q48" s="1"/>
      <c r="R48" s="1"/>
      <c r="S48" s="1"/>
      <c r="T48" s="1"/>
      <c r="U48" s="1"/>
      <c r="V48" s="1"/>
      <c r="W48" s="1"/>
      <c r="X48" s="1"/>
      <c r="Y48" s="1"/>
      <c r="Z48" s="1"/>
      <c r="AA48" s="1"/>
      <c r="AB48" s="1"/>
    </row>
    <row r="49" spans="1:28" ht="21.75" customHeight="1" x14ac:dyDescent="0.25">
      <c r="A49" s="501"/>
      <c r="B49" s="503"/>
      <c r="C49" s="5"/>
      <c r="D49" s="506">
        <v>100</v>
      </c>
      <c r="E49" s="5"/>
      <c r="F49" s="506" t="s">
        <v>33</v>
      </c>
      <c r="G49" s="5"/>
      <c r="H49" s="506">
        <f>+H54+H58</f>
        <v>28</v>
      </c>
      <c r="I49" s="5"/>
      <c r="J49" s="10" t="s">
        <v>100</v>
      </c>
      <c r="K49" s="24"/>
      <c r="L49" s="24"/>
      <c r="M49" s="24"/>
      <c r="N49" s="24"/>
      <c r="O49" s="15">
        <v>100</v>
      </c>
      <c r="P49" s="285"/>
      <c r="Q49" s="1"/>
      <c r="R49" s="1"/>
      <c r="S49" s="1"/>
      <c r="T49" s="1"/>
      <c r="U49" s="1"/>
      <c r="V49" s="1"/>
      <c r="W49" s="1"/>
      <c r="X49" s="1"/>
      <c r="Y49" s="1"/>
      <c r="Z49" s="1"/>
      <c r="AA49" s="1"/>
      <c r="AB49" s="1"/>
    </row>
    <row r="50" spans="1:28" ht="21.75" customHeight="1" x14ac:dyDescent="0.25">
      <c r="A50" s="501"/>
      <c r="B50" s="504"/>
      <c r="C50" s="5"/>
      <c r="D50" s="504"/>
      <c r="E50" s="5"/>
      <c r="F50" s="504"/>
      <c r="G50" s="5"/>
      <c r="H50" s="504"/>
      <c r="I50" s="5"/>
      <c r="J50" s="10" t="s">
        <v>101</v>
      </c>
      <c r="K50" s="4">
        <v>767728000</v>
      </c>
      <c r="L50" s="4">
        <v>1580000000</v>
      </c>
      <c r="M50" s="4">
        <v>1846000000</v>
      </c>
      <c r="N50" s="4">
        <v>631200000</v>
      </c>
      <c r="O50" s="23">
        <f>SUM(K50:N50)</f>
        <v>4824928000</v>
      </c>
      <c r="P50" s="285"/>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289"/>
      <c r="Q51" s="1"/>
      <c r="R51" s="1"/>
      <c r="S51" s="1"/>
      <c r="T51" s="1"/>
      <c r="U51" s="1"/>
      <c r="V51" s="1"/>
      <c r="W51" s="1"/>
      <c r="X51" s="1"/>
      <c r="Y51" s="1"/>
      <c r="Z51" s="1"/>
      <c r="AA51" s="1"/>
      <c r="AB51" s="1"/>
    </row>
    <row r="52" spans="1:28" ht="15" customHeight="1" x14ac:dyDescent="0.25">
      <c r="A52" s="505" t="s">
        <v>102</v>
      </c>
      <c r="B52" s="505"/>
      <c r="C52" s="505"/>
      <c r="D52" s="505"/>
      <c r="E52" s="505"/>
      <c r="F52" s="505"/>
      <c r="G52" s="505"/>
      <c r="H52" s="505"/>
      <c r="I52" s="505"/>
      <c r="J52" s="505"/>
      <c r="K52" s="505"/>
      <c r="L52" s="505"/>
      <c r="M52" s="505"/>
      <c r="N52" s="505"/>
      <c r="O52" s="505"/>
      <c r="P52" s="290"/>
      <c r="Q52" s="1"/>
      <c r="R52" s="1"/>
      <c r="S52" s="1"/>
      <c r="T52" s="1"/>
      <c r="U52" s="1"/>
      <c r="V52" s="1"/>
      <c r="W52" s="1"/>
      <c r="X52" s="1"/>
      <c r="Y52" s="1"/>
      <c r="Z52" s="1"/>
      <c r="AA52" s="1"/>
      <c r="AB52" s="1"/>
    </row>
    <row r="53" spans="1:28" ht="26.25" customHeight="1" x14ac:dyDescent="0.25">
      <c r="A53" s="520" t="s">
        <v>103</v>
      </c>
      <c r="B53" s="521" t="s">
        <v>115</v>
      </c>
      <c r="C53" s="5"/>
      <c r="D53" s="55" t="s">
        <v>105</v>
      </c>
      <c r="E53" s="5"/>
      <c r="F53" s="56" t="s">
        <v>98</v>
      </c>
      <c r="G53" s="5"/>
      <c r="H53" s="56" t="s">
        <v>106</v>
      </c>
      <c r="I53" s="5"/>
      <c r="J53" s="56" t="s">
        <v>99</v>
      </c>
      <c r="K53" s="57">
        <v>2024</v>
      </c>
      <c r="L53" s="57">
        <v>2025</v>
      </c>
      <c r="M53" s="57">
        <v>2026</v>
      </c>
      <c r="N53" s="57">
        <v>2027</v>
      </c>
      <c r="O53" s="57" t="s">
        <v>93</v>
      </c>
      <c r="P53" s="288"/>
      <c r="Q53" s="1"/>
      <c r="R53" s="1"/>
      <c r="S53" s="1"/>
      <c r="T53" s="1"/>
      <c r="U53" s="1"/>
      <c r="V53" s="1"/>
      <c r="W53" s="1"/>
      <c r="X53" s="1"/>
      <c r="Y53" s="1"/>
      <c r="Z53" s="1"/>
      <c r="AA53" s="1"/>
      <c r="AB53" s="1"/>
    </row>
    <row r="54" spans="1:28" ht="15" customHeight="1" x14ac:dyDescent="0.25">
      <c r="A54" s="520"/>
      <c r="B54" s="522"/>
      <c r="C54" s="5"/>
      <c r="D54" s="506">
        <v>100</v>
      </c>
      <c r="E54" s="5"/>
      <c r="F54" s="506" t="s">
        <v>33</v>
      </c>
      <c r="G54" s="5"/>
      <c r="H54" s="506">
        <v>15</v>
      </c>
      <c r="I54" s="5"/>
      <c r="J54" s="10" t="s">
        <v>100</v>
      </c>
      <c r="K54" s="24">
        <v>0.1</v>
      </c>
      <c r="L54" s="24">
        <v>0.5</v>
      </c>
      <c r="M54" s="24"/>
      <c r="N54" s="24"/>
      <c r="O54" s="15">
        <v>100</v>
      </c>
      <c r="P54" s="285"/>
      <c r="Q54" s="1"/>
      <c r="R54" s="1"/>
      <c r="S54" s="1"/>
      <c r="T54" s="1"/>
      <c r="U54" s="1"/>
      <c r="V54" s="1"/>
      <c r="W54" s="1"/>
      <c r="X54" s="1"/>
      <c r="Y54" s="1"/>
      <c r="Z54" s="1"/>
      <c r="AA54" s="1"/>
      <c r="AB54" s="1"/>
    </row>
    <row r="55" spans="1:28" ht="15" customHeight="1" x14ac:dyDescent="0.25">
      <c r="A55" s="520"/>
      <c r="B55" s="523"/>
      <c r="C55" s="5"/>
      <c r="D55" s="524"/>
      <c r="E55" s="5"/>
      <c r="F55" s="524"/>
      <c r="G55" s="5"/>
      <c r="H55" s="504"/>
      <c r="I55" s="5"/>
      <c r="J55" s="10" t="s">
        <v>101</v>
      </c>
      <c r="K55" s="16">
        <v>627228000</v>
      </c>
      <c r="L55" s="16">
        <v>1260000000</v>
      </c>
      <c r="M55" s="16">
        <v>1516000000</v>
      </c>
      <c r="N55" s="16">
        <v>516794000</v>
      </c>
      <c r="O55" s="15">
        <f>+SUM(K55:N55)</f>
        <v>3920022000</v>
      </c>
      <c r="P55" s="291"/>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285"/>
      <c r="Q56" s="1"/>
      <c r="R56" s="1"/>
      <c r="S56" s="1"/>
      <c r="T56" s="1"/>
      <c r="U56" s="1"/>
      <c r="V56" s="1"/>
      <c r="W56" s="1"/>
      <c r="X56" s="1"/>
      <c r="Y56" s="1"/>
      <c r="Z56" s="1"/>
      <c r="AA56" s="1"/>
      <c r="AB56" s="1"/>
    </row>
    <row r="57" spans="1:28" ht="26.25" customHeight="1" x14ac:dyDescent="0.25">
      <c r="A57" s="500" t="s">
        <v>103</v>
      </c>
      <c r="B57" s="502" t="s">
        <v>116</v>
      </c>
      <c r="C57" s="5"/>
      <c r="D57" s="59" t="s">
        <v>105</v>
      </c>
      <c r="E57" s="5"/>
      <c r="F57" s="60" t="s">
        <v>98</v>
      </c>
      <c r="G57" s="5"/>
      <c r="H57" s="60" t="s">
        <v>106</v>
      </c>
      <c r="I57" s="5"/>
      <c r="J57" s="60" t="s">
        <v>99</v>
      </c>
      <c r="K57" s="61">
        <v>2024</v>
      </c>
      <c r="L57" s="61">
        <v>2025</v>
      </c>
      <c r="M57" s="61">
        <v>2026</v>
      </c>
      <c r="N57" s="61">
        <v>2027</v>
      </c>
      <c r="O57" s="61" t="s">
        <v>93</v>
      </c>
      <c r="P57" s="288"/>
      <c r="Q57" s="1"/>
      <c r="R57" s="1"/>
      <c r="S57" s="1"/>
      <c r="T57" s="1"/>
      <c r="U57" s="1"/>
      <c r="V57" s="1"/>
      <c r="W57" s="1"/>
      <c r="X57" s="1"/>
      <c r="Y57" s="1"/>
      <c r="Z57" s="1"/>
      <c r="AA57" s="1"/>
      <c r="AB57" s="1"/>
    </row>
    <row r="58" spans="1:28" ht="15" customHeight="1" x14ac:dyDescent="0.25">
      <c r="A58" s="501"/>
      <c r="B58" s="503"/>
      <c r="C58" s="5"/>
      <c r="D58" s="506">
        <v>100</v>
      </c>
      <c r="E58" s="5"/>
      <c r="F58" s="506" t="s">
        <v>23</v>
      </c>
      <c r="G58" s="5"/>
      <c r="H58" s="506">
        <v>13</v>
      </c>
      <c r="I58" s="5"/>
      <c r="J58" s="10" t="s">
        <v>100</v>
      </c>
      <c r="K58" s="24">
        <v>0.05</v>
      </c>
      <c r="L58" s="24"/>
      <c r="M58" s="24"/>
      <c r="N58" s="24"/>
      <c r="O58" s="15">
        <v>100</v>
      </c>
      <c r="P58" s="285"/>
      <c r="Q58" s="14"/>
      <c r="R58" s="1"/>
      <c r="S58" s="1"/>
      <c r="T58" s="1"/>
      <c r="U58" s="1"/>
      <c r="V58" s="1"/>
      <c r="W58" s="1"/>
      <c r="X58" s="1"/>
      <c r="Y58" s="1"/>
      <c r="Z58" s="1"/>
      <c r="AA58" s="1"/>
      <c r="AB58" s="1"/>
    </row>
    <row r="59" spans="1:28" ht="15" customHeight="1" x14ac:dyDescent="0.25">
      <c r="A59" s="501"/>
      <c r="B59" s="504"/>
      <c r="C59" s="5"/>
      <c r="D59" s="504"/>
      <c r="E59" s="5"/>
      <c r="F59" s="504"/>
      <c r="G59" s="5"/>
      <c r="H59" s="504"/>
      <c r="I59" s="5"/>
      <c r="J59" s="10" t="s">
        <v>101</v>
      </c>
      <c r="K59" s="16">
        <v>140500000</v>
      </c>
      <c r="L59" s="16">
        <v>320000000</v>
      </c>
      <c r="M59" s="16">
        <v>330000000</v>
      </c>
      <c r="N59" s="16">
        <v>114406000</v>
      </c>
      <c r="O59" s="15">
        <f>+SUM(K59:N59)</f>
        <v>904906000</v>
      </c>
      <c r="P59" s="291"/>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285"/>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508" t="s">
        <v>117</v>
      </c>
      <c r="B62" s="501"/>
      <c r="C62" s="501"/>
      <c r="D62" s="501"/>
      <c r="E62" s="501"/>
      <c r="F62" s="501"/>
      <c r="G62" s="501"/>
      <c r="H62" s="501"/>
      <c r="I62" s="501"/>
      <c r="J62" s="501"/>
      <c r="K62" s="501"/>
      <c r="L62" s="501"/>
      <c r="M62" s="501"/>
      <c r="N62" s="501"/>
      <c r="O62" s="501"/>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500" t="s">
        <v>95</v>
      </c>
      <c r="B64" s="507"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501"/>
      <c r="B65" s="503"/>
      <c r="C65" s="5"/>
      <c r="D65" s="506">
        <v>60</v>
      </c>
      <c r="E65" s="5"/>
      <c r="F65" s="506" t="s">
        <v>33</v>
      </c>
      <c r="G65" s="5"/>
      <c r="H65" s="506">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501"/>
      <c r="B66" s="504"/>
      <c r="C66" s="5"/>
      <c r="D66" s="504"/>
      <c r="E66" s="5"/>
      <c r="F66" s="504"/>
      <c r="G66" s="5"/>
      <c r="H66" s="504"/>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519" t="s">
        <v>102</v>
      </c>
      <c r="B68" s="501"/>
      <c r="C68" s="501"/>
      <c r="D68" s="501"/>
      <c r="E68" s="501"/>
      <c r="F68" s="501"/>
      <c r="G68" s="501"/>
      <c r="H68" s="501"/>
      <c r="I68" s="501"/>
      <c r="J68" s="501"/>
      <c r="K68" s="501"/>
      <c r="L68" s="501"/>
      <c r="M68" s="501"/>
      <c r="N68" s="501"/>
      <c r="O68" s="501"/>
      <c r="P68" s="1"/>
      <c r="Q68" s="1"/>
      <c r="R68" s="1"/>
      <c r="S68" s="1"/>
      <c r="T68" s="1"/>
      <c r="U68" s="1"/>
      <c r="V68" s="1"/>
      <c r="W68" s="1"/>
      <c r="X68" s="1"/>
      <c r="Y68" s="1"/>
      <c r="Z68" s="1"/>
      <c r="AA68" s="1"/>
      <c r="AB68" s="1"/>
    </row>
    <row r="69" spans="1:28" ht="25.5" customHeight="1" x14ac:dyDescent="0.25">
      <c r="A69" s="500" t="s">
        <v>103</v>
      </c>
      <c r="B69" s="509"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501"/>
      <c r="B70" s="503"/>
      <c r="C70" s="5"/>
      <c r="D70" s="506">
        <v>60</v>
      </c>
      <c r="E70" s="5"/>
      <c r="F70" s="506" t="s">
        <v>33</v>
      </c>
      <c r="G70" s="5"/>
      <c r="H70" s="506">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501"/>
      <c r="B71" s="504"/>
      <c r="C71" s="5"/>
      <c r="D71" s="504"/>
      <c r="E71" s="5"/>
      <c r="F71" s="504"/>
      <c r="G71" s="5"/>
      <c r="H71" s="504"/>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124</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62" t="s">
        <v>125</v>
      </c>
      <c r="D12" s="563"/>
      <c r="E12" s="560" t="s">
        <v>126</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row>
    <row r="15" spans="1:30" ht="29.25" customHeight="1" x14ac:dyDescent="0.25">
      <c r="A15" s="292"/>
      <c r="B15" s="31"/>
      <c r="C15" s="526"/>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row>
    <row r="16" spans="1:30"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row>
    <row r="17" spans="1:30"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row>
    <row r="18" spans="1:30"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row>
    <row r="19" spans="1:30"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row>
    <row r="20" spans="1:30"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row>
    <row r="21" spans="1:30"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row>
    <row r="22" spans="1:30"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row>
    <row r="23" spans="1:30"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23</v>
      </c>
      <c r="X23" s="527"/>
      <c r="Y23" s="527"/>
      <c r="Z23" s="527"/>
      <c r="AA23" s="517"/>
      <c r="AB23" s="300"/>
      <c r="AC23" s="292"/>
      <c r="AD23" s="292"/>
    </row>
    <row r="24" spans="1:30"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row>
    <row r="25" spans="1:30"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row>
    <row r="26" spans="1:30" ht="29.25" customHeight="1" x14ac:dyDescent="0.25">
      <c r="A26" s="292"/>
      <c r="B26" s="31"/>
      <c r="C26" s="564" t="s">
        <v>133</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row>
    <row r="27" spans="1:30"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row>
    <row r="28" spans="1:30"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row>
    <row r="29" spans="1:30" ht="29.25" customHeight="1" x14ac:dyDescent="0.25">
      <c r="A29" s="292"/>
      <c r="B29" s="31"/>
      <c r="C29" s="564" t="s">
        <v>135</v>
      </c>
      <c r="D29" s="527"/>
      <c r="E29" s="527"/>
      <c r="F29" s="527"/>
      <c r="G29" s="527"/>
      <c r="H29" s="527"/>
      <c r="I29" s="527"/>
      <c r="J29" s="527"/>
      <c r="K29" s="517"/>
      <c r="L29" s="302"/>
      <c r="M29" s="564" t="s">
        <v>136</v>
      </c>
      <c r="N29" s="527"/>
      <c r="O29" s="527"/>
      <c r="P29" s="527"/>
      <c r="Q29" s="527"/>
      <c r="R29" s="527"/>
      <c r="S29" s="527"/>
      <c r="T29" s="527"/>
      <c r="U29" s="527"/>
      <c r="V29" s="527"/>
      <c r="W29" s="527"/>
      <c r="X29" s="527"/>
      <c r="Y29" s="527"/>
      <c r="Z29" s="527"/>
      <c r="AA29" s="517"/>
      <c r="AB29" s="308"/>
      <c r="AC29" s="292"/>
      <c r="AD29" s="292"/>
    </row>
    <row r="30" spans="1:30"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row>
    <row r="31" spans="1:30"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row>
    <row r="32" spans="1:30" ht="90" customHeight="1" x14ac:dyDescent="0.25">
      <c r="A32" s="292"/>
      <c r="B32" s="31"/>
      <c r="C32" s="565" t="s">
        <v>138</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row>
    <row r="33" spans="1:30"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row>
    <row r="34" spans="1:30" ht="15.75" customHeight="1" x14ac:dyDescent="0.25">
      <c r="A34" s="292"/>
      <c r="B34" s="31"/>
      <c r="C34" s="548" t="s">
        <v>139</v>
      </c>
      <c r="D34" s="544"/>
      <c r="E34" s="305"/>
      <c r="F34" s="526" t="s">
        <v>22</v>
      </c>
      <c r="G34" s="517"/>
      <c r="H34" s="305"/>
      <c r="I34" s="292"/>
      <c r="J34" s="312" t="s">
        <v>140</v>
      </c>
      <c r="K34" s="526">
        <v>1</v>
      </c>
      <c r="L34" s="527"/>
      <c r="M34" s="527"/>
      <c r="N34" s="517"/>
      <c r="O34" s="305"/>
      <c r="P34" s="305"/>
      <c r="Q34" s="296" t="s">
        <v>141</v>
      </c>
      <c r="R34" s="292"/>
      <c r="S34" s="305"/>
      <c r="T34" s="305"/>
      <c r="U34" s="305"/>
      <c r="V34" s="305"/>
      <c r="W34" s="526" t="s">
        <v>20</v>
      </c>
      <c r="X34" s="527"/>
      <c r="Y34" s="527"/>
      <c r="Z34" s="527"/>
      <c r="AA34" s="517"/>
      <c r="AB34" s="304"/>
      <c r="AC34" s="292"/>
      <c r="AD34" s="292"/>
    </row>
    <row r="35" spans="1:30"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row>
    <row r="36" spans="1:30" ht="32.25" customHeight="1" x14ac:dyDescent="0.25">
      <c r="A36" s="292"/>
      <c r="B36" s="31"/>
      <c r="C36" s="292"/>
      <c r="D36" s="312" t="s">
        <v>142</v>
      </c>
      <c r="E36" s="305"/>
      <c r="F36" s="565" t="s">
        <v>143</v>
      </c>
      <c r="G36" s="527"/>
      <c r="H36" s="527"/>
      <c r="I36" s="527"/>
      <c r="J36" s="527"/>
      <c r="K36" s="527"/>
      <c r="L36" s="527"/>
      <c r="M36" s="517"/>
      <c r="N36" s="292"/>
      <c r="O36" s="312" t="s">
        <v>144</v>
      </c>
      <c r="P36" s="564">
        <v>1</v>
      </c>
      <c r="Q36" s="527"/>
      <c r="R36" s="527"/>
      <c r="S36" s="527"/>
      <c r="T36" s="527"/>
      <c r="U36" s="527"/>
      <c r="V36" s="527"/>
      <c r="W36" s="527"/>
      <c r="X36" s="527"/>
      <c r="Y36" s="527"/>
      <c r="Z36" s="527"/>
      <c r="AA36" s="517"/>
      <c r="AB36" s="300"/>
      <c r="AC36" s="292"/>
      <c r="AD36" s="292"/>
    </row>
    <row r="37" spans="1:30"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row>
    <row r="38" spans="1:30"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row>
    <row r="39" spans="1:30"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row>
    <row r="40" spans="1:30"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row>
    <row r="41" spans="1:30"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row>
    <row r="42" spans="1:30" ht="15.75" customHeight="1" x14ac:dyDescent="0.25">
      <c r="A42" s="292"/>
      <c r="B42" s="31"/>
      <c r="C42" s="305" t="s">
        <v>140</v>
      </c>
      <c r="D42" s="564">
        <v>1</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row>
    <row r="43" spans="1:30"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row>
    <row r="44" spans="1:30"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row>
    <row r="45" spans="1:30"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row>
    <row r="46" spans="1:30"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row>
    <row r="47" spans="1:30"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row>
    <row r="48" spans="1:30"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row>
    <row r="49" spans="1:30"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row>
    <row r="50" spans="1:30" ht="15.75" customHeight="1" x14ac:dyDescent="0.25">
      <c r="A50" s="319"/>
      <c r="B50" s="41"/>
      <c r="C50" s="44">
        <v>2024</v>
      </c>
      <c r="D50" s="45">
        <v>45474</v>
      </c>
      <c r="E50" s="542">
        <v>45656</v>
      </c>
      <c r="F50" s="517"/>
      <c r="G50" s="46">
        <v>1</v>
      </c>
      <c r="H50" s="546" t="s">
        <v>124</v>
      </c>
      <c r="I50" s="527"/>
      <c r="J50" s="527"/>
      <c r="K50" s="527"/>
      <c r="L50" s="527"/>
      <c r="M50" s="527"/>
      <c r="N50" s="527"/>
      <c r="O50" s="527"/>
      <c r="P50" s="527"/>
      <c r="Q50" s="527"/>
      <c r="R50" s="527"/>
      <c r="S50" s="527"/>
      <c r="T50" s="527"/>
      <c r="U50" s="527"/>
      <c r="V50" s="527"/>
      <c r="W50" s="527"/>
      <c r="X50" s="527"/>
      <c r="Y50" s="527"/>
      <c r="Z50" s="527"/>
      <c r="AA50" s="517"/>
      <c r="AB50" s="314"/>
      <c r="AC50" s="319"/>
      <c r="AD50" s="319"/>
    </row>
    <row r="51" spans="1:30" ht="15.75" customHeight="1" x14ac:dyDescent="0.25">
      <c r="A51" s="319"/>
      <c r="B51" s="41"/>
      <c r="C51" s="44">
        <v>2025</v>
      </c>
      <c r="D51" s="45">
        <v>45658</v>
      </c>
      <c r="E51" s="542">
        <v>46021</v>
      </c>
      <c r="F51" s="517"/>
      <c r="G51" s="46">
        <v>1</v>
      </c>
      <c r="H51" s="546" t="s">
        <v>124</v>
      </c>
      <c r="I51" s="527"/>
      <c r="J51" s="527"/>
      <c r="K51" s="527"/>
      <c r="L51" s="527"/>
      <c r="M51" s="527"/>
      <c r="N51" s="527"/>
      <c r="O51" s="527"/>
      <c r="P51" s="527"/>
      <c r="Q51" s="527"/>
      <c r="R51" s="527"/>
      <c r="S51" s="527"/>
      <c r="T51" s="527"/>
      <c r="U51" s="527"/>
      <c r="V51" s="527"/>
      <c r="W51" s="527"/>
      <c r="X51" s="527"/>
      <c r="Y51" s="527"/>
      <c r="Z51" s="527"/>
      <c r="AA51" s="517"/>
      <c r="AB51" s="314"/>
      <c r="AC51" s="319"/>
      <c r="AD51" s="319"/>
    </row>
    <row r="52" spans="1:30" ht="15.75" customHeight="1" x14ac:dyDescent="0.25">
      <c r="A52" s="319"/>
      <c r="B52" s="41"/>
      <c r="C52" s="44">
        <v>2026</v>
      </c>
      <c r="D52" s="45">
        <v>46023</v>
      </c>
      <c r="E52" s="542">
        <v>46386</v>
      </c>
      <c r="F52" s="517"/>
      <c r="G52" s="46">
        <v>1</v>
      </c>
      <c r="H52" s="546" t="s">
        <v>124</v>
      </c>
      <c r="I52" s="527"/>
      <c r="J52" s="527"/>
      <c r="K52" s="527"/>
      <c r="L52" s="527"/>
      <c r="M52" s="527"/>
      <c r="N52" s="527"/>
      <c r="O52" s="527"/>
      <c r="P52" s="527"/>
      <c r="Q52" s="527"/>
      <c r="R52" s="527"/>
      <c r="S52" s="527"/>
      <c r="T52" s="527"/>
      <c r="U52" s="527"/>
      <c r="V52" s="527"/>
      <c r="W52" s="527"/>
      <c r="X52" s="527"/>
      <c r="Y52" s="527"/>
      <c r="Z52" s="527"/>
      <c r="AA52" s="517"/>
      <c r="AB52" s="314"/>
      <c r="AC52" s="319"/>
      <c r="AD52" s="319"/>
    </row>
    <row r="53" spans="1:30" ht="15.75" customHeight="1" x14ac:dyDescent="0.25">
      <c r="A53" s="319"/>
      <c r="B53" s="41"/>
      <c r="C53" s="44">
        <v>2027</v>
      </c>
      <c r="D53" s="45">
        <v>46388</v>
      </c>
      <c r="E53" s="542">
        <v>46751</v>
      </c>
      <c r="F53" s="517"/>
      <c r="G53" s="46">
        <v>1</v>
      </c>
      <c r="H53" s="546" t="s">
        <v>124</v>
      </c>
      <c r="I53" s="527"/>
      <c r="J53" s="527"/>
      <c r="K53" s="527"/>
      <c r="L53" s="527"/>
      <c r="M53" s="527"/>
      <c r="N53" s="527"/>
      <c r="O53" s="527"/>
      <c r="P53" s="527"/>
      <c r="Q53" s="527"/>
      <c r="R53" s="527"/>
      <c r="S53" s="527"/>
      <c r="T53" s="527"/>
      <c r="U53" s="527"/>
      <c r="V53" s="527"/>
      <c r="W53" s="527"/>
      <c r="X53" s="527"/>
      <c r="Y53" s="527"/>
      <c r="Z53" s="527"/>
      <c r="AA53" s="517"/>
      <c r="AB53" s="314"/>
      <c r="AC53" s="319"/>
      <c r="AD53" s="319"/>
    </row>
    <row r="54" spans="1:30"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row>
    <row r="55" spans="1:30"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row>
    <row r="56" spans="1:30"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row>
    <row r="57" spans="1:30"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row>
    <row r="58" spans="1:30"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row>
    <row r="59" spans="1:30"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row>
    <row r="60" spans="1:30"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row>
    <row r="61" spans="1:30"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row>
    <row r="62" spans="1:30"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row>
    <row r="63" spans="1:30"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row>
    <row r="64" spans="1:30"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row>
    <row r="65" spans="1:30"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row>
    <row r="66" spans="1:30"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row>
    <row r="67" spans="1:30"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row>
    <row r="68" spans="1:30"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row>
    <row r="69" spans="1:30"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row>
    <row r="70" spans="1:30"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row>
    <row r="71" spans="1:30"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row>
    <row r="72" spans="1:30"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row>
    <row r="73" spans="1:30"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row>
    <row r="74" spans="1:30"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row>
    <row r="75" spans="1:30"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row>
    <row r="76" spans="1:30"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row>
    <row r="77" spans="1:30"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row>
    <row r="78" spans="1:30"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row>
    <row r="79" spans="1:30"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row>
    <row r="80" spans="1:30"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row>
    <row r="81" spans="1:30"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row>
    <row r="82" spans="1:30"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row>
    <row r="83" spans="1:30"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126"/>
  <sheetViews>
    <sheetView showGridLines="0" tabSelected="1" zoomScale="70" zoomScaleNormal="70" zoomScaleSheetLayoutView="25" workbookViewId="0">
      <selection activeCell="N26" sqref="N26"/>
    </sheetView>
  </sheetViews>
  <sheetFormatPr baseColWidth="10" defaultColWidth="10.7109375" defaultRowHeight="14.25" x14ac:dyDescent="0.25"/>
  <cols>
    <col min="1" max="1" width="49.7109375" style="68" customWidth="1"/>
    <col min="2" max="4" width="35.7109375" style="68" customWidth="1"/>
    <col min="5" max="5" width="69.28515625" style="68" customWidth="1"/>
    <col min="6" max="6" width="35.7109375" style="68" customWidth="1"/>
    <col min="7" max="7" width="69" style="68" customWidth="1"/>
    <col min="8" max="8" width="40.42578125" style="68" customWidth="1"/>
    <col min="9" max="9" width="60.42578125" style="68" customWidth="1"/>
    <col min="10" max="13" width="35.7109375" style="68" customWidth="1"/>
    <col min="14" max="14" width="30"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183</v>
      </c>
      <c r="N1" s="610"/>
      <c r="O1" s="611"/>
    </row>
    <row r="2" spans="1:15" s="147" customFormat="1" ht="30.75" customHeight="1" thickBot="1" x14ac:dyDescent="0.3">
      <c r="A2" s="627"/>
      <c r="B2" s="615" t="s">
        <v>184</v>
      </c>
      <c r="C2" s="616"/>
      <c r="D2" s="616"/>
      <c r="E2" s="616"/>
      <c r="F2" s="616"/>
      <c r="G2" s="616"/>
      <c r="H2" s="616"/>
      <c r="I2" s="616"/>
      <c r="J2" s="616"/>
      <c r="K2" s="616"/>
      <c r="L2" s="617"/>
      <c r="M2" s="609" t="s">
        <v>845</v>
      </c>
      <c r="N2" s="610"/>
      <c r="O2" s="611"/>
    </row>
    <row r="3" spans="1:15" s="147" customFormat="1" ht="24" customHeight="1" thickBot="1" x14ac:dyDescent="0.3">
      <c r="A3" s="627"/>
      <c r="B3" s="615" t="s">
        <v>854</v>
      </c>
      <c r="C3" s="616"/>
      <c r="D3" s="616"/>
      <c r="E3" s="616"/>
      <c r="F3" s="616"/>
      <c r="G3" s="616"/>
      <c r="H3" s="616"/>
      <c r="I3" s="616"/>
      <c r="J3" s="616"/>
      <c r="K3" s="616"/>
      <c r="L3" s="617"/>
      <c r="M3" s="609" t="s">
        <v>846</v>
      </c>
      <c r="N3" s="610"/>
      <c r="O3" s="611"/>
    </row>
    <row r="4" spans="1:15" s="147" customFormat="1" ht="21.75" customHeight="1" thickBot="1" x14ac:dyDescent="0.3">
      <c r="A4" s="628"/>
      <c r="B4" s="618" t="s">
        <v>185</v>
      </c>
      <c r="C4" s="619"/>
      <c r="D4" s="619"/>
      <c r="E4" s="619"/>
      <c r="F4" s="619"/>
      <c r="G4" s="619"/>
      <c r="H4" s="619"/>
      <c r="I4" s="619"/>
      <c r="J4" s="619"/>
      <c r="K4" s="619"/>
      <c r="L4" s="620"/>
      <c r="M4" s="609" t="s">
        <v>847</v>
      </c>
      <c r="N4" s="610"/>
      <c r="O4" s="611"/>
    </row>
    <row r="5" spans="1:15" s="147" customFormat="1" ht="21.75" customHeight="1" thickBot="1" x14ac:dyDescent="0.3">
      <c r="A5" s="148"/>
      <c r="B5" s="149"/>
      <c r="C5" s="149"/>
      <c r="D5" s="149"/>
      <c r="E5" s="149"/>
      <c r="F5" s="149"/>
      <c r="G5" s="149"/>
      <c r="H5" s="149"/>
      <c r="I5" s="149"/>
      <c r="J5" s="149"/>
      <c r="K5" s="149"/>
      <c r="L5" s="149"/>
      <c r="M5" s="609" t="s">
        <v>848</v>
      </c>
      <c r="N5" s="610"/>
      <c r="O5" s="611"/>
    </row>
    <row r="6" spans="1:15" s="147" customFormat="1" ht="21.75" customHeight="1" thickBot="1" x14ac:dyDescent="0.3">
      <c r="A6" s="630" t="s">
        <v>187</v>
      </c>
      <c r="B6" s="239" t="s">
        <v>188</v>
      </c>
      <c r="C6" s="202"/>
      <c r="D6" s="239" t="s">
        <v>189</v>
      </c>
      <c r="E6" s="203"/>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42" t="s">
        <v>206</v>
      </c>
      <c r="C11" s="643"/>
      <c r="D11" s="643"/>
      <c r="E11" s="643"/>
      <c r="F11" s="643"/>
      <c r="G11" s="643"/>
      <c r="H11" s="643"/>
      <c r="I11" s="643"/>
      <c r="J11" s="643"/>
      <c r="K11" s="644"/>
      <c r="L11" s="639" t="s">
        <v>851</v>
      </c>
      <c r="M11" s="650">
        <v>2024110010298</v>
      </c>
      <c r="N11" s="651"/>
      <c r="O11" s="652"/>
    </row>
    <row r="12" spans="1:15" ht="15" customHeight="1" x14ac:dyDescent="0.25">
      <c r="A12" s="637"/>
      <c r="B12" s="645"/>
      <c r="C12" s="635"/>
      <c r="D12" s="635"/>
      <c r="E12" s="635"/>
      <c r="F12" s="635"/>
      <c r="G12" s="635"/>
      <c r="H12" s="635"/>
      <c r="I12" s="635"/>
      <c r="J12" s="635"/>
      <c r="K12" s="646"/>
      <c r="L12" s="640"/>
      <c r="M12" s="653"/>
      <c r="N12" s="654"/>
      <c r="O12" s="655"/>
    </row>
    <row r="13" spans="1:15" ht="15" customHeight="1" thickBot="1" x14ac:dyDescent="0.3">
      <c r="A13" s="638"/>
      <c r="B13" s="647"/>
      <c r="C13" s="648"/>
      <c r="D13" s="648"/>
      <c r="E13" s="648"/>
      <c r="F13" s="648"/>
      <c r="G13" s="648"/>
      <c r="H13" s="648"/>
      <c r="I13" s="648"/>
      <c r="J13" s="648"/>
      <c r="K13" s="649"/>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208</v>
      </c>
      <c r="C15" s="624"/>
      <c r="D15" s="624"/>
      <c r="E15" s="624"/>
      <c r="F15" s="624"/>
      <c r="G15" s="630" t="s">
        <v>209</v>
      </c>
      <c r="H15" s="630"/>
      <c r="I15" s="625" t="s">
        <v>210</v>
      </c>
      <c r="J15" s="625"/>
      <c r="K15" s="625"/>
      <c r="L15" s="625"/>
      <c r="M15" s="625"/>
      <c r="N15" s="625"/>
      <c r="O15" s="625"/>
    </row>
    <row r="16" spans="1:15" ht="9" customHeight="1" x14ac:dyDescent="0.25">
      <c r="A16" s="81"/>
      <c r="B16" s="83"/>
      <c r="C16" s="82"/>
      <c r="D16" s="82"/>
      <c r="E16" s="82"/>
      <c r="F16" s="82"/>
      <c r="G16" s="83"/>
      <c r="H16" s="83"/>
      <c r="I16" s="83"/>
      <c r="J16" s="83"/>
      <c r="K16" s="83"/>
      <c r="L16" s="84"/>
      <c r="M16" s="84"/>
      <c r="N16" s="84"/>
      <c r="O16" s="84"/>
    </row>
    <row r="17" spans="1:15" ht="56.25" customHeight="1" x14ac:dyDescent="0.25">
      <c r="A17" s="331" t="s">
        <v>211</v>
      </c>
      <c r="B17" s="632" t="s">
        <v>212</v>
      </c>
      <c r="C17" s="633"/>
      <c r="D17" s="633"/>
      <c r="E17" s="634"/>
      <c r="F17" s="332" t="s">
        <v>213</v>
      </c>
      <c r="G17" s="631" t="s">
        <v>214</v>
      </c>
      <c r="H17" s="631"/>
      <c r="I17" s="631"/>
      <c r="J17" s="121" t="s">
        <v>215</v>
      </c>
      <c r="K17" s="624" t="s">
        <v>216</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x14ac:dyDescent="0.25">
      <c r="A21" s="621" t="s">
        <v>217</v>
      </c>
      <c r="B21" s="622"/>
      <c r="C21" s="622"/>
      <c r="D21" s="622"/>
      <c r="E21" s="622"/>
      <c r="F21" s="622"/>
      <c r="G21" s="622"/>
      <c r="H21" s="622"/>
      <c r="I21" s="622"/>
      <c r="J21" s="622"/>
      <c r="K21" s="622"/>
      <c r="L21" s="622"/>
      <c r="M21" s="622"/>
      <c r="N21" s="622"/>
      <c r="O21" s="623"/>
    </row>
    <row r="22" spans="1:15" ht="32.1" customHeight="1" x14ac:dyDescent="0.25">
      <c r="A22" s="621" t="s">
        <v>218</v>
      </c>
      <c r="B22" s="622"/>
      <c r="C22" s="622"/>
      <c r="D22" s="622"/>
      <c r="E22" s="662"/>
      <c r="F22" s="622"/>
      <c r="G22" s="622"/>
      <c r="H22" s="622"/>
      <c r="I22" s="622"/>
      <c r="J22" s="622"/>
      <c r="K22" s="622"/>
      <c r="L22" s="622"/>
      <c r="M22" s="622"/>
      <c r="N22" s="622"/>
      <c r="O22" s="623"/>
    </row>
    <row r="23" spans="1:15" ht="32.1" customHeight="1" thickBot="1" x14ac:dyDescent="0.3">
      <c r="A23" s="96"/>
      <c r="B23" s="86" t="s">
        <v>188</v>
      </c>
      <c r="C23" s="86" t="s">
        <v>189</v>
      </c>
      <c r="D23" s="329" t="s">
        <v>190</v>
      </c>
      <c r="E23" s="329" t="s">
        <v>191</v>
      </c>
      <c r="F23" s="330"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380"/>
      <c r="C24" s="380">
        <v>3582800000</v>
      </c>
      <c r="D24" s="380"/>
      <c r="E24" s="381"/>
      <c r="F24" s="380">
        <v>8553730000</v>
      </c>
      <c r="G24" s="380"/>
      <c r="H24" s="382"/>
      <c r="I24" s="382"/>
      <c r="J24" s="382"/>
      <c r="K24" s="382"/>
      <c r="L24" s="382"/>
      <c r="M24" s="382"/>
      <c r="N24" s="380">
        <f>SUM(B24:M24)</f>
        <v>12136530000</v>
      </c>
      <c r="O24" s="383"/>
    </row>
    <row r="25" spans="1:15" ht="32.1" customHeight="1" x14ac:dyDescent="0.25">
      <c r="A25" s="90" t="s">
        <v>222</v>
      </c>
      <c r="B25" s="380">
        <v>0</v>
      </c>
      <c r="C25" s="380">
        <v>3564871032</v>
      </c>
      <c r="D25" s="380">
        <v>0</v>
      </c>
      <c r="E25" s="380">
        <v>0</v>
      </c>
      <c r="F25" s="380">
        <v>0</v>
      </c>
      <c r="G25" s="380">
        <v>6130718300</v>
      </c>
      <c r="H25" s="380"/>
      <c r="I25" s="380"/>
      <c r="J25" s="380"/>
      <c r="K25" s="380"/>
      <c r="L25" s="380"/>
      <c r="M25" s="380"/>
      <c r="N25" s="380">
        <f t="shared" ref="N25:N28" si="0">SUM(B25:M25)</f>
        <v>9695589332</v>
      </c>
      <c r="O25" s="384">
        <f>+(B25+C25+D25+E25+F25+G25+H25+I25+J25+K25+L25+M25)/N24</f>
        <v>0.79887655960970727</v>
      </c>
    </row>
    <row r="26" spans="1:15" ht="32.1" customHeight="1" x14ac:dyDescent="0.25">
      <c r="A26" s="90" t="s">
        <v>223</v>
      </c>
      <c r="B26" s="380"/>
      <c r="C26" s="380">
        <v>0</v>
      </c>
      <c r="D26" s="91">
        <v>237578216</v>
      </c>
      <c r="E26" s="380">
        <v>923654596</v>
      </c>
      <c r="F26" s="380">
        <v>979291462</v>
      </c>
      <c r="G26" s="380">
        <v>977286774</v>
      </c>
      <c r="H26" s="380">
        <v>889963029</v>
      </c>
      <c r="I26" s="380"/>
      <c r="J26" s="380"/>
      <c r="K26" s="380"/>
      <c r="L26" s="380"/>
      <c r="M26" s="380"/>
      <c r="N26" s="380">
        <f t="shared" si="0"/>
        <v>4007774077</v>
      </c>
      <c r="O26" s="384"/>
    </row>
    <row r="27" spans="1:15" ht="32.1" customHeight="1" x14ac:dyDescent="0.25">
      <c r="A27" s="90" t="s">
        <v>224</v>
      </c>
      <c r="B27" s="385">
        <v>725000000</v>
      </c>
      <c r="C27" s="385">
        <v>725000000</v>
      </c>
      <c r="D27" s="380">
        <v>391083530</v>
      </c>
      <c r="E27" s="380"/>
      <c r="F27" s="380"/>
      <c r="G27" s="380"/>
      <c r="H27" s="380"/>
      <c r="I27" s="380"/>
      <c r="J27" s="380"/>
      <c r="K27" s="380"/>
      <c r="L27" s="380"/>
      <c r="M27" s="386"/>
      <c r="N27" s="380">
        <f t="shared" si="0"/>
        <v>1841083530</v>
      </c>
      <c r="O27" s="387"/>
    </row>
    <row r="28" spans="1:15" ht="32.1" customHeight="1" x14ac:dyDescent="0.25">
      <c r="A28" s="90" t="s">
        <v>225</v>
      </c>
      <c r="B28" s="388"/>
      <c r="C28" s="388"/>
      <c r="D28" s="389"/>
      <c r="E28" s="486"/>
      <c r="F28" s="486">
        <v>493067</v>
      </c>
      <c r="G28" s="486"/>
      <c r="H28" s="486"/>
      <c r="I28" s="486"/>
      <c r="J28" s="486"/>
      <c r="K28" s="486"/>
      <c r="L28" s="486"/>
      <c r="M28" s="486"/>
      <c r="N28" s="486">
        <f t="shared" si="0"/>
        <v>493067</v>
      </c>
      <c r="O28" s="487"/>
    </row>
    <row r="29" spans="1:15" ht="32.1" customHeight="1" thickBot="1" x14ac:dyDescent="0.3">
      <c r="A29" s="93" t="s">
        <v>226</v>
      </c>
      <c r="B29" s="390">
        <v>720600772</v>
      </c>
      <c r="C29" s="390">
        <v>683528666</v>
      </c>
      <c r="D29" s="390">
        <v>436954092</v>
      </c>
      <c r="E29" s="390"/>
      <c r="F29" s="390"/>
      <c r="G29" s="390"/>
      <c r="H29" s="390"/>
      <c r="I29" s="390"/>
      <c r="J29" s="390"/>
      <c r="K29" s="390"/>
      <c r="L29" s="390"/>
      <c r="M29" s="390"/>
      <c r="N29" s="390">
        <f>SUM(B29:M29)</f>
        <v>1841083530</v>
      </c>
      <c r="O29" s="391">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Operar 6 Casas Refugio que incorporen el enfoque diferencial para la atención de mujeres víctimas de violencias de género y sus personas a cargo, incluyendo una casa para mujeres rurales y campesinas y un modelo intermedio</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23</v>
      </c>
      <c r="I35" s="608"/>
      <c r="J35" s="98"/>
    </row>
    <row r="36" spans="1:10" ht="50.25" customHeight="1" thickBot="1" x14ac:dyDescent="0.3">
      <c r="A36" s="594"/>
      <c r="B36" s="269">
        <v>6</v>
      </c>
      <c r="C36" s="269">
        <v>6</v>
      </c>
      <c r="D36" s="269">
        <v>6</v>
      </c>
      <c r="E36" s="269">
        <v>6</v>
      </c>
      <c r="F36" s="269">
        <v>6</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299.25" customHeight="1" thickBot="1" x14ac:dyDescent="0.3">
      <c r="A39" s="594"/>
      <c r="B39" s="103">
        <v>6</v>
      </c>
      <c r="C39" s="104">
        <v>6</v>
      </c>
      <c r="D39" s="595" t="s">
        <v>607</v>
      </c>
      <c r="E39" s="596"/>
      <c r="F39" s="595" t="s">
        <v>608</v>
      </c>
      <c r="G39" s="596"/>
      <c r="H39" s="392" t="s">
        <v>609</v>
      </c>
      <c r="I39" s="392" t="s">
        <v>610</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302.25" customHeight="1" thickBot="1" x14ac:dyDescent="0.3">
      <c r="A41" s="594"/>
      <c r="B41" s="103">
        <v>6</v>
      </c>
      <c r="C41" s="393">
        <v>6</v>
      </c>
      <c r="D41" s="595" t="s">
        <v>611</v>
      </c>
      <c r="E41" s="596"/>
      <c r="F41" s="595" t="s">
        <v>612</v>
      </c>
      <c r="G41" s="596"/>
      <c r="H41" s="392" t="s">
        <v>609</v>
      </c>
      <c r="I41" s="392" t="s">
        <v>610</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292.5" customHeight="1" thickBot="1" x14ac:dyDescent="0.3">
      <c r="A43" s="594"/>
      <c r="B43" s="103">
        <v>6</v>
      </c>
      <c r="C43" s="104">
        <v>6</v>
      </c>
      <c r="D43" s="595" t="s">
        <v>770</v>
      </c>
      <c r="E43" s="596"/>
      <c r="F43" s="595" t="s">
        <v>771</v>
      </c>
      <c r="G43" s="596"/>
      <c r="H43" s="392" t="s">
        <v>609</v>
      </c>
      <c r="I43" s="392" t="s">
        <v>610</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333.75" customHeight="1" thickBot="1" x14ac:dyDescent="0.3">
      <c r="A45" s="594"/>
      <c r="B45" s="103">
        <v>6</v>
      </c>
      <c r="C45" s="104">
        <v>6</v>
      </c>
      <c r="D45" s="595" t="s">
        <v>919</v>
      </c>
      <c r="E45" s="596"/>
      <c r="F45" s="595" t="s">
        <v>920</v>
      </c>
      <c r="G45" s="596"/>
      <c r="H45" s="392" t="s">
        <v>609</v>
      </c>
      <c r="I45" s="392" t="s">
        <v>610</v>
      </c>
    </row>
    <row r="46" spans="1:10" s="99" customFormat="1" ht="75.75" customHeight="1" thickBot="1" x14ac:dyDescent="0.3">
      <c r="A46" s="593" t="s">
        <v>244</v>
      </c>
      <c r="B46" s="110" t="s">
        <v>235</v>
      </c>
      <c r="C46" s="109" t="s">
        <v>236</v>
      </c>
      <c r="D46" s="579" t="s">
        <v>237</v>
      </c>
      <c r="E46" s="580"/>
      <c r="F46" s="579" t="s">
        <v>238</v>
      </c>
      <c r="G46" s="580"/>
      <c r="H46" s="109" t="s">
        <v>239</v>
      </c>
      <c r="I46" s="111" t="s">
        <v>240</v>
      </c>
    </row>
    <row r="47" spans="1:10" ht="409.5" customHeight="1" thickBot="1" x14ac:dyDescent="0.3">
      <c r="A47" s="594"/>
      <c r="B47" s="103">
        <v>6</v>
      </c>
      <c r="C47" s="104">
        <v>6</v>
      </c>
      <c r="D47" s="595" t="s">
        <v>975</v>
      </c>
      <c r="E47" s="596"/>
      <c r="F47" s="595" t="s">
        <v>976</v>
      </c>
      <c r="G47" s="596"/>
      <c r="H47" s="392" t="s">
        <v>609</v>
      </c>
      <c r="I47" s="392" t="s">
        <v>610</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319.5" customHeight="1" thickBot="1" x14ac:dyDescent="0.3">
      <c r="A49" s="594"/>
      <c r="B49" s="105">
        <v>6</v>
      </c>
      <c r="C49" s="491">
        <v>6</v>
      </c>
      <c r="D49" s="595" t="s">
        <v>1031</v>
      </c>
      <c r="E49" s="596"/>
      <c r="F49" s="595" t="s">
        <v>1032</v>
      </c>
      <c r="G49" s="596"/>
      <c r="H49" s="392" t="s">
        <v>609</v>
      </c>
      <c r="I49" s="392" t="s">
        <v>610</v>
      </c>
    </row>
    <row r="50" spans="1:9" ht="35.1" customHeight="1" thickBot="1" x14ac:dyDescent="0.3">
      <c r="A50" s="593" t="s">
        <v>246</v>
      </c>
      <c r="B50" s="108" t="s">
        <v>235</v>
      </c>
      <c r="C50" s="107" t="s">
        <v>236</v>
      </c>
      <c r="D50" s="579" t="s">
        <v>237</v>
      </c>
      <c r="E50" s="580"/>
      <c r="F50" s="579" t="s">
        <v>238</v>
      </c>
      <c r="G50" s="580"/>
      <c r="H50" s="109" t="s">
        <v>239</v>
      </c>
      <c r="I50" s="111" t="s">
        <v>240</v>
      </c>
    </row>
    <row r="51" spans="1:9" ht="323.25" customHeight="1" thickBot="1" x14ac:dyDescent="0.3">
      <c r="A51" s="594"/>
      <c r="B51" s="105">
        <v>6</v>
      </c>
      <c r="C51" s="491">
        <v>6</v>
      </c>
      <c r="D51" s="595" t="s">
        <v>1117</v>
      </c>
      <c r="E51" s="596"/>
      <c r="F51" s="595" t="s">
        <v>1118</v>
      </c>
      <c r="G51" s="596"/>
      <c r="H51" s="392" t="s">
        <v>609</v>
      </c>
      <c r="I51" s="392" t="s">
        <v>610</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6</v>
      </c>
      <c r="C53" s="106"/>
      <c r="D53" s="581"/>
      <c r="E53" s="582"/>
      <c r="F53" s="581"/>
      <c r="G53" s="583"/>
      <c r="H53" s="101"/>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6</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6</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6</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6</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97.5" customHeight="1" x14ac:dyDescent="0.25">
      <c r="A66" s="112" t="s">
        <v>253</v>
      </c>
      <c r="B66" s="584" t="s">
        <v>254</v>
      </c>
      <c r="C66" s="585"/>
      <c r="D66" s="584" t="s">
        <v>255</v>
      </c>
      <c r="E66" s="585"/>
      <c r="F66" s="584" t="s">
        <v>256</v>
      </c>
      <c r="G66" s="585"/>
      <c r="H66" s="584"/>
      <c r="I66" s="585"/>
    </row>
    <row r="67" spans="1:9" ht="40.5" customHeight="1" x14ac:dyDescent="0.25">
      <c r="A67" s="112" t="s">
        <v>257</v>
      </c>
      <c r="B67" s="666">
        <v>0.03</v>
      </c>
      <c r="C67" s="667"/>
      <c r="D67" s="666">
        <v>0.03</v>
      </c>
      <c r="E67" s="667"/>
      <c r="F67" s="666">
        <v>0.04</v>
      </c>
      <c r="G67" s="667"/>
      <c r="H67" s="666"/>
      <c r="I67" s="667"/>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8.3000000000000004E-2</v>
      </c>
      <c r="C69" s="114">
        <v>8.3000000000000004E-2</v>
      </c>
      <c r="D69" s="114">
        <v>8.3000000000000004E-2</v>
      </c>
      <c r="E69" s="114">
        <v>8.3000000000000004E-2</v>
      </c>
      <c r="F69" s="114">
        <v>8.3000000000000004E-2</v>
      </c>
      <c r="G69" s="114">
        <v>0</v>
      </c>
      <c r="H69" s="114"/>
      <c r="I69" s="116"/>
    </row>
    <row r="70" spans="1:9" ht="263.25" customHeight="1" x14ac:dyDescent="0.25">
      <c r="A70" s="112" t="s">
        <v>258</v>
      </c>
      <c r="B70" s="576" t="s">
        <v>613</v>
      </c>
      <c r="C70" s="577"/>
      <c r="D70" s="576" t="s">
        <v>614</v>
      </c>
      <c r="E70" s="577"/>
      <c r="F70" s="576" t="s">
        <v>615</v>
      </c>
      <c r="G70" s="577"/>
      <c r="H70" s="664"/>
      <c r="I70" s="665"/>
    </row>
    <row r="71" spans="1:9" ht="80.25" customHeight="1" x14ac:dyDescent="0.25">
      <c r="A71" s="112" t="s">
        <v>259</v>
      </c>
      <c r="B71" s="586" t="s">
        <v>616</v>
      </c>
      <c r="C71" s="587"/>
      <c r="D71" s="586" t="s">
        <v>617</v>
      </c>
      <c r="E71" s="587"/>
      <c r="F71" s="588" t="s">
        <v>618</v>
      </c>
      <c r="G71" s="587"/>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8.3000000000000004E-2</v>
      </c>
      <c r="C73" s="114">
        <v>8.3000000000000004E-2</v>
      </c>
      <c r="D73" s="114">
        <v>8.3000000000000004E-2</v>
      </c>
      <c r="E73" s="114">
        <v>8.3000000000000004E-2</v>
      </c>
      <c r="F73" s="114">
        <v>8.3000000000000004E-2</v>
      </c>
      <c r="G73" s="114">
        <v>8.3000000000000004E-2</v>
      </c>
      <c r="H73" s="114"/>
      <c r="I73" s="116"/>
    </row>
    <row r="74" spans="1:9" ht="309.75" customHeight="1" x14ac:dyDescent="0.25">
      <c r="A74" s="112" t="s">
        <v>258</v>
      </c>
      <c r="B74" s="576" t="s">
        <v>619</v>
      </c>
      <c r="C74" s="577"/>
      <c r="D74" s="576" t="s">
        <v>620</v>
      </c>
      <c r="E74" s="577"/>
      <c r="F74" s="576" t="s">
        <v>621</v>
      </c>
      <c r="G74" s="577"/>
      <c r="H74" s="589"/>
      <c r="I74" s="590"/>
    </row>
    <row r="75" spans="1:9" ht="80.25" customHeight="1" x14ac:dyDescent="0.25">
      <c r="A75" s="112" t="s">
        <v>259</v>
      </c>
      <c r="B75" s="586" t="s">
        <v>622</v>
      </c>
      <c r="C75" s="587"/>
      <c r="D75" s="586" t="s">
        <v>623</v>
      </c>
      <c r="E75" s="587"/>
      <c r="F75" s="586" t="s">
        <v>624</v>
      </c>
      <c r="G75" s="587"/>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8.3000000000000004E-2</v>
      </c>
      <c r="C77" s="114">
        <v>8.3000000000000004E-2</v>
      </c>
      <c r="D77" s="114">
        <v>8.3000000000000004E-2</v>
      </c>
      <c r="E77" s="114">
        <v>8.3000000000000004E-2</v>
      </c>
      <c r="F77" s="114">
        <v>8.3000000000000004E-2</v>
      </c>
      <c r="G77" s="114">
        <v>8.3000000000000004E-2</v>
      </c>
      <c r="H77" s="114"/>
      <c r="I77" s="116"/>
    </row>
    <row r="78" spans="1:9" ht="242.1" customHeight="1" x14ac:dyDescent="0.25">
      <c r="A78" s="112" t="s">
        <v>258</v>
      </c>
      <c r="B78" s="576" t="s">
        <v>772</v>
      </c>
      <c r="C78" s="577"/>
      <c r="D78" s="576" t="s">
        <v>773</v>
      </c>
      <c r="E78" s="577"/>
      <c r="F78" s="576" t="s">
        <v>774</v>
      </c>
      <c r="G78" s="577"/>
      <c r="H78" s="574"/>
      <c r="I78" s="575"/>
    </row>
    <row r="79" spans="1:9" ht="80.25" customHeight="1" x14ac:dyDescent="0.25">
      <c r="A79" s="112" t="s">
        <v>259</v>
      </c>
      <c r="B79" s="586" t="s">
        <v>821</v>
      </c>
      <c r="C79" s="591"/>
      <c r="D79" s="586" t="s">
        <v>822</v>
      </c>
      <c r="E79" s="591"/>
      <c r="F79" s="592" t="s">
        <v>618</v>
      </c>
      <c r="G79" s="591"/>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8.3000000000000004E-2</v>
      </c>
      <c r="C81" s="114">
        <v>8.3000000000000004E-2</v>
      </c>
      <c r="D81" s="114">
        <v>8.3000000000000004E-2</v>
      </c>
      <c r="E81" s="114">
        <v>8.3000000000000004E-2</v>
      </c>
      <c r="F81" s="114">
        <v>8.3000000000000004E-2</v>
      </c>
      <c r="G81" s="114">
        <v>8.3000000000000004E-2</v>
      </c>
      <c r="H81" s="114"/>
      <c r="I81" s="116"/>
    </row>
    <row r="82" spans="1:9" ht="269.25" customHeight="1" x14ac:dyDescent="0.25">
      <c r="A82" s="112" t="s">
        <v>258</v>
      </c>
      <c r="B82" s="576" t="s">
        <v>914</v>
      </c>
      <c r="C82" s="577"/>
      <c r="D82" s="576" t="s">
        <v>915</v>
      </c>
      <c r="E82" s="577"/>
      <c r="F82" s="576" t="s">
        <v>916</v>
      </c>
      <c r="G82" s="577"/>
      <c r="H82" s="574"/>
      <c r="I82" s="575"/>
    </row>
    <row r="83" spans="1:9" ht="80.25" customHeight="1" x14ac:dyDescent="0.25">
      <c r="A83" s="112" t="s">
        <v>259</v>
      </c>
      <c r="B83" s="586" t="s">
        <v>917</v>
      </c>
      <c r="C83" s="591"/>
      <c r="D83" s="586" t="s">
        <v>918</v>
      </c>
      <c r="E83" s="591"/>
      <c r="F83" s="592" t="s">
        <v>618</v>
      </c>
      <c r="G83" s="591"/>
      <c r="H83" s="574"/>
      <c r="I83" s="575"/>
    </row>
    <row r="84" spans="1:9" ht="30" customHeight="1" x14ac:dyDescent="0.25">
      <c r="A84" s="659" t="s">
        <v>195</v>
      </c>
      <c r="B84" s="160" t="s">
        <v>99</v>
      </c>
      <c r="C84" s="160" t="s">
        <v>236</v>
      </c>
      <c r="D84" s="160"/>
      <c r="E84" s="160" t="s">
        <v>236</v>
      </c>
      <c r="F84" s="160" t="s">
        <v>99</v>
      </c>
      <c r="G84" s="160" t="s">
        <v>236</v>
      </c>
      <c r="H84" s="160" t="s">
        <v>99</v>
      </c>
      <c r="I84" s="160" t="s">
        <v>236</v>
      </c>
    </row>
    <row r="85" spans="1:9" ht="30" customHeight="1" x14ac:dyDescent="0.25">
      <c r="A85" s="660"/>
      <c r="B85" s="114">
        <v>8.3000000000000004E-2</v>
      </c>
      <c r="C85" s="114">
        <v>8.3000000000000004E-2</v>
      </c>
      <c r="D85" s="114">
        <v>8.3000000000000004E-2</v>
      </c>
      <c r="E85" s="114">
        <v>8.3000000000000004E-2</v>
      </c>
      <c r="F85" s="114">
        <v>8.3000000000000004E-2</v>
      </c>
      <c r="G85" s="114">
        <v>8.3000000000000004E-2</v>
      </c>
      <c r="H85" s="114"/>
      <c r="I85" s="116"/>
    </row>
    <row r="86" spans="1:9" ht="221.25" customHeight="1" x14ac:dyDescent="0.25">
      <c r="A86" s="112" t="s">
        <v>258</v>
      </c>
      <c r="B86" s="576" t="s">
        <v>977</v>
      </c>
      <c r="C86" s="577"/>
      <c r="D86" s="576" t="s">
        <v>1019</v>
      </c>
      <c r="E86" s="577"/>
      <c r="F86" s="576" t="s">
        <v>978</v>
      </c>
      <c r="G86" s="577"/>
      <c r="H86" s="578"/>
      <c r="I86" s="578"/>
    </row>
    <row r="87" spans="1:9" ht="80.25" customHeight="1" x14ac:dyDescent="0.25">
      <c r="A87" s="112" t="s">
        <v>259</v>
      </c>
      <c r="B87" s="586" t="s">
        <v>979</v>
      </c>
      <c r="C87" s="591"/>
      <c r="D87" s="586" t="s">
        <v>980</v>
      </c>
      <c r="E87" s="591"/>
      <c r="F87" s="586" t="s">
        <v>981</v>
      </c>
      <c r="G87" s="59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8.3000000000000004E-2</v>
      </c>
      <c r="C89" s="114">
        <v>8.3000000000000004E-2</v>
      </c>
      <c r="D89" s="114">
        <v>8.3000000000000004E-2</v>
      </c>
      <c r="E89" s="114">
        <v>8.3000000000000004E-2</v>
      </c>
      <c r="F89" s="114">
        <v>8.3000000000000004E-2</v>
      </c>
      <c r="G89" s="114">
        <v>8.3000000000000004E-2</v>
      </c>
      <c r="H89" s="114"/>
      <c r="I89" s="116"/>
    </row>
    <row r="90" spans="1:9" ht="255.75" customHeight="1" x14ac:dyDescent="0.25">
      <c r="A90" s="112" t="s">
        <v>258</v>
      </c>
      <c r="B90" s="576" t="s">
        <v>1044</v>
      </c>
      <c r="C90" s="577"/>
      <c r="D90" s="576" t="s">
        <v>1109</v>
      </c>
      <c r="E90" s="577"/>
      <c r="F90" s="576" t="s">
        <v>1108</v>
      </c>
      <c r="G90" s="577"/>
      <c r="H90" s="572"/>
      <c r="I90" s="572"/>
    </row>
    <row r="91" spans="1:9" ht="80.25" customHeight="1" x14ac:dyDescent="0.25">
      <c r="A91" s="112" t="s">
        <v>259</v>
      </c>
      <c r="B91" s="586" t="s">
        <v>1045</v>
      </c>
      <c r="C91" s="591"/>
      <c r="D91" s="586" t="s">
        <v>1046</v>
      </c>
      <c r="E91" s="591"/>
      <c r="F91" s="586" t="s">
        <v>1047</v>
      </c>
      <c r="G91" s="59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8.3000000000000004E-2</v>
      </c>
      <c r="C93" s="114">
        <v>8.3000000000000004E-2</v>
      </c>
      <c r="D93" s="114">
        <v>8.3000000000000004E-2</v>
      </c>
      <c r="E93" s="114">
        <v>8.3000000000000004E-2</v>
      </c>
      <c r="F93" s="114">
        <v>8.3000000000000004E-2</v>
      </c>
      <c r="G93" s="114">
        <v>8.3000000000000004E-2</v>
      </c>
      <c r="H93" s="114"/>
      <c r="I93" s="116"/>
    </row>
    <row r="94" spans="1:9" ht="238.5" customHeight="1" x14ac:dyDescent="0.25">
      <c r="A94" s="112" t="s">
        <v>258</v>
      </c>
      <c r="B94" s="576" t="s">
        <v>1119</v>
      </c>
      <c r="C94" s="577"/>
      <c r="D94" s="576" t="s">
        <v>1120</v>
      </c>
      <c r="E94" s="577"/>
      <c r="F94" s="576" t="s">
        <v>1121</v>
      </c>
      <c r="G94" s="577"/>
      <c r="H94" s="572"/>
      <c r="I94" s="572"/>
    </row>
    <row r="95" spans="1:9" ht="80.25" customHeight="1" x14ac:dyDescent="0.25">
      <c r="A95" s="112" t="s">
        <v>259</v>
      </c>
      <c r="B95" s="586" t="s">
        <v>1134</v>
      </c>
      <c r="C95" s="591"/>
      <c r="D95" s="586" t="s">
        <v>1135</v>
      </c>
      <c r="E95" s="591"/>
      <c r="F95" s="586" t="s">
        <v>1136</v>
      </c>
      <c r="G95" s="59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8.3000000000000004E-2</v>
      </c>
      <c r="C97" s="117"/>
      <c r="D97" s="114">
        <v>8.3000000000000004E-2</v>
      </c>
      <c r="E97" s="117"/>
      <c r="F97" s="114">
        <v>8.3000000000000004E-2</v>
      </c>
      <c r="G97" s="117"/>
      <c r="H97" s="114"/>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8.4000000000000005E-2</v>
      </c>
      <c r="C101" s="117"/>
      <c r="D101" s="114">
        <v>8.4000000000000005E-2</v>
      </c>
      <c r="E101" s="117"/>
      <c r="F101" s="114">
        <v>8.4000000000000005E-2</v>
      </c>
      <c r="G101" s="117"/>
      <c r="H101" s="114"/>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8.4000000000000005E-2</v>
      </c>
      <c r="C105" s="117"/>
      <c r="D105" s="114">
        <v>8.4000000000000005E-2</v>
      </c>
      <c r="E105" s="117"/>
      <c r="F105" s="114">
        <v>8.4000000000000005E-2</v>
      </c>
      <c r="G105" s="117"/>
      <c r="H105" s="114"/>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8.4000000000000005E-2</v>
      </c>
      <c r="C109" s="117"/>
      <c r="D109" s="114">
        <v>8.4000000000000005E-2</v>
      </c>
      <c r="E109" s="117"/>
      <c r="F109" s="114">
        <v>8.4000000000000005E-2</v>
      </c>
      <c r="G109" s="117"/>
      <c r="H109" s="114"/>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8.4000000000000005E-2</v>
      </c>
      <c r="C113" s="256"/>
      <c r="D113" s="114">
        <v>8.4000000000000005E-2</v>
      </c>
      <c r="E113" s="256"/>
      <c r="F113" s="114">
        <v>8.4000000000000005E-2</v>
      </c>
      <c r="G113" s="256"/>
      <c r="H113" s="114"/>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282">
        <f>(B69+B73+B77+B81+B85+B89+B93+B97+B101+B105+B109+B113)</f>
        <v>0.99999999999999989</v>
      </c>
      <c r="C116" s="118">
        <f t="shared" ref="C116:I116" si="1">(C69+C73+C77+C81+C85+C89+C93+C97+C101+C105+C109+C113)</f>
        <v>0.58100000000000007</v>
      </c>
      <c r="D116" s="118">
        <f t="shared" si="1"/>
        <v>0.99999999999999989</v>
      </c>
      <c r="E116" s="118">
        <f t="shared" si="1"/>
        <v>0.58100000000000007</v>
      </c>
      <c r="F116" s="118">
        <f t="shared" si="1"/>
        <v>0.99999999999999989</v>
      </c>
      <c r="G116" s="118">
        <f t="shared" si="1"/>
        <v>0.49800000000000005</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2">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H78:I78"/>
    <mergeCell ref="H71:I71"/>
    <mergeCell ref="M1:O1"/>
    <mergeCell ref="M2:O2"/>
    <mergeCell ref="M3:O3"/>
    <mergeCell ref="M4:O4"/>
    <mergeCell ref="B1:L1"/>
    <mergeCell ref="B2:L2"/>
    <mergeCell ref="B3:L3"/>
    <mergeCell ref="B4:L4"/>
    <mergeCell ref="A21:O21"/>
    <mergeCell ref="B15:F15"/>
    <mergeCell ref="I15:O15"/>
    <mergeCell ref="K17:O17"/>
    <mergeCell ref="A1:A4"/>
    <mergeCell ref="J6:K8"/>
    <mergeCell ref="G15:H15"/>
    <mergeCell ref="G17:I17"/>
    <mergeCell ref="B17:E17"/>
    <mergeCell ref="C18:O18"/>
    <mergeCell ref="A11:A13"/>
    <mergeCell ref="A6:A8"/>
    <mergeCell ref="M5:O5"/>
    <mergeCell ref="L11:L13"/>
    <mergeCell ref="B11:K13"/>
    <mergeCell ref="M11:O13"/>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B103:C103"/>
    <mergeCell ref="D103:E103"/>
    <mergeCell ref="F103:G103"/>
    <mergeCell ref="B75:C75"/>
    <mergeCell ref="D75:E75"/>
    <mergeCell ref="F75:G75"/>
    <mergeCell ref="B78:C78"/>
    <mergeCell ref="D78:E78"/>
    <mergeCell ref="F78:G78"/>
    <mergeCell ref="F98:G98"/>
    <mergeCell ref="D86:E86"/>
    <mergeCell ref="F86:G86"/>
    <mergeCell ref="B79:C79"/>
    <mergeCell ref="D79:E79"/>
    <mergeCell ref="F79:G79"/>
    <mergeCell ref="F83:G83"/>
    <mergeCell ref="F95:G95"/>
    <mergeCell ref="B71:C71"/>
    <mergeCell ref="D71:E71"/>
    <mergeCell ref="F71:G71"/>
    <mergeCell ref="F74:G74"/>
    <mergeCell ref="H74:I74"/>
    <mergeCell ref="B74:C74"/>
    <mergeCell ref="D74:E74"/>
    <mergeCell ref="H75:I75"/>
    <mergeCell ref="H98:I98"/>
    <mergeCell ref="F54:G54"/>
    <mergeCell ref="D56:E56"/>
    <mergeCell ref="F56:G56"/>
    <mergeCell ref="D51:E51"/>
    <mergeCell ref="D55:E55"/>
    <mergeCell ref="F61:G61"/>
    <mergeCell ref="F59:G59"/>
    <mergeCell ref="B66:C66"/>
    <mergeCell ref="D66:E66"/>
    <mergeCell ref="F58:G58"/>
    <mergeCell ref="F60:G60"/>
    <mergeCell ref="F53:G53"/>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H95:I95"/>
    <mergeCell ref="B98:C98"/>
    <mergeCell ref="D98:E98"/>
    <mergeCell ref="H86:I86"/>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s>
  <phoneticPr fontId="49" type="noConversion"/>
  <hyperlinks>
    <hyperlink ref="B71" r:id="rId1" xr:uid="{82DBD20A-2F45-4669-B74E-ADE24D925B14}"/>
    <hyperlink ref="D71" r:id="rId2" xr:uid="{E07741BA-87E7-4776-A998-D83037664C58}"/>
    <hyperlink ref="B75" r:id="rId3" xr:uid="{CAEA84ED-DCA4-4BB3-BFFB-822EB368AAC0}"/>
    <hyperlink ref="D75" r:id="rId4" xr:uid="{57DE3ED7-9F1E-49FD-945E-5EA1F93A9007}"/>
    <hyperlink ref="F75" r:id="rId5" xr:uid="{A9AF6E4F-B048-4880-94A6-97CCD4D62D01}"/>
    <hyperlink ref="B79" r:id="rId6" xr:uid="{C939C903-0782-4B5B-8ADE-905B8356A398}"/>
    <hyperlink ref="D79" r:id="rId7" xr:uid="{00C27171-5669-41D8-8CD7-5E9116C51B32}"/>
    <hyperlink ref="B83" r:id="rId8" xr:uid="{0BC20489-C979-4176-80D3-2323AFABC4D3}"/>
    <hyperlink ref="D83" r:id="rId9" xr:uid="{F3AFA843-895B-4945-810A-784EB171DE83}"/>
    <hyperlink ref="B87" r:id="rId10" xr:uid="{71D516D6-FDAC-4C3F-95CD-DACC6CE1F9A3}"/>
    <hyperlink ref="D87" r:id="rId11" xr:uid="{6F780A7D-FD33-47D3-9E84-96FB485FCA09}"/>
    <hyperlink ref="F87" r:id="rId12" xr:uid="{08C79B3D-2275-4CDB-9BBF-738F1CFEEB55}"/>
    <hyperlink ref="B91" r:id="rId13" xr:uid="{74119F3B-D92A-435F-8682-92C72E204E31}"/>
    <hyperlink ref="D91" r:id="rId14" xr:uid="{CC3CE9CF-24C4-405F-88B5-889364AA93A5}"/>
    <hyperlink ref="F91" r:id="rId15" xr:uid="{7CDD84E0-DE6C-403B-ACB6-859157AC4462}"/>
    <hyperlink ref="B95" r:id="rId16" xr:uid="{8A1D64B8-6041-42C9-8EE3-F6C88086039A}"/>
    <hyperlink ref="D95" r:id="rId17" xr:uid="{BCFF5285-83E5-44C0-9981-7680768393D8}"/>
    <hyperlink ref="F95" r:id="rId18" xr:uid="{919B34EC-6EE2-43F3-9D44-677AD94668C1}"/>
  </hyperlinks>
  <pageMargins left="0.25" right="0.25" top="0.75" bottom="0.75" header="0.3" footer="0.3"/>
  <pageSetup scale="22" fitToHeight="0" orientation="landscape" r:id="rId19"/>
  <rowBreaks count="2" manualBreakCount="2">
    <brk id="49" max="15" man="1"/>
    <brk id="83" max="15" man="1"/>
  </rowBreaks>
  <drawing r:id="rId20"/>
  <legacyDrawing r:id="rId2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110F-FE67-4177-B8BD-926C1E898A30}">
  <sheetPr>
    <tabColor theme="0"/>
    <pageSetUpPr fitToPage="1"/>
  </sheetPr>
  <dimension ref="A1:O126"/>
  <sheetViews>
    <sheetView showGridLines="0" topLeftCell="A46" zoomScale="70" zoomScaleNormal="70" zoomScaleSheetLayoutView="30" workbookViewId="0">
      <selection activeCell="D51" sqref="D51:E51"/>
    </sheetView>
  </sheetViews>
  <sheetFormatPr baseColWidth="10" defaultColWidth="10.7109375" defaultRowHeight="14.25" x14ac:dyDescent="0.25"/>
  <cols>
    <col min="1" max="1" width="49.7109375" style="68" customWidth="1"/>
    <col min="2" max="2" width="35.7109375" style="68" customWidth="1"/>
    <col min="3" max="3" width="41.5703125" style="68" customWidth="1"/>
    <col min="4" max="4" width="35.7109375" style="68" customWidth="1"/>
    <col min="5" max="5" width="42.7109375" style="68" customWidth="1"/>
    <col min="6" max="7" width="35.7109375" style="68" customWidth="1"/>
    <col min="8" max="8" width="43" style="68" customWidth="1"/>
    <col min="9" max="9" width="48.7109375" style="68" customWidth="1"/>
    <col min="10" max="13" width="35.7109375" style="68" customWidth="1"/>
    <col min="14" max="14" width="25.285156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42" t="s">
        <v>858</v>
      </c>
      <c r="C11" s="643"/>
      <c r="D11" s="643"/>
      <c r="E11" s="643"/>
      <c r="F11" s="643"/>
      <c r="G11" s="643"/>
      <c r="H11" s="643"/>
      <c r="I11" s="643"/>
      <c r="J11" s="643"/>
      <c r="K11" s="644"/>
      <c r="L11" s="639" t="s">
        <v>851</v>
      </c>
      <c r="M11" s="650">
        <v>2024110010298</v>
      </c>
      <c r="N11" s="651"/>
      <c r="O11" s="652"/>
    </row>
    <row r="12" spans="1:15" ht="15" customHeight="1" x14ac:dyDescent="0.25">
      <c r="A12" s="637"/>
      <c r="B12" s="645"/>
      <c r="C12" s="635"/>
      <c r="D12" s="635"/>
      <c r="E12" s="635"/>
      <c r="F12" s="635"/>
      <c r="G12" s="635"/>
      <c r="H12" s="635"/>
      <c r="I12" s="635"/>
      <c r="J12" s="635"/>
      <c r="K12" s="646"/>
      <c r="L12" s="640"/>
      <c r="M12" s="653"/>
      <c r="N12" s="654"/>
      <c r="O12" s="655"/>
    </row>
    <row r="13" spans="1:15" ht="15" customHeight="1" thickBot="1" x14ac:dyDescent="0.3">
      <c r="A13" s="638"/>
      <c r="B13" s="647"/>
      <c r="C13" s="648"/>
      <c r="D13" s="648"/>
      <c r="E13" s="648"/>
      <c r="F13" s="648"/>
      <c r="G13" s="648"/>
      <c r="H13" s="648"/>
      <c r="I13" s="648"/>
      <c r="J13" s="648"/>
      <c r="K13" s="649"/>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208</v>
      </c>
      <c r="C15" s="624"/>
      <c r="D15" s="624"/>
      <c r="E15" s="624"/>
      <c r="F15" s="624"/>
      <c r="G15" s="630" t="s">
        <v>209</v>
      </c>
      <c r="H15" s="630"/>
      <c r="I15" s="625" t="s">
        <v>263</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331" t="s">
        <v>211</v>
      </c>
      <c r="B17" s="632" t="s">
        <v>212</v>
      </c>
      <c r="C17" s="633"/>
      <c r="D17" s="633"/>
      <c r="E17" s="634"/>
      <c r="F17" s="332" t="s">
        <v>213</v>
      </c>
      <c r="G17" s="631" t="s">
        <v>214</v>
      </c>
      <c r="H17" s="631"/>
      <c r="I17" s="631"/>
      <c r="J17" s="121" t="s">
        <v>215</v>
      </c>
      <c r="K17" s="624" t="s">
        <v>216</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x14ac:dyDescent="0.25">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1155050000</v>
      </c>
      <c r="C24" s="91"/>
      <c r="D24" s="91"/>
      <c r="E24" s="91"/>
      <c r="F24" s="91"/>
      <c r="G24" s="91"/>
      <c r="H24" s="88"/>
      <c r="I24" s="88"/>
      <c r="J24" s="88"/>
      <c r="K24" s="88"/>
      <c r="L24" s="88"/>
      <c r="M24" s="88"/>
      <c r="N24" s="88">
        <f>SUM(B24:M24)</f>
        <v>1155050000</v>
      </c>
      <c r="O24" s="89"/>
    </row>
    <row r="25" spans="1:15" ht="32.1" customHeight="1" x14ac:dyDescent="0.25">
      <c r="A25" s="90" t="s">
        <v>222</v>
      </c>
      <c r="B25" s="91">
        <v>385650000</v>
      </c>
      <c r="C25" s="91">
        <v>640595000</v>
      </c>
      <c r="D25" s="91">
        <v>37720000</v>
      </c>
      <c r="E25" s="91">
        <v>0</v>
      </c>
      <c r="F25" s="91">
        <v>-1383067</v>
      </c>
      <c r="G25" s="91">
        <v>0</v>
      </c>
      <c r="H25" s="91"/>
      <c r="I25" s="91"/>
      <c r="J25" s="91"/>
      <c r="K25" s="91"/>
      <c r="L25" s="91"/>
      <c r="M25" s="91"/>
      <c r="N25" s="91">
        <f>SUM(B25:M25)</f>
        <v>1062581933</v>
      </c>
      <c r="O25" s="120">
        <f>+(B25+C25+D25+E25+F25+G25+H25+I25+J25+K25+L25+M25)/N24</f>
        <v>0.91994453313709368</v>
      </c>
    </row>
    <row r="26" spans="1:15" ht="32.1" customHeight="1" x14ac:dyDescent="0.25">
      <c r="A26" s="90" t="s">
        <v>223</v>
      </c>
      <c r="B26" s="91"/>
      <c r="C26" s="91">
        <v>3908333</v>
      </c>
      <c r="D26" s="91">
        <v>65568301</v>
      </c>
      <c r="E26" s="91">
        <v>121262333</v>
      </c>
      <c r="F26" s="91">
        <v>105013666.66666667</v>
      </c>
      <c r="G26" s="91">
        <v>114278967</v>
      </c>
      <c r="H26" s="91">
        <v>115731000</v>
      </c>
      <c r="I26" s="91"/>
      <c r="J26" s="91"/>
      <c r="K26" s="91"/>
      <c r="L26" s="91"/>
      <c r="M26" s="91"/>
      <c r="N26" s="447">
        <f>SUM(B26:M26)</f>
        <v>525762600.66666669</v>
      </c>
      <c r="O26" s="120"/>
    </row>
    <row r="27" spans="1:15" ht="32.1" customHeight="1" x14ac:dyDescent="0.25">
      <c r="A27" s="90" t="s">
        <v>224</v>
      </c>
      <c r="B27" s="91">
        <v>20480000</v>
      </c>
      <c r="C27" s="91">
        <v>62688000</v>
      </c>
      <c r="D27" s="91"/>
      <c r="E27" s="91"/>
      <c r="F27" s="91"/>
      <c r="G27" s="91"/>
      <c r="H27" s="91"/>
      <c r="I27" s="91"/>
      <c r="J27" s="91"/>
      <c r="K27" s="91"/>
      <c r="L27" s="91"/>
      <c r="M27" s="334">
        <v>493067</v>
      </c>
      <c r="N27" s="333">
        <f>SUM(B27:M27)</f>
        <v>83661067</v>
      </c>
      <c r="O27" s="335"/>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16782000</v>
      </c>
      <c r="C29" s="94">
        <v>62688000</v>
      </c>
      <c r="D29" s="94"/>
      <c r="E29" s="94">
        <v>3698000</v>
      </c>
      <c r="F29" s="94"/>
      <c r="G29" s="94"/>
      <c r="H29" s="94"/>
      <c r="I29" s="94"/>
      <c r="J29" s="94"/>
      <c r="K29" s="94"/>
      <c r="L29" s="94"/>
      <c r="M29" s="94"/>
      <c r="N29" s="394">
        <f>SUM(B29:M29)</f>
        <v>83168000</v>
      </c>
      <c r="O29" s="395">
        <f>+(B29+C29+D29+E29+F29+G29+H29+I29+J29+K29+L29+M29)/N27</f>
        <v>0.99410637447404293</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Realizar la atención al 100% de personas (mujeres víctimas de violencias de género y sus personas a cargo) que son acogidas en Casas Refugio</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23</v>
      </c>
      <c r="I35" s="608"/>
      <c r="J35" s="98"/>
    </row>
    <row r="36" spans="1:10" ht="50.25" customHeight="1" thickBot="1" x14ac:dyDescent="0.3">
      <c r="A36" s="594"/>
      <c r="B36" s="154">
        <v>1</v>
      </c>
      <c r="C36" s="154">
        <v>1</v>
      </c>
      <c r="D36" s="154">
        <v>1</v>
      </c>
      <c r="E36" s="154">
        <v>1</v>
      </c>
      <c r="F36" s="154">
        <v>1</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77.75" customHeight="1" thickBot="1" x14ac:dyDescent="0.3">
      <c r="A39" s="594"/>
      <c r="B39" s="154">
        <v>1</v>
      </c>
      <c r="C39" s="154">
        <v>1</v>
      </c>
      <c r="D39" s="595" t="s">
        <v>625</v>
      </c>
      <c r="E39" s="596"/>
      <c r="F39" s="595" t="s">
        <v>626</v>
      </c>
      <c r="G39" s="596"/>
      <c r="H39" s="392" t="s">
        <v>627</v>
      </c>
      <c r="I39" s="392" t="s">
        <v>628</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167.25" customHeight="1" thickBot="1" x14ac:dyDescent="0.3">
      <c r="A41" s="594"/>
      <c r="B41" s="154">
        <v>1</v>
      </c>
      <c r="C41" s="154">
        <v>1</v>
      </c>
      <c r="D41" s="595" t="s">
        <v>629</v>
      </c>
      <c r="E41" s="596"/>
      <c r="F41" s="595" t="s">
        <v>630</v>
      </c>
      <c r="G41" s="596"/>
      <c r="H41" s="392" t="s">
        <v>627</v>
      </c>
      <c r="I41" s="392" t="s">
        <v>628</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176.25" customHeight="1" thickBot="1" x14ac:dyDescent="0.3">
      <c r="A43" s="594"/>
      <c r="B43" s="154">
        <v>1</v>
      </c>
      <c r="C43" s="154">
        <v>1</v>
      </c>
      <c r="D43" s="595" t="s">
        <v>775</v>
      </c>
      <c r="E43" s="596"/>
      <c r="F43" s="595" t="s">
        <v>776</v>
      </c>
      <c r="G43" s="596"/>
      <c r="H43" s="392" t="s">
        <v>627</v>
      </c>
      <c r="I43" s="392" t="s">
        <v>628</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174" customHeight="1" thickBot="1" x14ac:dyDescent="0.3">
      <c r="A45" s="594"/>
      <c r="B45" s="154">
        <v>1</v>
      </c>
      <c r="C45" s="463">
        <v>1</v>
      </c>
      <c r="D45" s="595" t="s">
        <v>921</v>
      </c>
      <c r="E45" s="596"/>
      <c r="F45" s="595" t="s">
        <v>922</v>
      </c>
      <c r="G45" s="596"/>
      <c r="H45" s="392" t="s">
        <v>627</v>
      </c>
      <c r="I45" s="392" t="s">
        <v>628</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80.75" customHeight="1" thickBot="1" x14ac:dyDescent="0.3">
      <c r="A47" s="594"/>
      <c r="B47" s="154">
        <v>1</v>
      </c>
      <c r="C47" s="463">
        <v>1</v>
      </c>
      <c r="D47" s="595" t="s">
        <v>982</v>
      </c>
      <c r="E47" s="596"/>
      <c r="F47" s="595" t="s">
        <v>983</v>
      </c>
      <c r="G47" s="596"/>
      <c r="H47" s="392" t="s">
        <v>627</v>
      </c>
      <c r="I47" s="392" t="s">
        <v>628</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65" customHeight="1" thickBot="1" x14ac:dyDescent="0.3">
      <c r="A49" s="594"/>
      <c r="B49" s="154">
        <v>1</v>
      </c>
      <c r="C49" s="463">
        <v>1</v>
      </c>
      <c r="D49" s="595" t="s">
        <v>1033</v>
      </c>
      <c r="E49" s="596"/>
      <c r="F49" s="595" t="s">
        <v>1034</v>
      </c>
      <c r="G49" s="596"/>
      <c r="H49" s="392" t="s">
        <v>627</v>
      </c>
      <c r="I49" s="392" t="s">
        <v>628</v>
      </c>
    </row>
    <row r="50" spans="1:9" ht="35.1" customHeight="1" thickBot="1" x14ac:dyDescent="0.3">
      <c r="A50" s="593" t="s">
        <v>246</v>
      </c>
      <c r="B50" s="108" t="s">
        <v>235</v>
      </c>
      <c r="C50" s="107" t="s">
        <v>236</v>
      </c>
      <c r="D50" s="579" t="s">
        <v>237</v>
      </c>
      <c r="E50" s="580"/>
      <c r="F50" s="579" t="s">
        <v>238</v>
      </c>
      <c r="G50" s="580"/>
      <c r="H50" s="109" t="s">
        <v>239</v>
      </c>
      <c r="I50" s="111" t="s">
        <v>240</v>
      </c>
    </row>
    <row r="51" spans="1:9" ht="211.5" customHeight="1" thickBot="1" x14ac:dyDescent="0.3">
      <c r="A51" s="594"/>
      <c r="B51" s="154">
        <v>1</v>
      </c>
      <c r="C51" s="463">
        <v>1</v>
      </c>
      <c r="D51" s="595" t="s">
        <v>1122</v>
      </c>
      <c r="E51" s="596"/>
      <c r="F51" s="595" t="s">
        <v>1123</v>
      </c>
      <c r="G51" s="596"/>
      <c r="H51" s="392" t="s">
        <v>627</v>
      </c>
      <c r="I51" s="392" t="s">
        <v>628</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54">
        <v>1</v>
      </c>
      <c r="C53" s="106"/>
      <c r="D53" s="581"/>
      <c r="E53" s="582"/>
      <c r="F53" s="581"/>
      <c r="G53" s="583"/>
      <c r="H53" s="101"/>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54">
        <v>1</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54">
        <v>1</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54">
        <v>1</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54">
        <v>1</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10" ht="34.5" customHeight="1" x14ac:dyDescent="0.25">
      <c r="A65" s="663" t="s">
        <v>252</v>
      </c>
      <c r="B65" s="663"/>
      <c r="C65" s="663"/>
      <c r="D65" s="663"/>
      <c r="E65" s="663"/>
      <c r="F65" s="663"/>
      <c r="G65" s="663"/>
      <c r="H65" s="663"/>
      <c r="I65" s="663"/>
    </row>
    <row r="66" spans="1:10" ht="63.75" customHeight="1" x14ac:dyDescent="0.25">
      <c r="A66" s="112" t="s">
        <v>253</v>
      </c>
      <c r="B66" s="584" t="s">
        <v>264</v>
      </c>
      <c r="C66" s="585"/>
      <c r="D66" s="584" t="s">
        <v>265</v>
      </c>
      <c r="E66" s="585"/>
      <c r="F66" s="668"/>
      <c r="G66" s="669"/>
      <c r="H66" s="668"/>
      <c r="I66" s="669"/>
    </row>
    <row r="67" spans="1:10" ht="40.5" customHeight="1" x14ac:dyDescent="0.25">
      <c r="A67" s="112" t="s">
        <v>257</v>
      </c>
      <c r="B67" s="666">
        <v>0.05</v>
      </c>
      <c r="C67" s="667"/>
      <c r="D67" s="666">
        <v>0.05</v>
      </c>
      <c r="E67" s="667"/>
      <c r="F67" s="670"/>
      <c r="G67" s="671"/>
      <c r="H67" s="670"/>
      <c r="I67" s="671"/>
    </row>
    <row r="68" spans="1:10" ht="30" customHeight="1" x14ac:dyDescent="0.25">
      <c r="A68" s="659" t="s">
        <v>188</v>
      </c>
      <c r="B68" s="160" t="s">
        <v>99</v>
      </c>
      <c r="C68" s="160" t="s">
        <v>236</v>
      </c>
      <c r="D68" s="160" t="s">
        <v>99</v>
      </c>
      <c r="E68" s="160" t="s">
        <v>236</v>
      </c>
      <c r="F68" s="160" t="s">
        <v>99</v>
      </c>
      <c r="G68" s="160" t="s">
        <v>236</v>
      </c>
      <c r="H68" s="160" t="s">
        <v>99</v>
      </c>
      <c r="I68" s="160" t="s">
        <v>236</v>
      </c>
    </row>
    <row r="69" spans="1:10" ht="30" customHeight="1" x14ac:dyDescent="0.25">
      <c r="A69" s="660"/>
      <c r="B69" s="114">
        <v>8.3000000000000004E-2</v>
      </c>
      <c r="C69" s="114">
        <v>8.3000000000000004E-2</v>
      </c>
      <c r="D69" s="114">
        <v>8.3000000000000004E-2</v>
      </c>
      <c r="E69" s="114">
        <v>8.3000000000000004E-2</v>
      </c>
      <c r="F69" s="119"/>
      <c r="G69" s="115"/>
      <c r="H69" s="119"/>
      <c r="I69" s="115"/>
    </row>
    <row r="70" spans="1:10" ht="189" customHeight="1" x14ac:dyDescent="0.25">
      <c r="A70" s="112" t="s">
        <v>258</v>
      </c>
      <c r="B70" s="672" t="s">
        <v>631</v>
      </c>
      <c r="C70" s="673"/>
      <c r="D70" s="672" t="s">
        <v>632</v>
      </c>
      <c r="E70" s="673"/>
      <c r="F70" s="664"/>
      <c r="G70" s="674"/>
      <c r="H70" s="664"/>
      <c r="I70" s="665"/>
    </row>
    <row r="71" spans="1:10" ht="80.25" customHeight="1" x14ac:dyDescent="0.25">
      <c r="A71" s="112" t="s">
        <v>259</v>
      </c>
      <c r="B71" s="586" t="s">
        <v>633</v>
      </c>
      <c r="C71" s="675"/>
      <c r="D71" s="586" t="s">
        <v>634</v>
      </c>
      <c r="E71" s="675"/>
      <c r="F71" s="574"/>
      <c r="G71" s="575"/>
      <c r="H71" s="574"/>
      <c r="I71" s="575"/>
    </row>
    <row r="72" spans="1:10" ht="30.75" customHeight="1" x14ac:dyDescent="0.25">
      <c r="A72" s="659" t="s">
        <v>189</v>
      </c>
      <c r="B72" s="160" t="s">
        <v>99</v>
      </c>
      <c r="C72" s="160" t="s">
        <v>236</v>
      </c>
      <c r="D72" s="160" t="s">
        <v>99</v>
      </c>
      <c r="E72" s="160" t="s">
        <v>236</v>
      </c>
      <c r="F72" s="160" t="s">
        <v>99</v>
      </c>
      <c r="G72" s="160" t="s">
        <v>236</v>
      </c>
      <c r="H72" s="160" t="s">
        <v>99</v>
      </c>
      <c r="I72" s="160" t="s">
        <v>236</v>
      </c>
    </row>
    <row r="73" spans="1:10" ht="30.75" customHeight="1" x14ac:dyDescent="0.25">
      <c r="A73" s="660"/>
      <c r="B73" s="114">
        <v>8.3000000000000004E-2</v>
      </c>
      <c r="C73" s="114">
        <v>8.3000000000000004E-2</v>
      </c>
      <c r="D73" s="114">
        <v>8.3000000000000004E-2</v>
      </c>
      <c r="E73" s="114">
        <v>8.3000000000000004E-2</v>
      </c>
      <c r="F73" s="119"/>
      <c r="G73" s="116"/>
      <c r="H73" s="119"/>
      <c r="I73" s="116"/>
    </row>
    <row r="74" spans="1:10" ht="314.25" customHeight="1" x14ac:dyDescent="0.25">
      <c r="A74" s="112" t="s">
        <v>258</v>
      </c>
      <c r="B74" s="672" t="s">
        <v>635</v>
      </c>
      <c r="C74" s="673"/>
      <c r="D74" s="672" t="s">
        <v>636</v>
      </c>
      <c r="E74" s="673"/>
      <c r="F74" s="664"/>
      <c r="G74" s="674"/>
      <c r="H74" s="589"/>
      <c r="I74" s="590"/>
    </row>
    <row r="75" spans="1:10" ht="80.25" customHeight="1" x14ac:dyDescent="0.25">
      <c r="A75" s="112" t="s">
        <v>259</v>
      </c>
      <c r="B75" s="586" t="s">
        <v>637</v>
      </c>
      <c r="C75" s="675"/>
      <c r="D75" s="586" t="s">
        <v>638</v>
      </c>
      <c r="E75" s="675"/>
      <c r="F75" s="574"/>
      <c r="G75" s="575"/>
      <c r="H75" s="574"/>
      <c r="I75" s="575"/>
    </row>
    <row r="76" spans="1:10" ht="30.75" customHeight="1" x14ac:dyDescent="0.25">
      <c r="A76" s="659" t="s">
        <v>190</v>
      </c>
      <c r="B76" s="160" t="s">
        <v>99</v>
      </c>
      <c r="C76" s="160" t="s">
        <v>236</v>
      </c>
      <c r="D76" s="160" t="s">
        <v>99</v>
      </c>
      <c r="E76" s="160" t="s">
        <v>236</v>
      </c>
      <c r="F76" s="160" t="s">
        <v>99</v>
      </c>
      <c r="G76" s="160" t="s">
        <v>236</v>
      </c>
      <c r="H76" s="160" t="s">
        <v>99</v>
      </c>
      <c r="I76" s="160" t="s">
        <v>236</v>
      </c>
    </row>
    <row r="77" spans="1:10" ht="30.75" customHeight="1" x14ac:dyDescent="0.25">
      <c r="A77" s="660"/>
      <c r="B77" s="114">
        <v>8.3000000000000004E-2</v>
      </c>
      <c r="C77" s="114">
        <v>8.3000000000000004E-2</v>
      </c>
      <c r="D77" s="114">
        <v>8.3000000000000004E-2</v>
      </c>
      <c r="E77" s="114">
        <v>8.3000000000000004E-2</v>
      </c>
      <c r="F77" s="119"/>
      <c r="G77" s="116"/>
      <c r="H77" s="119"/>
      <c r="I77" s="116"/>
    </row>
    <row r="78" spans="1:10" ht="291" customHeight="1" x14ac:dyDescent="0.25">
      <c r="A78" s="112" t="s">
        <v>258</v>
      </c>
      <c r="B78" s="672" t="s">
        <v>777</v>
      </c>
      <c r="C78" s="673"/>
      <c r="D78" s="672" t="s">
        <v>778</v>
      </c>
      <c r="E78" s="673"/>
      <c r="F78" s="676"/>
      <c r="G78" s="677"/>
      <c r="H78" s="678"/>
      <c r="I78" s="679"/>
      <c r="J78" s="452"/>
    </row>
    <row r="79" spans="1:10" ht="80.25" customHeight="1" x14ac:dyDescent="0.25">
      <c r="A79" s="112" t="s">
        <v>259</v>
      </c>
      <c r="B79" s="586" t="s">
        <v>823</v>
      </c>
      <c r="C79" s="591"/>
      <c r="D79" s="586" t="s">
        <v>824</v>
      </c>
      <c r="E79" s="591"/>
      <c r="F79" s="574"/>
      <c r="G79" s="575"/>
      <c r="H79" s="574"/>
      <c r="I79" s="575"/>
    </row>
    <row r="80" spans="1:10"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8.3000000000000004E-2</v>
      </c>
      <c r="C81" s="114">
        <v>8.3000000000000004E-2</v>
      </c>
      <c r="D81" s="114">
        <v>8.3000000000000004E-2</v>
      </c>
      <c r="E81" s="114">
        <v>8.3000000000000004E-2</v>
      </c>
      <c r="F81" s="119"/>
      <c r="G81" s="116"/>
      <c r="H81" s="119"/>
      <c r="I81" s="116"/>
    </row>
    <row r="82" spans="1:9" ht="300" customHeight="1" x14ac:dyDescent="0.25">
      <c r="A82" s="112" t="s">
        <v>258</v>
      </c>
      <c r="B82" s="672" t="s">
        <v>923</v>
      </c>
      <c r="C82" s="673"/>
      <c r="D82" s="672" t="s">
        <v>924</v>
      </c>
      <c r="E82" s="673"/>
      <c r="F82" s="664"/>
      <c r="G82" s="674"/>
      <c r="H82" s="574"/>
      <c r="I82" s="575"/>
    </row>
    <row r="83" spans="1:9" ht="80.25" customHeight="1" x14ac:dyDescent="0.25">
      <c r="A83" s="112" t="s">
        <v>259</v>
      </c>
      <c r="B83" s="586" t="s">
        <v>925</v>
      </c>
      <c r="C83" s="680"/>
      <c r="D83" s="586" t="s">
        <v>926</v>
      </c>
      <c r="E83" s="680"/>
      <c r="F83" s="574"/>
      <c r="G83" s="575"/>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8.3000000000000004E-2</v>
      </c>
      <c r="C85" s="114">
        <v>8.3000000000000004E-2</v>
      </c>
      <c r="D85" s="114">
        <v>8.3000000000000004E-2</v>
      </c>
      <c r="E85" s="114">
        <v>8.3000000000000004E-2</v>
      </c>
      <c r="F85" s="119"/>
      <c r="G85" s="116"/>
      <c r="H85" s="119"/>
      <c r="I85" s="116"/>
    </row>
    <row r="86" spans="1:9" ht="288.75" customHeight="1" x14ac:dyDescent="0.25">
      <c r="A86" s="112" t="s">
        <v>258</v>
      </c>
      <c r="B86" s="672" t="s">
        <v>984</v>
      </c>
      <c r="C86" s="673"/>
      <c r="D86" s="672" t="s">
        <v>985</v>
      </c>
      <c r="E86" s="673"/>
      <c r="F86" s="578"/>
      <c r="G86" s="578"/>
      <c r="H86" s="578"/>
      <c r="I86" s="578"/>
    </row>
    <row r="87" spans="1:9" ht="80.25" customHeight="1" x14ac:dyDescent="0.25">
      <c r="A87" s="112" t="s">
        <v>259</v>
      </c>
      <c r="B87" s="681" t="s">
        <v>986</v>
      </c>
      <c r="C87" s="673"/>
      <c r="D87" s="681" t="s">
        <v>987</v>
      </c>
      <c r="E87" s="673"/>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8.3000000000000004E-2</v>
      </c>
      <c r="C89" s="114">
        <v>8.3000000000000004E-2</v>
      </c>
      <c r="D89" s="114">
        <v>8.3000000000000004E-2</v>
      </c>
      <c r="E89" s="114">
        <v>8.3000000000000004E-2</v>
      </c>
      <c r="F89" s="119"/>
      <c r="G89" s="116"/>
      <c r="H89" s="119"/>
      <c r="I89" s="116"/>
    </row>
    <row r="90" spans="1:9" ht="281.25" customHeight="1" x14ac:dyDescent="0.25">
      <c r="A90" s="112" t="s">
        <v>258</v>
      </c>
      <c r="B90" s="672" t="s">
        <v>1035</v>
      </c>
      <c r="C90" s="673"/>
      <c r="D90" s="672" t="s">
        <v>1036</v>
      </c>
      <c r="E90" s="673"/>
      <c r="F90" s="572"/>
      <c r="G90" s="572"/>
      <c r="H90" s="572"/>
      <c r="I90" s="572"/>
    </row>
    <row r="91" spans="1:9" ht="80.25" customHeight="1" x14ac:dyDescent="0.25">
      <c r="A91" s="112" t="s">
        <v>259</v>
      </c>
      <c r="B91" s="586" t="s">
        <v>1048</v>
      </c>
      <c r="C91" s="682"/>
      <c r="D91" s="586" t="s">
        <v>1049</v>
      </c>
      <c r="E91" s="682"/>
      <c r="F91" s="570"/>
      <c r="G91" s="57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8.3000000000000004E-2</v>
      </c>
      <c r="C93" s="114">
        <v>8.3000000000000004E-2</v>
      </c>
      <c r="D93" s="114">
        <v>8.3000000000000004E-2</v>
      </c>
      <c r="E93" s="114">
        <v>8.3000000000000004E-2</v>
      </c>
      <c r="F93" s="119"/>
      <c r="G93" s="116"/>
      <c r="H93" s="119"/>
      <c r="I93" s="116"/>
    </row>
    <row r="94" spans="1:9" ht="295.5" customHeight="1" x14ac:dyDescent="0.25">
      <c r="A94" s="112" t="s">
        <v>258</v>
      </c>
      <c r="B94" s="672" t="s">
        <v>1124</v>
      </c>
      <c r="C94" s="673"/>
      <c r="D94" s="672" t="s">
        <v>1125</v>
      </c>
      <c r="E94" s="673"/>
      <c r="F94" s="572"/>
      <c r="G94" s="572"/>
      <c r="H94" s="572"/>
      <c r="I94" s="572"/>
    </row>
    <row r="95" spans="1:9" ht="77.25" customHeight="1" x14ac:dyDescent="0.25">
      <c r="A95" s="112" t="s">
        <v>259</v>
      </c>
      <c r="B95" s="586" t="s">
        <v>1137</v>
      </c>
      <c r="C95" s="682"/>
      <c r="D95" s="586" t="s">
        <v>1138</v>
      </c>
      <c r="E95" s="682"/>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8.3000000000000004E-2</v>
      </c>
      <c r="C97" s="117"/>
      <c r="D97" s="114">
        <v>8.3000000000000004E-2</v>
      </c>
      <c r="E97" s="117"/>
      <c r="F97" s="119"/>
      <c r="G97" s="116"/>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8.4000000000000005E-2</v>
      </c>
      <c r="C101" s="117"/>
      <c r="D101" s="114">
        <v>8.4000000000000005E-2</v>
      </c>
      <c r="E101" s="117"/>
      <c r="F101" s="119"/>
      <c r="G101" s="116"/>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8.4000000000000005E-2</v>
      </c>
      <c r="C105" s="117"/>
      <c r="D105" s="114">
        <v>8.4000000000000005E-2</v>
      </c>
      <c r="E105" s="117"/>
      <c r="F105" s="119"/>
      <c r="G105" s="116"/>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8.4000000000000005E-2</v>
      </c>
      <c r="C109" s="117"/>
      <c r="D109" s="114">
        <v>8.4000000000000005E-2</v>
      </c>
      <c r="E109" s="117"/>
      <c r="F109" s="119"/>
      <c r="G109" s="116"/>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8.4000000000000005E-2</v>
      </c>
      <c r="C113" s="256"/>
      <c r="D113" s="114">
        <v>8.4000000000000005E-2</v>
      </c>
      <c r="E113" s="256"/>
      <c r="F113" s="256"/>
      <c r="G113" s="257"/>
      <c r="H113" s="256"/>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0">(B69+B73+B77+B81+B85+B89+B93+B97+B101+B105+B109+B113)</f>
        <v>0.99999999999999989</v>
      </c>
      <c r="C116" s="118">
        <f t="shared" si="0"/>
        <v>0.58100000000000007</v>
      </c>
      <c r="D116" s="118">
        <f t="shared" si="0"/>
        <v>0.99999999999999989</v>
      </c>
      <c r="E116" s="118">
        <f t="shared" si="0"/>
        <v>0.58100000000000007</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1:C71" r:id="rId1" display="https://secretariadistritald-my.sharepoint.com/:f:/g/personal/cvillareal_sdmujer_gov_co/ElxJGC51b4FJoUqBCUuscgMBoY8GBnFwU1vcp9W1eX-K_w?e=IeN4ba" xr:uid="{46BC93CF-D438-4417-AD3E-3C86DBDED3F9}"/>
    <hyperlink ref="D71:E71" r:id="rId2" display="https://secretariadistritald-my.sharepoint.com/:f:/g/personal/cvillareal_sdmujer_gov_co/EqgY02zp_2hAuJOSZk2BXZ4BLhDtIg81_qck0zlRZ22zkw?e=RS7yZb" xr:uid="{7FFD8EF8-D0DA-4991-B697-8E1A85243B1A}"/>
    <hyperlink ref="B75:C75" r:id="rId3" display="https://secretariadistritald-my.sharepoint.com/:f:/g/personal/cvillareal_sdmujer_gov_co/EueV1OQ1AyNHnjr1c2q0kosBjU_0PLxdcaaLKxoibY0EPw?e=Zvj4Nf" xr:uid="{B8593FB2-22AA-4BB0-A9A3-1F9AAE3B5EB6}"/>
    <hyperlink ref="D75:E75" r:id="rId4" display="https://secretariadistritald-my.sharepoint.com/:f:/g/personal/cvillareal_sdmujer_gov_co/Es2LOTN_MPdOglvW-aOGNlYBSLnQzi67aLrBaGWGQKznFA?e=9L00De" xr:uid="{CA4F5C6B-F938-4B3C-9466-549D630B62B1}"/>
    <hyperlink ref="B79" r:id="rId5" xr:uid="{C5A49A02-9BF7-45B0-97BE-E899EE659D99}"/>
    <hyperlink ref="D79" r:id="rId6" xr:uid="{C3D54FD4-DA96-4D71-AC16-896F6B837C2A}"/>
    <hyperlink ref="B83" r:id="rId7" xr:uid="{E655BA04-4BC0-4C76-ABAC-D24946772A76}"/>
    <hyperlink ref="D83" r:id="rId8" xr:uid="{C3602E2A-DDB1-4614-AA85-AE753A39D65D}"/>
    <hyperlink ref="B87" r:id="rId9" xr:uid="{4B034DEC-6865-4AEC-908A-760815D0B6B6}"/>
    <hyperlink ref="D87" r:id="rId10" xr:uid="{C3D274F9-FFA5-4494-A883-5F92BD151E11}"/>
    <hyperlink ref="B91" r:id="rId11" xr:uid="{091D436D-A4C5-4794-AA07-167947001B16}"/>
    <hyperlink ref="D91" r:id="rId12" xr:uid="{FAEEA9F8-DD5E-4A62-BCD4-FD153F82FCA0}"/>
    <hyperlink ref="B95" r:id="rId13" xr:uid="{2761E0C1-E6D6-4C12-9115-527C0D923533}"/>
    <hyperlink ref="D95" r:id="rId14" xr:uid="{1A5ECA2C-E615-4064-B250-294D4CB866A6}"/>
  </hyperlinks>
  <pageMargins left="0.25" right="0.25" top="0.75" bottom="0.75" header="0.3" footer="0.3"/>
  <pageSetup scale="24" fitToHeight="0" orientation="landscape" r:id="rId15"/>
  <rowBreaks count="3" manualBreakCount="3">
    <brk id="49" max="15" man="1"/>
    <brk id="78" max="15" man="1"/>
    <brk id="118" max="15" man="1"/>
  </rowBreaks>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D2BDBB8A-BF4D-4F99-9A21-99260C1611B7}">
          <x14:formula1>
            <xm:f>Listas!$B$2:$B$4</xm:f>
          </x14:formula1>
          <xm:sqref>H35:I36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1C0-AB3C-401A-84A2-7B58ACCE02E4}">
  <sheetPr>
    <tabColor theme="0"/>
    <pageSetUpPr fitToPage="1"/>
  </sheetPr>
  <dimension ref="A1:O126"/>
  <sheetViews>
    <sheetView showGridLines="0" topLeftCell="F16" zoomScale="70" zoomScaleNormal="70" zoomScaleSheetLayoutView="40" workbookViewId="0">
      <selection activeCell="O26" sqref="O26"/>
    </sheetView>
  </sheetViews>
  <sheetFormatPr baseColWidth="10" defaultColWidth="10.7109375" defaultRowHeight="14.25" x14ac:dyDescent="0.25"/>
  <cols>
    <col min="1" max="1" width="49.7109375" style="68" customWidth="1"/>
    <col min="2" max="2" width="35.7109375" style="68" customWidth="1"/>
    <col min="3" max="3" width="57.5703125" style="68" customWidth="1"/>
    <col min="4" max="4" width="35.7109375" style="68" customWidth="1"/>
    <col min="5" max="5" width="54.42578125" style="68" customWidth="1"/>
    <col min="6" max="7" width="35.7109375" style="68" customWidth="1"/>
    <col min="8" max="8" width="42.42578125" style="68" customWidth="1"/>
    <col min="9" max="9" width="72.140625" style="68" customWidth="1"/>
    <col min="10" max="13" width="35.7109375" style="68" customWidth="1"/>
    <col min="14" max="14" width="18.7109375" style="68" bestFit="1"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83" t="s">
        <v>266</v>
      </c>
      <c r="C11" s="684"/>
      <c r="D11" s="684"/>
      <c r="E11" s="684"/>
      <c r="F11" s="684"/>
      <c r="G11" s="684"/>
      <c r="H11" s="684"/>
      <c r="I11" s="684"/>
      <c r="J11" s="684"/>
      <c r="K11" s="685"/>
      <c r="L11" s="639" t="s">
        <v>851</v>
      </c>
      <c r="M11" s="650">
        <v>2024110010298</v>
      </c>
      <c r="N11" s="651"/>
      <c r="O11" s="652"/>
    </row>
    <row r="12" spans="1:15" ht="15" customHeight="1" x14ac:dyDescent="0.25">
      <c r="A12" s="637"/>
      <c r="B12" s="686"/>
      <c r="C12" s="687"/>
      <c r="D12" s="687"/>
      <c r="E12" s="687"/>
      <c r="F12" s="687"/>
      <c r="G12" s="687"/>
      <c r="H12" s="687"/>
      <c r="I12" s="687"/>
      <c r="J12" s="687"/>
      <c r="K12" s="688"/>
      <c r="L12" s="640"/>
      <c r="M12" s="653"/>
      <c r="N12" s="654"/>
      <c r="O12" s="655"/>
    </row>
    <row r="13" spans="1:15" ht="15" customHeight="1" thickBot="1" x14ac:dyDescent="0.3">
      <c r="A13" s="638"/>
      <c r="B13" s="689"/>
      <c r="C13" s="690"/>
      <c r="D13" s="690"/>
      <c r="E13" s="690"/>
      <c r="F13" s="690"/>
      <c r="G13" s="690"/>
      <c r="H13" s="690"/>
      <c r="I13" s="690"/>
      <c r="J13" s="690"/>
      <c r="K13" s="691"/>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268</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4520475445</v>
      </c>
      <c r="C24" s="91"/>
      <c r="D24" s="91"/>
      <c r="E24" s="91"/>
      <c r="F24" s="91">
        <v>9501356555</v>
      </c>
      <c r="G24" s="91"/>
      <c r="H24" s="88"/>
      <c r="I24" s="88"/>
      <c r="J24" s="88"/>
      <c r="K24" s="88"/>
      <c r="L24" s="88"/>
      <c r="M24" s="88"/>
      <c r="N24" s="91">
        <f>SUM(B24:M24)</f>
        <v>14021832000</v>
      </c>
      <c r="O24" s="89"/>
    </row>
    <row r="25" spans="1:15" ht="32.1" customHeight="1" x14ac:dyDescent="0.25">
      <c r="A25" s="90" t="s">
        <v>222</v>
      </c>
      <c r="B25" s="91">
        <v>4520475445</v>
      </c>
      <c r="C25" s="91">
        <v>0</v>
      </c>
      <c r="D25" s="91"/>
      <c r="E25" s="91"/>
      <c r="F25" s="91">
        <v>5899897683</v>
      </c>
      <c r="G25" s="91">
        <v>0</v>
      </c>
      <c r="H25" s="91"/>
      <c r="I25" s="91"/>
      <c r="J25" s="91"/>
      <c r="K25" s="91"/>
      <c r="L25" s="91"/>
      <c r="M25" s="91"/>
      <c r="N25" s="91">
        <f t="shared" ref="N25:N29" si="0">SUM(B25:M25)</f>
        <v>10420373128</v>
      </c>
      <c r="O25" s="120">
        <f>+(B25+C25+D25+E25+F25+G25+H25+I25+J25+K25+L25+M25)/N24</f>
        <v>0.74315347152925526</v>
      </c>
    </row>
    <row r="26" spans="1:15" ht="32.1" customHeight="1" x14ac:dyDescent="0.25">
      <c r="A26" s="90" t="s">
        <v>223</v>
      </c>
      <c r="B26" s="91"/>
      <c r="C26" s="91"/>
      <c r="D26" s="91"/>
      <c r="E26" s="464">
        <v>1112921560</v>
      </c>
      <c r="F26" s="91">
        <v>1135851295</v>
      </c>
      <c r="G26" s="91">
        <v>1135851295</v>
      </c>
      <c r="H26" s="91">
        <v>1135851295</v>
      </c>
      <c r="I26" s="91"/>
      <c r="J26" s="91"/>
      <c r="K26" s="91"/>
      <c r="L26" s="91"/>
      <c r="M26" s="91"/>
      <c r="N26" s="91">
        <f t="shared" si="0"/>
        <v>4520475445</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4">
        <v>0</v>
      </c>
      <c r="N27" s="91">
        <f t="shared" si="0"/>
        <v>0</v>
      </c>
      <c r="O27" s="335"/>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v>0</v>
      </c>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Realizar 157.500 atenciones efectivas a través de los diferentes canales de atención de la Línea Púrpura Distrital y los casos gestionados y analizados en el marco de la integración con el NUSE 123</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21</v>
      </c>
      <c r="I35" s="608"/>
      <c r="J35" s="98"/>
    </row>
    <row r="36" spans="1:10" ht="50.25" customHeight="1" thickBot="1" x14ac:dyDescent="0.3">
      <c r="A36" s="594"/>
      <c r="B36" s="283">
        <v>21285</v>
      </c>
      <c r="C36" s="283">
        <v>45500</v>
      </c>
      <c r="D36" s="283">
        <v>45500</v>
      </c>
      <c r="E36" s="283">
        <v>45215</v>
      </c>
      <c r="F36" s="284">
        <f>SUM(B36:E36)</f>
        <v>157500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246" customHeight="1" thickBot="1" x14ac:dyDescent="0.3">
      <c r="A39" s="594"/>
      <c r="B39" s="101">
        <v>3790</v>
      </c>
      <c r="C39" s="393">
        <v>3540</v>
      </c>
      <c r="D39" s="595" t="s">
        <v>639</v>
      </c>
      <c r="E39" s="596"/>
      <c r="F39" s="595" t="s">
        <v>640</v>
      </c>
      <c r="G39" s="596"/>
      <c r="H39" s="396" t="s">
        <v>627</v>
      </c>
      <c r="I39" s="392" t="s">
        <v>641</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210.75" customHeight="1" thickBot="1" x14ac:dyDescent="0.3">
      <c r="A41" s="594"/>
      <c r="B41" s="101">
        <v>3790</v>
      </c>
      <c r="C41" s="393">
        <v>3183</v>
      </c>
      <c r="D41" s="595" t="s">
        <v>642</v>
      </c>
      <c r="E41" s="596"/>
      <c r="F41" s="595" t="s">
        <v>643</v>
      </c>
      <c r="G41" s="596"/>
      <c r="H41" s="396" t="s">
        <v>627</v>
      </c>
      <c r="I41" s="392" t="s">
        <v>641</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152.65" customHeight="1" thickBot="1" x14ac:dyDescent="0.3">
      <c r="A43" s="594"/>
      <c r="B43" s="101">
        <v>3790</v>
      </c>
      <c r="C43" s="157">
        <v>3593</v>
      </c>
      <c r="D43" s="595" t="s">
        <v>839</v>
      </c>
      <c r="E43" s="596"/>
      <c r="F43" s="595" t="s">
        <v>758</v>
      </c>
      <c r="G43" s="596"/>
      <c r="H43" s="396" t="s">
        <v>627</v>
      </c>
      <c r="I43" s="392" t="s">
        <v>641</v>
      </c>
    </row>
    <row r="44" spans="1:10" s="99" customFormat="1" ht="35.1" customHeight="1" thickBot="1" x14ac:dyDescent="0.3">
      <c r="A44" s="593" t="s">
        <v>243</v>
      </c>
      <c r="B44" s="109" t="s">
        <v>235</v>
      </c>
      <c r="C44" s="110" t="s">
        <v>236</v>
      </c>
      <c r="D44" s="579" t="s">
        <v>237</v>
      </c>
      <c r="E44" s="580"/>
      <c r="F44" s="579" t="s">
        <v>238</v>
      </c>
      <c r="G44" s="580"/>
      <c r="H44" s="109" t="s">
        <v>239</v>
      </c>
      <c r="I44" s="109" t="s">
        <v>240</v>
      </c>
    </row>
    <row r="45" spans="1:10" ht="165" customHeight="1" thickBot="1" x14ac:dyDescent="0.3">
      <c r="A45" s="594"/>
      <c r="B45" s="101">
        <v>3790</v>
      </c>
      <c r="C45" s="104">
        <v>3591</v>
      </c>
      <c r="D45" s="595" t="s">
        <v>861</v>
      </c>
      <c r="E45" s="596"/>
      <c r="F45" s="595" t="s">
        <v>862</v>
      </c>
      <c r="G45" s="596"/>
      <c r="H45" s="396" t="s">
        <v>627</v>
      </c>
      <c r="I45" s="392" t="s">
        <v>641</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72.5" customHeight="1" thickBot="1" x14ac:dyDescent="0.3">
      <c r="A47" s="594"/>
      <c r="B47" s="101">
        <v>3800</v>
      </c>
      <c r="C47" s="104">
        <v>3656</v>
      </c>
      <c r="D47" s="692" t="s">
        <v>1010</v>
      </c>
      <c r="E47" s="693"/>
      <c r="F47" s="692" t="s">
        <v>1011</v>
      </c>
      <c r="G47" s="693"/>
      <c r="H47" s="481" t="s">
        <v>627</v>
      </c>
      <c r="I47" s="482" t="s">
        <v>641</v>
      </c>
    </row>
    <row r="48" spans="1:10" s="99" customFormat="1" ht="35.1" customHeight="1" thickBot="1" x14ac:dyDescent="0.3">
      <c r="A48" s="593" t="s">
        <v>245</v>
      </c>
      <c r="B48" s="109" t="s">
        <v>235</v>
      </c>
      <c r="C48" s="109" t="s">
        <v>236</v>
      </c>
      <c r="D48" s="579" t="s">
        <v>237</v>
      </c>
      <c r="E48" s="580"/>
      <c r="F48" s="579" t="s">
        <v>238</v>
      </c>
      <c r="G48" s="580"/>
      <c r="H48" s="109" t="s">
        <v>239</v>
      </c>
      <c r="I48" s="111" t="s">
        <v>240</v>
      </c>
    </row>
    <row r="49" spans="1:9" ht="155.25" customHeight="1" thickBot="1" x14ac:dyDescent="0.3">
      <c r="A49" s="594"/>
      <c r="B49" s="101">
        <v>3800</v>
      </c>
      <c r="C49" s="489">
        <v>3403</v>
      </c>
      <c r="D49" s="694" t="s">
        <v>1020</v>
      </c>
      <c r="E49" s="695"/>
      <c r="F49" s="694" t="s">
        <v>1021</v>
      </c>
      <c r="G49" s="695"/>
      <c r="H49" s="156" t="s">
        <v>627</v>
      </c>
      <c r="I49" s="485" t="s">
        <v>641</v>
      </c>
    </row>
    <row r="50" spans="1:9" ht="35.1" customHeight="1" thickBot="1" x14ac:dyDescent="0.3">
      <c r="A50" s="593" t="s">
        <v>246</v>
      </c>
      <c r="B50" s="108" t="s">
        <v>235</v>
      </c>
      <c r="C50" s="107" t="s">
        <v>236</v>
      </c>
      <c r="D50" s="579" t="s">
        <v>237</v>
      </c>
      <c r="E50" s="580"/>
      <c r="F50" s="579" t="s">
        <v>238</v>
      </c>
      <c r="G50" s="580"/>
      <c r="H50" s="109" t="s">
        <v>239</v>
      </c>
      <c r="I50" s="111" t="s">
        <v>240</v>
      </c>
    </row>
    <row r="51" spans="1:9" ht="147.75" customHeight="1" thickBot="1" x14ac:dyDescent="0.3">
      <c r="A51" s="594"/>
      <c r="B51" s="101">
        <v>3790</v>
      </c>
      <c r="C51" s="106">
        <v>3616</v>
      </c>
      <c r="D51" s="694" t="s">
        <v>1130</v>
      </c>
      <c r="E51" s="972"/>
      <c r="F51" s="694" t="s">
        <v>1131</v>
      </c>
      <c r="G51" s="695"/>
      <c r="H51" s="493" t="s">
        <v>627</v>
      </c>
      <c r="I51" s="497" t="s">
        <v>641</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1">
        <v>3790</v>
      </c>
      <c r="C53" s="106"/>
      <c r="D53" s="581"/>
      <c r="E53" s="582"/>
      <c r="F53" s="581"/>
      <c r="G53" s="583"/>
      <c r="H53" s="267"/>
      <c r="I53" s="102"/>
    </row>
    <row r="54" spans="1:9" ht="35.1" customHeight="1" thickBot="1" x14ac:dyDescent="0.3">
      <c r="A54" s="593" t="s">
        <v>248</v>
      </c>
      <c r="B54" s="109" t="s">
        <v>235</v>
      </c>
      <c r="C54" s="107" t="s">
        <v>236</v>
      </c>
      <c r="D54" s="579" t="s">
        <v>237</v>
      </c>
      <c r="E54" s="580"/>
      <c r="F54" s="579" t="s">
        <v>238</v>
      </c>
      <c r="G54" s="580"/>
      <c r="H54" s="109" t="s">
        <v>239</v>
      </c>
      <c r="I54" s="111" t="s">
        <v>240</v>
      </c>
    </row>
    <row r="55" spans="1:9" ht="120.75" customHeight="1" thickBot="1" x14ac:dyDescent="0.3">
      <c r="A55" s="594"/>
      <c r="B55" s="101">
        <v>3790</v>
      </c>
      <c r="C55" s="106"/>
      <c r="D55" s="581"/>
      <c r="E55" s="583"/>
      <c r="F55" s="581"/>
      <c r="G55" s="583"/>
      <c r="H55" s="101"/>
      <c r="I55" s="101"/>
    </row>
    <row r="56" spans="1:9" ht="35.1" customHeight="1" thickBot="1" x14ac:dyDescent="0.3">
      <c r="A56" s="593" t="s">
        <v>249</v>
      </c>
      <c r="B56" s="109" t="s">
        <v>235</v>
      </c>
      <c r="C56" s="107" t="s">
        <v>236</v>
      </c>
      <c r="D56" s="579" t="s">
        <v>237</v>
      </c>
      <c r="E56" s="580"/>
      <c r="F56" s="579" t="s">
        <v>238</v>
      </c>
      <c r="G56" s="580"/>
      <c r="H56" s="109" t="s">
        <v>239</v>
      </c>
      <c r="I56" s="111" t="s">
        <v>240</v>
      </c>
    </row>
    <row r="57" spans="1:9" ht="120.75" customHeight="1" thickBot="1" x14ac:dyDescent="0.3">
      <c r="A57" s="594"/>
      <c r="B57" s="101">
        <v>3790</v>
      </c>
      <c r="C57" s="106"/>
      <c r="D57" s="581"/>
      <c r="E57" s="583"/>
      <c r="F57" s="581"/>
      <c r="G57" s="583"/>
      <c r="H57" s="101"/>
      <c r="I57" s="102"/>
    </row>
    <row r="58" spans="1:9" ht="35.1" customHeight="1" thickBot="1" x14ac:dyDescent="0.3">
      <c r="A58" s="593" t="s">
        <v>250</v>
      </c>
      <c r="B58" s="109" t="s">
        <v>235</v>
      </c>
      <c r="C58" s="107" t="s">
        <v>236</v>
      </c>
      <c r="D58" s="579" t="s">
        <v>237</v>
      </c>
      <c r="E58" s="580"/>
      <c r="F58" s="579" t="s">
        <v>238</v>
      </c>
      <c r="G58" s="580"/>
      <c r="H58" s="109" t="s">
        <v>239</v>
      </c>
      <c r="I58" s="111" t="s">
        <v>240</v>
      </c>
    </row>
    <row r="59" spans="1:9" ht="120.75" customHeight="1" thickBot="1" x14ac:dyDescent="0.3">
      <c r="A59" s="594"/>
      <c r="B59" s="101">
        <v>3790</v>
      </c>
      <c r="C59" s="106"/>
      <c r="D59" s="581"/>
      <c r="E59" s="583"/>
      <c r="F59" s="582"/>
      <c r="G59" s="582"/>
      <c r="H59" s="101"/>
      <c r="I59" s="101"/>
    </row>
    <row r="60" spans="1:9" ht="35.1" customHeight="1" thickBot="1" x14ac:dyDescent="0.3">
      <c r="A60" s="593" t="s">
        <v>251</v>
      </c>
      <c r="B60" s="109" t="s">
        <v>235</v>
      </c>
      <c r="C60" s="107" t="s">
        <v>236</v>
      </c>
      <c r="D60" s="579" t="s">
        <v>237</v>
      </c>
      <c r="E60" s="580"/>
      <c r="F60" s="579" t="s">
        <v>238</v>
      </c>
      <c r="G60" s="580"/>
      <c r="H60" s="109" t="s">
        <v>239</v>
      </c>
      <c r="I60" s="111" t="s">
        <v>240</v>
      </c>
    </row>
    <row r="61" spans="1:9" ht="120.75" customHeight="1" thickBot="1" x14ac:dyDescent="0.3">
      <c r="A61" s="594"/>
      <c r="B61" s="101">
        <v>3790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85.5" customHeight="1" x14ac:dyDescent="0.25">
      <c r="A66" s="112" t="s">
        <v>253</v>
      </c>
      <c r="B66" s="584" t="s">
        <v>270</v>
      </c>
      <c r="C66" s="585"/>
      <c r="D66" s="584" t="s">
        <v>271</v>
      </c>
      <c r="E66" s="585"/>
      <c r="F66" s="584" t="s">
        <v>272</v>
      </c>
      <c r="G66" s="585"/>
      <c r="H66" s="584" t="s">
        <v>273</v>
      </c>
      <c r="I66" s="585"/>
    </row>
    <row r="67" spans="1:9" ht="78" customHeight="1" x14ac:dyDescent="0.25">
      <c r="A67" s="112" t="s">
        <v>257</v>
      </c>
      <c r="B67" s="696">
        <v>0.05</v>
      </c>
      <c r="C67" s="697"/>
      <c r="D67" s="696">
        <v>0.05</v>
      </c>
      <c r="E67" s="697"/>
      <c r="F67" s="670"/>
      <c r="G67" s="671"/>
      <c r="H67" s="670"/>
      <c r="I67" s="671"/>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8.3000000000000004E-2</v>
      </c>
      <c r="C69" s="114">
        <v>8.3000000000000004E-2</v>
      </c>
      <c r="D69" s="114">
        <v>8.3000000000000004E-2</v>
      </c>
      <c r="E69" s="114">
        <v>8.3000000000000004E-2</v>
      </c>
      <c r="F69" s="119"/>
      <c r="G69" s="115"/>
      <c r="H69" s="119"/>
      <c r="I69" s="115"/>
    </row>
    <row r="70" spans="1:9" ht="315.75" customHeight="1" x14ac:dyDescent="0.25">
      <c r="A70" s="112" t="s">
        <v>258</v>
      </c>
      <c r="B70" s="576" t="s">
        <v>644</v>
      </c>
      <c r="C70" s="577"/>
      <c r="D70" s="698" t="s">
        <v>645</v>
      </c>
      <c r="E70" s="577"/>
      <c r="F70" s="664"/>
      <c r="G70" s="674"/>
      <c r="H70" s="664"/>
      <c r="I70" s="665"/>
    </row>
    <row r="71" spans="1:9" ht="80.25" customHeight="1" x14ac:dyDescent="0.25">
      <c r="A71" s="112" t="s">
        <v>259</v>
      </c>
      <c r="B71" s="699" t="s">
        <v>646</v>
      </c>
      <c r="C71" s="700"/>
      <c r="D71" s="699" t="s">
        <v>647</v>
      </c>
      <c r="E71" s="700"/>
      <c r="F71" s="574"/>
      <c r="G71" s="575"/>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8.3000000000000004E-2</v>
      </c>
      <c r="C73" s="114">
        <v>8.3000000000000004E-2</v>
      </c>
      <c r="D73" s="114">
        <v>8.3000000000000004E-2</v>
      </c>
      <c r="E73" s="114">
        <v>8.3000000000000004E-2</v>
      </c>
      <c r="F73" s="119"/>
      <c r="G73" s="116"/>
      <c r="H73" s="119"/>
      <c r="I73" s="116"/>
    </row>
    <row r="74" spans="1:9" ht="321.75" customHeight="1" x14ac:dyDescent="0.25">
      <c r="A74" s="112" t="s">
        <v>258</v>
      </c>
      <c r="B74" s="576" t="s">
        <v>648</v>
      </c>
      <c r="C74" s="577"/>
      <c r="D74" s="698" t="s">
        <v>649</v>
      </c>
      <c r="E74" s="577"/>
      <c r="F74" s="664"/>
      <c r="G74" s="674"/>
      <c r="H74" s="589"/>
      <c r="I74" s="590"/>
    </row>
    <row r="75" spans="1:9" ht="80.25" customHeight="1" x14ac:dyDescent="0.25">
      <c r="A75" s="112" t="s">
        <v>259</v>
      </c>
      <c r="B75" s="699" t="s">
        <v>650</v>
      </c>
      <c r="C75" s="700"/>
      <c r="D75" s="699" t="s">
        <v>651</v>
      </c>
      <c r="E75" s="700"/>
      <c r="F75" s="574"/>
      <c r="G75" s="575"/>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8.3000000000000004E-2</v>
      </c>
      <c r="C77" s="114">
        <v>8.3000000000000004E-2</v>
      </c>
      <c r="D77" s="114">
        <v>8.3000000000000004E-2</v>
      </c>
      <c r="E77" s="114">
        <v>8.3000000000000004E-2</v>
      </c>
      <c r="F77" s="119"/>
      <c r="G77" s="116"/>
      <c r="H77" s="119"/>
      <c r="I77" s="116"/>
    </row>
    <row r="78" spans="1:9" ht="323.10000000000002" customHeight="1" x14ac:dyDescent="0.25">
      <c r="A78" s="112" t="s">
        <v>258</v>
      </c>
      <c r="B78" s="576" t="s">
        <v>759</v>
      </c>
      <c r="C78" s="577"/>
      <c r="D78" s="576" t="s">
        <v>762</v>
      </c>
      <c r="E78" s="577"/>
      <c r="F78" s="664"/>
      <c r="G78" s="674"/>
      <c r="H78" s="574"/>
      <c r="I78" s="575"/>
    </row>
    <row r="79" spans="1:9" ht="80.25" customHeight="1" x14ac:dyDescent="0.25">
      <c r="A79" s="112" t="s">
        <v>259</v>
      </c>
      <c r="B79" s="699" t="s">
        <v>760</v>
      </c>
      <c r="C79" s="701"/>
      <c r="D79" s="699" t="s">
        <v>761</v>
      </c>
      <c r="E79" s="701"/>
      <c r="F79" s="574"/>
      <c r="G79" s="575"/>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8.3000000000000004E-2</v>
      </c>
      <c r="C81" s="114">
        <v>8.3000000000000004E-2</v>
      </c>
      <c r="D81" s="114">
        <v>8.3000000000000004E-2</v>
      </c>
      <c r="E81" s="114">
        <v>8.3000000000000004E-2</v>
      </c>
      <c r="F81" s="119"/>
      <c r="G81" s="116"/>
      <c r="H81" s="119"/>
      <c r="I81" s="116"/>
    </row>
    <row r="82" spans="1:9" ht="332.25" customHeight="1" x14ac:dyDescent="0.25">
      <c r="A82" s="112" t="s">
        <v>258</v>
      </c>
      <c r="B82" s="576" t="s">
        <v>863</v>
      </c>
      <c r="C82" s="577"/>
      <c r="D82" s="576" t="s">
        <v>866</v>
      </c>
      <c r="E82" s="577"/>
      <c r="F82" s="664"/>
      <c r="G82" s="674"/>
      <c r="H82" s="574"/>
      <c r="I82" s="575"/>
    </row>
    <row r="83" spans="1:9" ht="80.25" customHeight="1" x14ac:dyDescent="0.25">
      <c r="A83" s="112" t="s">
        <v>259</v>
      </c>
      <c r="B83" s="699" t="s">
        <v>864</v>
      </c>
      <c r="C83" s="702"/>
      <c r="D83" s="699" t="s">
        <v>865</v>
      </c>
      <c r="E83" s="702"/>
      <c r="F83" s="574"/>
      <c r="G83" s="575"/>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8.3000000000000004E-2</v>
      </c>
      <c r="C85" s="114">
        <v>8.3000000000000004E-2</v>
      </c>
      <c r="D85" s="114">
        <v>8.3000000000000004E-2</v>
      </c>
      <c r="E85" s="114">
        <v>8.3000000000000004E-2</v>
      </c>
      <c r="F85" s="119"/>
      <c r="G85" s="116"/>
      <c r="H85" s="119"/>
      <c r="I85" s="116"/>
    </row>
    <row r="86" spans="1:9" ht="359.25" customHeight="1" x14ac:dyDescent="0.25">
      <c r="A86" s="112" t="s">
        <v>258</v>
      </c>
      <c r="B86" s="672" t="s">
        <v>1023</v>
      </c>
      <c r="C86" s="673"/>
      <c r="D86" s="672" t="s">
        <v>1024</v>
      </c>
      <c r="E86" s="673"/>
      <c r="F86" s="578"/>
      <c r="G86" s="578"/>
      <c r="H86" s="578"/>
      <c r="I86" s="578"/>
    </row>
    <row r="87" spans="1:9" ht="80.25" customHeight="1" x14ac:dyDescent="0.25">
      <c r="A87" s="112" t="s">
        <v>259</v>
      </c>
      <c r="B87" s="699" t="s">
        <v>947</v>
      </c>
      <c r="C87" s="701"/>
      <c r="D87" s="699" t="s">
        <v>948</v>
      </c>
      <c r="E87" s="701"/>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8.3000000000000004E-2</v>
      </c>
      <c r="C89" s="114">
        <v>8.3000000000000004E-2</v>
      </c>
      <c r="D89" s="114">
        <v>8.3000000000000004E-2</v>
      </c>
      <c r="E89" s="114">
        <v>8.3000000000000004E-2</v>
      </c>
      <c r="F89" s="119"/>
      <c r="G89" s="116"/>
      <c r="H89" s="119"/>
      <c r="I89" s="116"/>
    </row>
    <row r="90" spans="1:9" ht="258" customHeight="1" x14ac:dyDescent="0.25">
      <c r="A90" s="112" t="s">
        <v>258</v>
      </c>
      <c r="B90" s="703" t="s">
        <v>1102</v>
      </c>
      <c r="C90" s="704"/>
      <c r="D90" s="705" t="s">
        <v>1025</v>
      </c>
      <c r="E90" s="706"/>
      <c r="F90" s="572"/>
      <c r="G90" s="572"/>
      <c r="H90" s="572"/>
      <c r="I90" s="572"/>
    </row>
    <row r="91" spans="1:9" ht="80.25" customHeight="1" x14ac:dyDescent="0.25">
      <c r="A91" s="112" t="s">
        <v>259</v>
      </c>
      <c r="B91" s="699" t="s">
        <v>1103</v>
      </c>
      <c r="C91" s="701"/>
      <c r="D91" s="699" t="s">
        <v>1104</v>
      </c>
      <c r="E91" s="701"/>
      <c r="F91" s="707"/>
      <c r="G91" s="70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8.3000000000000004E-2</v>
      </c>
      <c r="C93" s="114">
        <v>8.3000000000000004E-2</v>
      </c>
      <c r="D93" s="114">
        <v>8.3000000000000004E-2</v>
      </c>
      <c r="E93" s="114">
        <v>8.3000000000000004E-2</v>
      </c>
      <c r="F93" s="119"/>
      <c r="G93" s="116"/>
      <c r="H93" s="119"/>
      <c r="I93" s="116"/>
    </row>
    <row r="94" spans="1:9" ht="310.5" customHeight="1" x14ac:dyDescent="0.25">
      <c r="A94" s="112" t="s">
        <v>258</v>
      </c>
      <c r="B94" s="973" t="s">
        <v>1132</v>
      </c>
      <c r="C94" s="974"/>
      <c r="D94" s="973" t="s">
        <v>1133</v>
      </c>
      <c r="E94" s="974"/>
      <c r="F94" s="572"/>
      <c r="G94" s="572"/>
      <c r="H94" s="572"/>
      <c r="I94" s="572"/>
    </row>
    <row r="95" spans="1:9" ht="80.25" customHeight="1" x14ac:dyDescent="0.25">
      <c r="A95" s="112" t="s">
        <v>259</v>
      </c>
      <c r="B95" s="699" t="s">
        <v>1139</v>
      </c>
      <c r="C95" s="701"/>
      <c r="D95" s="699" t="s">
        <v>1140</v>
      </c>
      <c r="E95" s="701"/>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8.3000000000000004E-2</v>
      </c>
      <c r="C97" s="117"/>
      <c r="D97" s="114">
        <v>8.3000000000000004E-2</v>
      </c>
      <c r="E97" s="117"/>
      <c r="F97" s="119"/>
      <c r="G97" s="116"/>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8.4000000000000005E-2</v>
      </c>
      <c r="C101" s="117"/>
      <c r="D101" s="114">
        <v>8.4000000000000005E-2</v>
      </c>
      <c r="E101" s="117"/>
      <c r="F101" s="119"/>
      <c r="G101" s="116"/>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8.4000000000000005E-2</v>
      </c>
      <c r="C105" s="117"/>
      <c r="D105" s="114">
        <v>8.4000000000000005E-2</v>
      </c>
      <c r="E105" s="117"/>
      <c r="F105" s="119"/>
      <c r="G105" s="116"/>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8.4000000000000005E-2</v>
      </c>
      <c r="C109" s="117"/>
      <c r="D109" s="114">
        <v>8.4000000000000005E-2</v>
      </c>
      <c r="E109" s="117"/>
      <c r="F109" s="119"/>
      <c r="G109" s="116"/>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8.4000000000000005E-2</v>
      </c>
      <c r="C113" s="256"/>
      <c r="D113" s="114">
        <v>8.4000000000000005E-2</v>
      </c>
      <c r="E113" s="256"/>
      <c r="F113" s="256"/>
      <c r="G113" s="257"/>
      <c r="H113" s="256"/>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1">(B69+B73+B77+B81+B85+B89+B93+B97+B101+B105+B109+B113)</f>
        <v>0.99999999999999989</v>
      </c>
      <c r="C116" s="118">
        <f t="shared" si="1"/>
        <v>0.58100000000000007</v>
      </c>
      <c r="D116" s="118">
        <f t="shared" si="1"/>
        <v>0.99999999999999989</v>
      </c>
      <c r="E116" s="118">
        <f t="shared" si="1"/>
        <v>0.58100000000000007</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C75" r:id="rId1" display="https://secretariadistritald-my.sharepoint.com/:f:/g/personal/cvillareal_sdmujer_gov_co/EgWa-Pi9ZMVCtVAtmKbN5W0Bx3iBmlcavtl9GA-3X1x89Q?e=NrTUk1" xr:uid="{9505DB66-B5B7-400B-AB77-76B72878E6A7}"/>
    <hyperlink ref="D75:E75" r:id="rId2" display="https://secretariadistritald-my.sharepoint.com/:f:/g/personal/cvillareal_sdmujer_gov_co/EqHotYSvJQBPhJFYYx7bYi8B2Y-XYOH6hR1LDbajSO9xHA?e=gSIAn4" xr:uid="{491D2CD7-8819-4AE4-9CB9-9993FB2CE8AC}"/>
    <hyperlink ref="B71:C71" r:id="rId3" display="https://secretariadistritald-my.sharepoint.com/:f:/g/personal/cvillareal_sdmujer_gov_co/Eutn3y9ncfVDjUimjqNih0MBEOcRMqD4J5drnGxDbVUrBQ?e=QqPMjB" xr:uid="{20AA0EFC-49E8-4DDE-BF22-88C62FD9ED22}"/>
    <hyperlink ref="D71:E71" r:id="rId4" display="https://secretariadistritald-my.sharepoint.com/:f:/g/personal/cvillareal_sdmujer_gov_co/EupRnuUCxlFBm0VDOJNgpe8BqjTtRhRUCeQbFOUFEYX5lQ?e=UMiwyc" xr:uid="{7D50CCB1-78F8-4D40-8FEA-C18D4E87A482}"/>
    <hyperlink ref="B79" r:id="rId5" xr:uid="{3B8AA10F-8832-4408-ADEC-D29EF1719F70}"/>
    <hyperlink ref="D79" r:id="rId6" xr:uid="{785E2BA3-0578-4FC7-9110-1A42EA205C42}"/>
    <hyperlink ref="B83" r:id="rId7" xr:uid="{32446D0D-62A1-464A-B262-9C07D7E3D412}"/>
    <hyperlink ref="D83" r:id="rId8" xr:uid="{176690CC-D459-4F18-A422-646EE6F1F47E}"/>
    <hyperlink ref="B87" r:id="rId9" xr:uid="{9CCCD4C4-662A-43A7-9635-0967C7D68CFD}"/>
    <hyperlink ref="D87" r:id="rId10" xr:uid="{08D521CB-C66F-43FA-9E2D-8E0D0A01206A}"/>
    <hyperlink ref="B91" r:id="rId11" xr:uid="{B2DEB482-5174-457A-9BB0-5F2AE0307180}"/>
    <hyperlink ref="D91" r:id="rId12" xr:uid="{707F974F-3979-46CD-BA23-CEF5FFDF7B62}"/>
    <hyperlink ref="B95" r:id="rId13" xr:uid="{3980832E-139A-43A5-B8BF-7A863C10A37A}"/>
    <hyperlink ref="D95" r:id="rId14" xr:uid="{BB979EE0-17A0-4594-9908-41BE660E0103}"/>
  </hyperlinks>
  <pageMargins left="0.25" right="0.25" top="0.75" bottom="0.75" header="0.3" footer="0.3"/>
  <pageSetup scale="22" fitToHeight="0" orientation="landscape" r:id="rId15"/>
  <rowBreaks count="2" manualBreakCount="2">
    <brk id="49" max="15" man="1"/>
    <brk id="79" max="15" man="1"/>
  </rowBreaks>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2CEDF12E-1B23-44B1-B896-1709008F4BEB}">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A23D-D77C-4D11-8DD3-B37DDFFF7356}">
  <sheetPr>
    <tabColor theme="0"/>
    <pageSetUpPr fitToPage="1"/>
  </sheetPr>
  <dimension ref="A1:O126"/>
  <sheetViews>
    <sheetView showGridLines="0" topLeftCell="E1" zoomScale="60" zoomScaleNormal="60" zoomScaleSheetLayoutView="30" workbookViewId="0">
      <selection activeCell="O26" sqref="O26"/>
    </sheetView>
  </sheetViews>
  <sheetFormatPr baseColWidth="10" defaultColWidth="10.7109375" defaultRowHeight="14.25" x14ac:dyDescent="0.25"/>
  <cols>
    <col min="1" max="1" width="49.7109375" style="68" customWidth="1"/>
    <col min="2" max="2" width="35.7109375" style="68" customWidth="1"/>
    <col min="3" max="3" width="45" style="68" customWidth="1"/>
    <col min="4" max="7" width="35.7109375" style="68" customWidth="1"/>
    <col min="8" max="8" width="61.7109375" style="68" customWidth="1"/>
    <col min="9" max="9" width="56.7109375" style="68" customWidth="1"/>
    <col min="10" max="13" width="35.7109375" style="68" customWidth="1"/>
    <col min="14" max="14" width="25.710937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83" t="s">
        <v>274</v>
      </c>
      <c r="C11" s="684"/>
      <c r="D11" s="684"/>
      <c r="E11" s="684"/>
      <c r="F11" s="684"/>
      <c r="G11" s="684"/>
      <c r="H11" s="684"/>
      <c r="I11" s="684"/>
      <c r="J11" s="684"/>
      <c r="K11" s="685"/>
      <c r="L11" s="639" t="s">
        <v>851</v>
      </c>
      <c r="M11" s="650">
        <v>2024110010298</v>
      </c>
      <c r="N11" s="651"/>
      <c r="O11" s="652"/>
    </row>
    <row r="12" spans="1:15" ht="15" customHeight="1" x14ac:dyDescent="0.25">
      <c r="A12" s="637"/>
      <c r="B12" s="686"/>
      <c r="C12" s="687"/>
      <c r="D12" s="687"/>
      <c r="E12" s="687"/>
      <c r="F12" s="687"/>
      <c r="G12" s="687"/>
      <c r="H12" s="687"/>
      <c r="I12" s="687"/>
      <c r="J12" s="687"/>
      <c r="K12" s="688"/>
      <c r="L12" s="640"/>
      <c r="M12" s="653"/>
      <c r="N12" s="654"/>
      <c r="O12" s="655"/>
    </row>
    <row r="13" spans="1:15" ht="15" customHeight="1" thickBot="1" x14ac:dyDescent="0.3">
      <c r="A13" s="638"/>
      <c r="B13" s="689"/>
      <c r="C13" s="690"/>
      <c r="D13" s="690"/>
      <c r="E13" s="690"/>
      <c r="F13" s="690"/>
      <c r="G13" s="690"/>
      <c r="H13" s="690"/>
      <c r="I13" s="690"/>
      <c r="J13" s="690"/>
      <c r="K13" s="691"/>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275</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1753620000</v>
      </c>
      <c r="C24" s="91"/>
      <c r="D24" s="91"/>
      <c r="E24" s="91"/>
      <c r="F24" s="91"/>
      <c r="G24" s="91"/>
      <c r="H24" s="88"/>
      <c r="I24" s="88">
        <v>204000000</v>
      </c>
      <c r="J24" s="88"/>
      <c r="K24" s="88"/>
      <c r="L24" s="88"/>
      <c r="M24" s="88"/>
      <c r="N24" s="91">
        <f>SUM(B24:M24)</f>
        <v>1957620000</v>
      </c>
      <c r="O24" s="89"/>
    </row>
    <row r="25" spans="1:15" ht="32.1" customHeight="1" x14ac:dyDescent="0.25">
      <c r="A25" s="90" t="s">
        <v>222</v>
      </c>
      <c r="B25" s="91">
        <v>1303800000</v>
      </c>
      <c r="C25" s="91">
        <v>250380000</v>
      </c>
      <c r="D25" s="91">
        <v>91800000</v>
      </c>
      <c r="E25" s="91">
        <v>96876000</v>
      </c>
      <c r="F25" s="91">
        <v>-3409667</v>
      </c>
      <c r="G25" s="91">
        <v>-542766</v>
      </c>
      <c r="H25" s="91"/>
      <c r="I25" s="91"/>
      <c r="J25" s="91"/>
      <c r="K25" s="91"/>
      <c r="L25" s="91"/>
      <c r="M25" s="91"/>
      <c r="N25" s="91">
        <f>SUM(B25:M25)</f>
        <v>1738903567</v>
      </c>
      <c r="O25" s="120">
        <f>+(B25+C25+D25+E25+F25+G25+H25+I25+J25+K25+L25+M25)/N24</f>
        <v>0.88827431626158293</v>
      </c>
    </row>
    <row r="26" spans="1:15" ht="32.1" customHeight="1" x14ac:dyDescent="0.25">
      <c r="A26" s="90" t="s">
        <v>223</v>
      </c>
      <c r="B26" s="91"/>
      <c r="C26" s="91"/>
      <c r="D26" s="91">
        <v>134194101</v>
      </c>
      <c r="E26" s="464">
        <v>161188333</v>
      </c>
      <c r="F26" s="91">
        <v>174819234</v>
      </c>
      <c r="G26" s="91">
        <v>175362000</v>
      </c>
      <c r="H26" s="91">
        <v>175362000</v>
      </c>
      <c r="I26" s="91"/>
      <c r="J26" s="91"/>
      <c r="K26" s="91"/>
      <c r="L26" s="91"/>
      <c r="M26" s="91"/>
      <c r="N26" s="91">
        <f>SUM(B26:M26)</f>
        <v>820925668</v>
      </c>
      <c r="O26" s="120"/>
    </row>
    <row r="27" spans="1:15" ht="32.1" customHeight="1" x14ac:dyDescent="0.25">
      <c r="A27" s="90" t="s">
        <v>224</v>
      </c>
      <c r="B27" s="91">
        <v>19628000</v>
      </c>
      <c r="C27" s="91">
        <v>163184000</v>
      </c>
      <c r="D27" s="91"/>
      <c r="E27" s="91"/>
      <c r="F27" s="91"/>
      <c r="G27" s="91"/>
      <c r="H27" s="91"/>
      <c r="I27" s="91"/>
      <c r="J27" s="91"/>
      <c r="K27" s="91"/>
      <c r="L27" s="91"/>
      <c r="M27" s="334"/>
      <c r="N27" s="91">
        <f>SUM(B27:M27)</f>
        <v>182812000</v>
      </c>
      <c r="O27" s="335"/>
    </row>
    <row r="28" spans="1:15" ht="32.1" customHeight="1" x14ac:dyDescent="0.25">
      <c r="A28" s="90" t="s">
        <v>225</v>
      </c>
      <c r="B28" s="91">
        <v>0</v>
      </c>
      <c r="C28" s="91"/>
      <c r="D28" s="91"/>
      <c r="E28" s="91"/>
      <c r="F28" s="91"/>
      <c r="G28" s="91"/>
      <c r="H28" s="91"/>
      <c r="I28" s="91"/>
      <c r="J28" s="91"/>
      <c r="K28" s="91"/>
      <c r="L28" s="91"/>
      <c r="M28" s="91"/>
      <c r="N28" s="91"/>
      <c r="O28" s="92"/>
    </row>
    <row r="29" spans="1:15" ht="32.1" customHeight="1" thickBot="1" x14ac:dyDescent="0.3">
      <c r="A29" s="93" t="s">
        <v>226</v>
      </c>
      <c r="B29" s="94">
        <v>19628000</v>
      </c>
      <c r="C29" s="94">
        <v>163184000</v>
      </c>
      <c r="D29" s="94"/>
      <c r="E29" s="94"/>
      <c r="F29" s="94"/>
      <c r="G29" s="94"/>
      <c r="H29" s="94"/>
      <c r="I29" s="94"/>
      <c r="J29" s="94"/>
      <c r="K29" s="94"/>
      <c r="L29" s="94"/>
      <c r="M29" s="94"/>
      <c r="N29" s="94">
        <f>SUM(B29:M29)</f>
        <v>182812000</v>
      </c>
      <c r="O29" s="395">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Brindar 3.150 atenciones psico-jurídicas efectivas en emergencia a través de la MóvilMujer, fortaleciendo la respuesta de gestión, atención y transferencia de voz en urgencia- emergencia de los incidentes asociados a la Agencia Muj</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21</v>
      </c>
      <c r="I35" s="608"/>
      <c r="J35" s="98"/>
    </row>
    <row r="36" spans="1:10" ht="50.25" customHeight="1" thickBot="1" x14ac:dyDescent="0.3">
      <c r="A36" s="594"/>
      <c r="B36" s="269">
        <v>463</v>
      </c>
      <c r="C36" s="269">
        <v>900</v>
      </c>
      <c r="D36" s="269">
        <v>900</v>
      </c>
      <c r="E36" s="269">
        <v>887</v>
      </c>
      <c r="F36" s="269">
        <f>SUM(B36:E36)</f>
        <v>3150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80.75" customHeight="1" thickBot="1" x14ac:dyDescent="0.3">
      <c r="A39" s="594"/>
      <c r="B39" s="103">
        <f>900/12</f>
        <v>75</v>
      </c>
      <c r="C39" s="104">
        <v>126</v>
      </c>
      <c r="D39" s="595" t="s">
        <v>652</v>
      </c>
      <c r="E39" s="596"/>
      <c r="F39" s="595" t="s">
        <v>653</v>
      </c>
      <c r="G39" s="596"/>
      <c r="H39" s="397" t="s">
        <v>654</v>
      </c>
      <c r="I39" s="392" t="s">
        <v>655</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229.5" customHeight="1" thickBot="1" x14ac:dyDescent="0.3">
      <c r="A41" s="594"/>
      <c r="B41" s="103">
        <v>75</v>
      </c>
      <c r="C41" s="104">
        <v>99</v>
      </c>
      <c r="D41" s="595" t="s">
        <v>656</v>
      </c>
      <c r="E41" s="596"/>
      <c r="F41" s="595" t="s">
        <v>657</v>
      </c>
      <c r="G41" s="596"/>
      <c r="H41" s="397" t="s">
        <v>654</v>
      </c>
      <c r="I41" s="392" t="s">
        <v>655</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209.65" customHeight="1" thickBot="1" x14ac:dyDescent="0.3">
      <c r="A43" s="594"/>
      <c r="B43" s="103">
        <v>75</v>
      </c>
      <c r="C43" s="104">
        <v>75</v>
      </c>
      <c r="D43" s="595" t="s">
        <v>764</v>
      </c>
      <c r="E43" s="596"/>
      <c r="F43" s="595" t="s">
        <v>765</v>
      </c>
      <c r="G43" s="596"/>
      <c r="H43" s="397" t="s">
        <v>654</v>
      </c>
      <c r="I43" s="392" t="s">
        <v>655</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175.5" customHeight="1" thickBot="1" x14ac:dyDescent="0.3">
      <c r="A45" s="594"/>
      <c r="B45" s="103">
        <v>75</v>
      </c>
      <c r="C45" s="104">
        <v>98</v>
      </c>
      <c r="D45" s="708" t="s">
        <v>844</v>
      </c>
      <c r="E45" s="709"/>
      <c r="F45" s="708" t="s">
        <v>860</v>
      </c>
      <c r="G45" s="709"/>
      <c r="H45" s="400" t="s">
        <v>654</v>
      </c>
      <c r="I45" s="401" t="s">
        <v>655</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213.75" customHeight="1" thickBot="1" x14ac:dyDescent="0.3">
      <c r="A47" s="594"/>
      <c r="B47" s="103">
        <v>75</v>
      </c>
      <c r="C47" s="104">
        <v>215</v>
      </c>
      <c r="D47" s="708" t="s">
        <v>1006</v>
      </c>
      <c r="E47" s="709"/>
      <c r="F47" s="708" t="s">
        <v>1007</v>
      </c>
      <c r="G47" s="709"/>
      <c r="H47" s="400" t="s">
        <v>654</v>
      </c>
      <c r="I47" s="401" t="s">
        <v>655</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97.25" customHeight="1" thickBot="1" x14ac:dyDescent="0.3">
      <c r="A49" s="594"/>
      <c r="B49" s="105">
        <v>75</v>
      </c>
      <c r="C49" s="106">
        <v>83</v>
      </c>
      <c r="D49" s="708" t="s">
        <v>1040</v>
      </c>
      <c r="E49" s="709"/>
      <c r="F49" s="708" t="s">
        <v>1041</v>
      </c>
      <c r="G49" s="709"/>
      <c r="H49" s="400" t="s">
        <v>654</v>
      </c>
      <c r="I49" s="401" t="s">
        <v>655</v>
      </c>
    </row>
    <row r="50" spans="1:9" ht="35.1" customHeight="1" thickBot="1" x14ac:dyDescent="0.3">
      <c r="A50" s="593" t="s">
        <v>246</v>
      </c>
      <c r="B50" s="108" t="s">
        <v>235</v>
      </c>
      <c r="C50" s="107" t="s">
        <v>236</v>
      </c>
      <c r="D50" s="579" t="s">
        <v>237</v>
      </c>
      <c r="E50" s="580"/>
      <c r="F50" s="579" t="s">
        <v>238</v>
      </c>
      <c r="G50" s="580"/>
      <c r="H50" s="109" t="s">
        <v>239</v>
      </c>
      <c r="I50" s="111" t="s">
        <v>240</v>
      </c>
    </row>
    <row r="51" spans="1:9" ht="188.25" customHeight="1" thickBot="1" x14ac:dyDescent="0.3">
      <c r="A51" s="594"/>
      <c r="B51" s="105">
        <v>75</v>
      </c>
      <c r="C51" s="106">
        <v>110</v>
      </c>
      <c r="D51" s="708" t="s">
        <v>1142</v>
      </c>
      <c r="E51" s="709"/>
      <c r="F51" s="708" t="s">
        <v>1143</v>
      </c>
      <c r="G51" s="709"/>
      <c r="H51" s="400" t="s">
        <v>654</v>
      </c>
      <c r="I51" s="401" t="s">
        <v>655</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75</v>
      </c>
      <c r="C53" s="106"/>
      <c r="D53" s="581"/>
      <c r="E53" s="582"/>
      <c r="F53" s="581"/>
      <c r="G53" s="583"/>
      <c r="H53" s="267"/>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75</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75</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75</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75</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25.25" customHeight="1" x14ac:dyDescent="0.25">
      <c r="A66" s="112" t="s">
        <v>253</v>
      </c>
      <c r="B66" s="584" t="s">
        <v>276</v>
      </c>
      <c r="C66" s="585"/>
      <c r="D66" s="584" t="s">
        <v>277</v>
      </c>
      <c r="E66" s="585"/>
      <c r="F66" s="668"/>
      <c r="G66" s="669"/>
      <c r="H66" s="668"/>
      <c r="I66" s="669"/>
    </row>
    <row r="67" spans="1:9" ht="40.5" customHeight="1" x14ac:dyDescent="0.25">
      <c r="A67" s="112" t="s">
        <v>257</v>
      </c>
      <c r="B67" s="696">
        <v>0.05</v>
      </c>
      <c r="C67" s="697"/>
      <c r="D67" s="696">
        <v>0.05</v>
      </c>
      <c r="E67" s="697"/>
      <c r="F67" s="670"/>
      <c r="G67" s="671"/>
      <c r="H67" s="670"/>
      <c r="I67" s="671"/>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8.3000000000000004E-2</v>
      </c>
      <c r="C69" s="114">
        <v>8.3000000000000004E-2</v>
      </c>
      <c r="D69" s="114">
        <v>8.3000000000000004E-2</v>
      </c>
      <c r="E69" s="114">
        <v>8.3000000000000004E-2</v>
      </c>
      <c r="F69" s="119"/>
      <c r="G69" s="115"/>
      <c r="H69" s="119"/>
      <c r="I69" s="115"/>
    </row>
    <row r="70" spans="1:9" ht="363.75" customHeight="1" x14ac:dyDescent="0.25">
      <c r="A70" s="112" t="s">
        <v>258</v>
      </c>
      <c r="B70" s="576" t="s">
        <v>658</v>
      </c>
      <c r="C70" s="577"/>
      <c r="D70" s="672" t="s">
        <v>659</v>
      </c>
      <c r="E70" s="673"/>
      <c r="F70" s="664"/>
      <c r="G70" s="674"/>
      <c r="H70" s="664"/>
      <c r="I70" s="665"/>
    </row>
    <row r="71" spans="1:9" ht="80.25" customHeight="1" x14ac:dyDescent="0.25">
      <c r="A71" s="112" t="s">
        <v>259</v>
      </c>
      <c r="B71" s="710" t="s">
        <v>660</v>
      </c>
      <c r="C71" s="675"/>
      <c r="D71" s="710" t="s">
        <v>661</v>
      </c>
      <c r="E71" s="587"/>
      <c r="F71" s="574"/>
      <c r="G71" s="575"/>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8.3000000000000004E-2</v>
      </c>
      <c r="C73" s="114">
        <v>8.3000000000000004E-2</v>
      </c>
      <c r="D73" s="114">
        <v>8.3000000000000004E-2</v>
      </c>
      <c r="E73" s="114">
        <v>8.3000000000000004E-2</v>
      </c>
      <c r="F73" s="119"/>
      <c r="G73" s="116"/>
      <c r="H73" s="119"/>
      <c r="I73" s="116"/>
    </row>
    <row r="74" spans="1:9" ht="377.25" customHeight="1" x14ac:dyDescent="0.25">
      <c r="A74" s="112" t="s">
        <v>258</v>
      </c>
      <c r="B74" s="576" t="s">
        <v>662</v>
      </c>
      <c r="C74" s="577"/>
      <c r="D74" s="576" t="s">
        <v>663</v>
      </c>
      <c r="E74" s="577"/>
      <c r="F74" s="664"/>
      <c r="G74" s="674"/>
      <c r="H74" s="589"/>
      <c r="I74" s="590"/>
    </row>
    <row r="75" spans="1:9" ht="80.25" customHeight="1" x14ac:dyDescent="0.25">
      <c r="A75" s="112" t="s">
        <v>259</v>
      </c>
      <c r="B75" s="711" t="s">
        <v>664</v>
      </c>
      <c r="C75" s="712"/>
      <c r="D75" s="713" t="s">
        <v>665</v>
      </c>
      <c r="E75" s="712"/>
      <c r="F75" s="574"/>
      <c r="G75" s="575"/>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8.3000000000000004E-2</v>
      </c>
      <c r="C77" s="114">
        <v>8.3000000000000004E-2</v>
      </c>
      <c r="D77" s="114">
        <v>8.3000000000000004E-2</v>
      </c>
      <c r="E77" s="114">
        <v>8.3000000000000004E-2</v>
      </c>
      <c r="F77" s="119"/>
      <c r="G77" s="116"/>
      <c r="H77" s="119"/>
      <c r="I77" s="116"/>
    </row>
    <row r="78" spans="1:9" ht="316.14999999999998" customHeight="1" x14ac:dyDescent="0.25">
      <c r="A78" s="112" t="s">
        <v>258</v>
      </c>
      <c r="B78" s="576" t="s">
        <v>766</v>
      </c>
      <c r="C78" s="577"/>
      <c r="D78" s="576" t="s">
        <v>767</v>
      </c>
      <c r="E78" s="577"/>
      <c r="F78" s="664"/>
      <c r="G78" s="674"/>
      <c r="H78" s="574"/>
      <c r="I78" s="575"/>
    </row>
    <row r="79" spans="1:9" ht="80.25" customHeight="1" x14ac:dyDescent="0.25">
      <c r="A79" s="112" t="s">
        <v>259</v>
      </c>
      <c r="B79" s="699" t="s">
        <v>768</v>
      </c>
      <c r="C79" s="701"/>
      <c r="D79" s="699" t="s">
        <v>769</v>
      </c>
      <c r="E79" s="701"/>
      <c r="F79" s="574"/>
      <c r="G79" s="575"/>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8.3000000000000004E-2</v>
      </c>
      <c r="C81" s="114">
        <v>8.3000000000000004E-2</v>
      </c>
      <c r="D81" s="114">
        <v>8.3000000000000004E-2</v>
      </c>
      <c r="E81" s="114">
        <v>8.3000000000000004E-2</v>
      </c>
      <c r="F81" s="119"/>
      <c r="G81" s="116"/>
      <c r="H81" s="119"/>
      <c r="I81" s="116"/>
    </row>
    <row r="82" spans="1:9" ht="408.75" customHeight="1" x14ac:dyDescent="0.25">
      <c r="A82" s="112" t="s">
        <v>258</v>
      </c>
      <c r="B82" s="576" t="s">
        <v>841</v>
      </c>
      <c r="C82" s="577"/>
      <c r="D82" s="576" t="s">
        <v>842</v>
      </c>
      <c r="E82" s="577"/>
      <c r="F82" s="664"/>
      <c r="G82" s="674"/>
      <c r="H82" s="574"/>
      <c r="I82" s="575"/>
    </row>
    <row r="83" spans="1:9" ht="80.25" customHeight="1" x14ac:dyDescent="0.25">
      <c r="A83" s="112" t="s">
        <v>259</v>
      </c>
      <c r="B83" s="699" t="s">
        <v>840</v>
      </c>
      <c r="C83" s="701"/>
      <c r="D83" s="699" t="s">
        <v>843</v>
      </c>
      <c r="E83" s="701"/>
      <c r="F83" s="574"/>
      <c r="G83" s="575"/>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8.3000000000000004E-2</v>
      </c>
      <c r="C85" s="114">
        <v>8.3000000000000004E-2</v>
      </c>
      <c r="D85" s="114">
        <v>8.3000000000000004E-2</v>
      </c>
      <c r="E85" s="114">
        <v>8.3000000000000004E-2</v>
      </c>
      <c r="F85" s="119"/>
      <c r="G85" s="116"/>
      <c r="H85" s="119"/>
      <c r="I85" s="116"/>
    </row>
    <row r="86" spans="1:9" ht="335.25" customHeight="1" x14ac:dyDescent="0.25">
      <c r="A86" s="112" t="s">
        <v>258</v>
      </c>
      <c r="B86" s="576" t="s">
        <v>1002</v>
      </c>
      <c r="C86" s="577"/>
      <c r="D86" s="576" t="s">
        <v>1003</v>
      </c>
      <c r="E86" s="577"/>
      <c r="F86" s="578"/>
      <c r="G86" s="578"/>
      <c r="H86" s="578"/>
      <c r="I86" s="578"/>
    </row>
    <row r="87" spans="1:9" ht="80.25" customHeight="1" x14ac:dyDescent="0.25">
      <c r="A87" s="112" t="s">
        <v>259</v>
      </c>
      <c r="B87" s="699" t="s">
        <v>1004</v>
      </c>
      <c r="C87" s="701"/>
      <c r="D87" s="699" t="s">
        <v>1005</v>
      </c>
      <c r="E87" s="701"/>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8.3000000000000004E-2</v>
      </c>
      <c r="C89" s="114">
        <v>8.3000000000000004E-2</v>
      </c>
      <c r="D89" s="114">
        <v>8.3000000000000004E-2</v>
      </c>
      <c r="E89" s="114">
        <v>8.3000000000000004E-2</v>
      </c>
      <c r="F89" s="119"/>
      <c r="G89" s="116"/>
      <c r="H89" s="119"/>
      <c r="I89" s="116"/>
    </row>
    <row r="90" spans="1:9" ht="364.5" customHeight="1" x14ac:dyDescent="0.25">
      <c r="A90" s="112" t="s">
        <v>258</v>
      </c>
      <c r="B90" s="576" t="s">
        <v>1042</v>
      </c>
      <c r="C90" s="577"/>
      <c r="D90" s="576" t="s">
        <v>1043</v>
      </c>
      <c r="E90" s="577"/>
      <c r="F90" s="572"/>
      <c r="G90" s="572"/>
      <c r="H90" s="572"/>
      <c r="I90" s="572"/>
    </row>
    <row r="91" spans="1:9" ht="80.25" customHeight="1" x14ac:dyDescent="0.25">
      <c r="A91" s="112" t="s">
        <v>259</v>
      </c>
      <c r="B91" s="699" t="s">
        <v>1050</v>
      </c>
      <c r="C91" s="701"/>
      <c r="D91" s="699" t="s">
        <v>1051</v>
      </c>
      <c r="E91" s="701"/>
      <c r="F91" s="570"/>
      <c r="G91" s="57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8.3000000000000004E-2</v>
      </c>
      <c r="C93" s="114">
        <v>8.3000000000000004E-2</v>
      </c>
      <c r="D93" s="114">
        <v>8.3000000000000004E-2</v>
      </c>
      <c r="E93" s="114">
        <v>8.3000000000000004E-2</v>
      </c>
      <c r="F93" s="119"/>
      <c r="G93" s="116"/>
      <c r="H93" s="119"/>
      <c r="I93" s="116"/>
    </row>
    <row r="94" spans="1:9" ht="336.75" customHeight="1" x14ac:dyDescent="0.25">
      <c r="A94" s="112" t="s">
        <v>258</v>
      </c>
      <c r="B94" s="576" t="s">
        <v>1144</v>
      </c>
      <c r="C94" s="577"/>
      <c r="D94" s="576" t="s">
        <v>1145</v>
      </c>
      <c r="E94" s="577"/>
      <c r="F94" s="572"/>
      <c r="G94" s="572"/>
      <c r="H94" s="572"/>
      <c r="I94" s="572"/>
    </row>
    <row r="95" spans="1:9" ht="80.25" customHeight="1" x14ac:dyDescent="0.25">
      <c r="A95" s="112" t="s">
        <v>259</v>
      </c>
      <c r="B95" s="699" t="s">
        <v>1146</v>
      </c>
      <c r="C95" s="701"/>
      <c r="D95" s="699" t="s">
        <v>1147</v>
      </c>
      <c r="E95" s="701"/>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8.3000000000000004E-2</v>
      </c>
      <c r="C97" s="117"/>
      <c r="D97" s="114">
        <v>8.3000000000000004E-2</v>
      </c>
      <c r="E97" s="117"/>
      <c r="F97" s="119"/>
      <c r="G97" s="116"/>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8.4000000000000005E-2</v>
      </c>
      <c r="C101" s="117"/>
      <c r="D101" s="114">
        <v>8.4000000000000005E-2</v>
      </c>
      <c r="E101" s="117"/>
      <c r="F101" s="119"/>
      <c r="G101" s="116"/>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8.4000000000000005E-2</v>
      </c>
      <c r="C105" s="117"/>
      <c r="D105" s="114">
        <v>8.4000000000000005E-2</v>
      </c>
      <c r="E105" s="117"/>
      <c r="F105" s="119"/>
      <c r="G105" s="116"/>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8.4000000000000005E-2</v>
      </c>
      <c r="C109" s="117"/>
      <c r="D109" s="114">
        <v>8.4000000000000005E-2</v>
      </c>
      <c r="E109" s="117"/>
      <c r="F109" s="119"/>
      <c r="G109" s="116"/>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8.4000000000000005E-2</v>
      </c>
      <c r="C113" s="256"/>
      <c r="D113" s="114">
        <v>8.4000000000000005E-2</v>
      </c>
      <c r="E113" s="256"/>
      <c r="F113" s="256"/>
      <c r="G113" s="257"/>
      <c r="H113" s="256"/>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0">(B69+B73+B77+B81+B85+B89+B93+B97+B101+B105+B109+B113)</f>
        <v>0.99999999999999989</v>
      </c>
      <c r="C116" s="118">
        <f t="shared" si="0"/>
        <v>0.58100000000000007</v>
      </c>
      <c r="D116" s="118">
        <f t="shared" si="0"/>
        <v>0.99999999999999989</v>
      </c>
      <c r="E116" s="118">
        <f t="shared" si="0"/>
        <v>0.58100000000000007</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1" r:id="rId1" xr:uid="{51574F64-1EDE-461F-8305-8CE5C9A3621D}"/>
    <hyperlink ref="D71" r:id="rId2" xr:uid="{10675D3E-95A3-443A-AE0C-6814B237CDA8}"/>
    <hyperlink ref="B75" r:id="rId3" xr:uid="{8D0626A2-D4ED-4E69-815B-C05C6582DFD9}"/>
    <hyperlink ref="D75" r:id="rId4" xr:uid="{24A6B51F-1D23-4DB4-BC99-6CA9E5258666}"/>
    <hyperlink ref="B79" r:id="rId5" xr:uid="{E250D296-1DFD-490C-AB17-6F77C5A20CD8}"/>
    <hyperlink ref="D79" r:id="rId6" xr:uid="{0E29E93D-88AA-44EB-977F-923F7D5012BB}"/>
    <hyperlink ref="B83" r:id="rId7" xr:uid="{B395877A-8A06-4106-BBBB-97DF18AA5522}"/>
    <hyperlink ref="D83" r:id="rId8" xr:uid="{89BE0BBB-E25F-4213-8EBD-30E251224CDF}"/>
    <hyperlink ref="B87" r:id="rId9" xr:uid="{21D765FA-44AF-4D94-8FE0-E27CE902462E}"/>
    <hyperlink ref="D87" r:id="rId10" xr:uid="{9A7FAC49-B842-4A91-BFD2-11D552111B16}"/>
    <hyperlink ref="B91" r:id="rId11" xr:uid="{7F899E19-0208-43A0-AC40-DCCF35BC60F4}"/>
    <hyperlink ref="D91" r:id="rId12" xr:uid="{7385DC2E-32E0-4CA3-BBE5-0F899478C328}"/>
    <hyperlink ref="B95" r:id="rId13" xr:uid="{418CC70E-4763-478C-B2CE-2C76781EC783}"/>
    <hyperlink ref="D95" r:id="rId14" xr:uid="{65D91FAB-F082-4A92-B588-045827FD260E}"/>
  </hyperlinks>
  <pageMargins left="0.25" right="0.25" top="0.75" bottom="0.75" header="0.3" footer="0.3"/>
  <pageSetup scale="22" fitToHeight="0" orientation="landscape" r:id="rId15"/>
  <rowBreaks count="2" manualBreakCount="2">
    <brk id="49" max="15" man="1"/>
    <brk id="79" max="15" man="1"/>
  </rowBreaks>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E6E74068-DF47-4593-ACE2-6A3232821359}">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F58B-0959-4C98-9B2C-BBC77FA2EE17}">
  <sheetPr>
    <tabColor theme="0"/>
    <pageSetUpPr fitToPage="1"/>
  </sheetPr>
  <dimension ref="A1:O126"/>
  <sheetViews>
    <sheetView showGridLines="0" topLeftCell="G10" zoomScale="80" zoomScaleNormal="80" zoomScaleSheetLayoutView="30" workbookViewId="0">
      <selection activeCell="N26" sqref="N26"/>
    </sheetView>
  </sheetViews>
  <sheetFormatPr baseColWidth="10" defaultColWidth="10.7109375" defaultRowHeight="14.25" x14ac:dyDescent="0.25"/>
  <cols>
    <col min="1" max="1" width="49.7109375" style="68" customWidth="1"/>
    <col min="2" max="7" width="35.7109375" style="68" customWidth="1"/>
    <col min="8" max="8" width="42.7109375" style="68" customWidth="1"/>
    <col min="9" max="9" width="58.7109375" style="68" customWidth="1"/>
    <col min="10" max="13" width="35.7109375" style="68" customWidth="1"/>
    <col min="14" max="14" width="22.42578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42" t="s">
        <v>279</v>
      </c>
      <c r="C11" s="643"/>
      <c r="D11" s="643"/>
      <c r="E11" s="643"/>
      <c r="F11" s="643"/>
      <c r="G11" s="643"/>
      <c r="H11" s="643"/>
      <c r="I11" s="643"/>
      <c r="J11" s="643"/>
      <c r="K11" s="644"/>
      <c r="L11" s="639" t="s">
        <v>851</v>
      </c>
      <c r="M11" s="650">
        <v>2024110010298</v>
      </c>
      <c r="N11" s="651"/>
      <c r="O11" s="652"/>
    </row>
    <row r="12" spans="1:15" ht="15" customHeight="1" x14ac:dyDescent="0.25">
      <c r="A12" s="637"/>
      <c r="B12" s="645"/>
      <c r="C12" s="635"/>
      <c r="D12" s="635"/>
      <c r="E12" s="635"/>
      <c r="F12" s="635"/>
      <c r="G12" s="635"/>
      <c r="H12" s="635"/>
      <c r="I12" s="635"/>
      <c r="J12" s="635"/>
      <c r="K12" s="646"/>
      <c r="L12" s="640"/>
      <c r="M12" s="653"/>
      <c r="N12" s="654"/>
      <c r="O12" s="655"/>
    </row>
    <row r="13" spans="1:15" ht="15" customHeight="1" thickBot="1" x14ac:dyDescent="0.3">
      <c r="A13" s="638"/>
      <c r="B13" s="647"/>
      <c r="C13" s="648"/>
      <c r="D13" s="648"/>
      <c r="E13" s="648"/>
      <c r="F13" s="648"/>
      <c r="G13" s="648"/>
      <c r="H13" s="648"/>
      <c r="I13" s="648"/>
      <c r="J13" s="648"/>
      <c r="K13" s="649"/>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280</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607803000</v>
      </c>
      <c r="C24" s="91"/>
      <c r="D24" s="91"/>
      <c r="E24" s="91"/>
      <c r="F24" s="91"/>
      <c r="G24" s="91"/>
      <c r="H24" s="88"/>
      <c r="I24" s="88">
        <v>67633000</v>
      </c>
      <c r="J24" s="88"/>
      <c r="K24" s="88"/>
      <c r="L24" s="88"/>
      <c r="M24" s="88"/>
      <c r="N24" s="398">
        <f t="shared" ref="N24:N29" si="0">SUM(B24:M24)</f>
        <v>675436000</v>
      </c>
      <c r="O24" s="89"/>
    </row>
    <row r="25" spans="1:15" ht="32.1" customHeight="1" x14ac:dyDescent="0.25">
      <c r="A25" s="90" t="s">
        <v>222</v>
      </c>
      <c r="B25" s="91">
        <v>72740000</v>
      </c>
      <c r="C25" s="91">
        <v>534911000</v>
      </c>
      <c r="D25" s="91"/>
      <c r="E25" s="91"/>
      <c r="F25" s="91"/>
      <c r="G25" s="91">
        <v>0</v>
      </c>
      <c r="H25" s="91"/>
      <c r="I25" s="91"/>
      <c r="J25" s="91"/>
      <c r="K25" s="91"/>
      <c r="L25" s="91"/>
      <c r="M25" s="91"/>
      <c r="N25" s="185">
        <f t="shared" si="0"/>
        <v>607651000</v>
      </c>
      <c r="O25" s="120">
        <f>+(B25+C25+D25+E25+F25+G25+H25+I25+J25+K25+L25+M25)/N24</f>
        <v>0.89964260122350603</v>
      </c>
    </row>
    <row r="26" spans="1:15" ht="32.1" customHeight="1" x14ac:dyDescent="0.25">
      <c r="A26" s="90" t="s">
        <v>223</v>
      </c>
      <c r="B26" s="91"/>
      <c r="C26" s="91"/>
      <c r="D26" s="91">
        <v>18566867</v>
      </c>
      <c r="E26" s="464">
        <v>59612000</v>
      </c>
      <c r="F26" s="91">
        <v>70921667</v>
      </c>
      <c r="G26" s="91">
        <v>64860000</v>
      </c>
      <c r="H26" s="91">
        <v>64860000</v>
      </c>
      <c r="I26" s="91"/>
      <c r="J26" s="91"/>
      <c r="K26" s="91"/>
      <c r="L26" s="91"/>
      <c r="M26" s="91"/>
      <c r="N26" s="185">
        <f t="shared" si="0"/>
        <v>278820534</v>
      </c>
      <c r="O26" s="120"/>
    </row>
    <row r="27" spans="1:15" ht="32.1" customHeight="1" x14ac:dyDescent="0.25">
      <c r="A27" s="90" t="s">
        <v>224</v>
      </c>
      <c r="B27" s="91">
        <v>7062000</v>
      </c>
      <c r="C27" s="91"/>
      <c r="D27" s="91"/>
      <c r="E27" s="91"/>
      <c r="F27" s="91"/>
      <c r="G27" s="91"/>
      <c r="H27" s="91"/>
      <c r="I27" s="91"/>
      <c r="J27" s="91"/>
      <c r="K27" s="91"/>
      <c r="L27" s="91"/>
      <c r="M27" s="334"/>
      <c r="N27" s="185">
        <f t="shared" si="0"/>
        <v>7062000</v>
      </c>
      <c r="O27" s="335"/>
    </row>
    <row r="28" spans="1:15" ht="32.1" customHeight="1" x14ac:dyDescent="0.25">
      <c r="A28" s="90" t="s">
        <v>225</v>
      </c>
      <c r="B28" s="91">
        <v>0</v>
      </c>
      <c r="C28" s="91"/>
      <c r="D28" s="91"/>
      <c r="E28" s="91"/>
      <c r="F28" s="91"/>
      <c r="G28" s="91"/>
      <c r="H28" s="91"/>
      <c r="I28" s="91"/>
      <c r="J28" s="91"/>
      <c r="K28" s="91"/>
      <c r="L28" s="91"/>
      <c r="M28" s="91"/>
      <c r="N28" s="185">
        <f t="shared" si="0"/>
        <v>0</v>
      </c>
      <c r="O28" s="92"/>
    </row>
    <row r="29" spans="1:15" ht="32.1" customHeight="1" thickBot="1" x14ac:dyDescent="0.3">
      <c r="A29" s="93" t="s">
        <v>226</v>
      </c>
      <c r="B29" s="94">
        <v>0</v>
      </c>
      <c r="C29" s="94">
        <v>7062000</v>
      </c>
      <c r="D29" s="94"/>
      <c r="E29" s="94"/>
      <c r="F29" s="94"/>
      <c r="G29" s="94"/>
      <c r="H29" s="94"/>
      <c r="I29" s="94"/>
      <c r="J29" s="94"/>
      <c r="K29" s="94"/>
      <c r="L29" s="94"/>
      <c r="M29" s="94"/>
      <c r="N29" s="94">
        <f t="shared" si="0"/>
        <v>7062000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Realizar 10.300 acciones de atención, acceso a la justicia y articulación interinstitucional a casos de mujeres valoradas  para prevenir el riesgo de feminicidio en la ciudad</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21</v>
      </c>
      <c r="I35" s="608"/>
      <c r="J35" s="98"/>
    </row>
    <row r="36" spans="1:10" ht="50.25" customHeight="1" thickBot="1" x14ac:dyDescent="0.3">
      <c r="A36" s="594"/>
      <c r="B36" s="269">
        <v>1172</v>
      </c>
      <c r="C36" s="269">
        <v>3000</v>
      </c>
      <c r="D36" s="269">
        <v>3128</v>
      </c>
      <c r="E36" s="269">
        <v>3000</v>
      </c>
      <c r="F36" s="281">
        <v>10300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20.75" customHeight="1" thickBot="1" x14ac:dyDescent="0.3">
      <c r="A39" s="594"/>
      <c r="B39" s="103">
        <v>0</v>
      </c>
      <c r="C39" s="104">
        <v>0</v>
      </c>
      <c r="D39" s="714" t="s">
        <v>618</v>
      </c>
      <c r="E39" s="715"/>
      <c r="F39" s="714" t="s">
        <v>618</v>
      </c>
      <c r="G39" s="715"/>
      <c r="H39" s="156" t="s">
        <v>618</v>
      </c>
      <c r="I39" s="235" t="s">
        <v>618</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158.25" customHeight="1" thickBot="1" x14ac:dyDescent="0.3">
      <c r="A41" s="594"/>
      <c r="B41" s="103">
        <v>0</v>
      </c>
      <c r="C41" s="399">
        <v>0</v>
      </c>
      <c r="D41" s="708" t="s">
        <v>666</v>
      </c>
      <c r="E41" s="709"/>
      <c r="F41" s="708" t="s">
        <v>666</v>
      </c>
      <c r="G41" s="709"/>
      <c r="H41" s="400" t="s">
        <v>627</v>
      </c>
      <c r="I41" s="401" t="s">
        <v>667</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120.75" customHeight="1" thickBot="1" x14ac:dyDescent="0.3">
      <c r="A43" s="594"/>
      <c r="B43" s="103">
        <v>450</v>
      </c>
      <c r="C43" s="104">
        <v>560</v>
      </c>
      <c r="D43" s="708" t="s">
        <v>826</v>
      </c>
      <c r="E43" s="709"/>
      <c r="F43" s="708" t="s">
        <v>827</v>
      </c>
      <c r="G43" s="709"/>
      <c r="H43" s="400" t="s">
        <v>627</v>
      </c>
      <c r="I43" s="401" t="s">
        <v>828</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120.75" customHeight="1" thickBot="1" x14ac:dyDescent="0.3">
      <c r="A45" s="594"/>
      <c r="B45" s="103">
        <v>350</v>
      </c>
      <c r="C45" s="104">
        <v>260</v>
      </c>
      <c r="D45" s="714" t="s">
        <v>881</v>
      </c>
      <c r="E45" s="715"/>
      <c r="F45" s="714" t="s">
        <v>882</v>
      </c>
      <c r="G45" s="715"/>
      <c r="H45" s="400" t="s">
        <v>627</v>
      </c>
      <c r="I45" s="401" t="s">
        <v>828</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20.75" customHeight="1" thickBot="1" x14ac:dyDescent="0.3">
      <c r="A47" s="594"/>
      <c r="B47" s="103">
        <v>300</v>
      </c>
      <c r="C47" s="104">
        <v>320</v>
      </c>
      <c r="D47" s="714" t="s">
        <v>1008</v>
      </c>
      <c r="E47" s="715"/>
      <c r="F47" s="714" t="s">
        <v>1012</v>
      </c>
      <c r="G47" s="715"/>
      <c r="H47" s="400" t="s">
        <v>627</v>
      </c>
      <c r="I47" s="401" t="s">
        <v>828</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20.75" customHeight="1" thickBot="1" x14ac:dyDescent="0.3">
      <c r="A49" s="594"/>
      <c r="B49" s="105">
        <v>300</v>
      </c>
      <c r="C49" s="106">
        <v>478</v>
      </c>
      <c r="D49" s="714" t="s">
        <v>1099</v>
      </c>
      <c r="E49" s="715"/>
      <c r="F49" s="714" t="s">
        <v>1100</v>
      </c>
      <c r="G49" s="715"/>
      <c r="H49" s="400" t="s">
        <v>627</v>
      </c>
      <c r="I49" s="401" t="s">
        <v>828</v>
      </c>
    </row>
    <row r="50" spans="1:9" ht="35.1" customHeight="1" thickBot="1" x14ac:dyDescent="0.3">
      <c r="A50" s="593" t="s">
        <v>246</v>
      </c>
      <c r="B50" s="108" t="s">
        <v>235</v>
      </c>
      <c r="C50" s="107" t="s">
        <v>236</v>
      </c>
      <c r="D50" s="579" t="s">
        <v>237</v>
      </c>
      <c r="E50" s="580"/>
      <c r="F50" s="579" t="s">
        <v>238</v>
      </c>
      <c r="G50" s="580"/>
      <c r="H50" s="109" t="s">
        <v>239</v>
      </c>
      <c r="I50" s="111" t="s">
        <v>240</v>
      </c>
    </row>
    <row r="51" spans="1:9" ht="120.75" customHeight="1" thickBot="1" x14ac:dyDescent="0.3">
      <c r="A51" s="594"/>
      <c r="B51" s="105">
        <v>300</v>
      </c>
      <c r="C51" s="106">
        <v>500</v>
      </c>
      <c r="D51" s="714" t="s">
        <v>1148</v>
      </c>
      <c r="E51" s="715"/>
      <c r="F51" s="714" t="s">
        <v>1149</v>
      </c>
      <c r="G51" s="715"/>
      <c r="H51" s="400" t="s">
        <v>627</v>
      </c>
      <c r="I51" s="401" t="s">
        <v>828</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300</v>
      </c>
      <c r="C53" s="106"/>
      <c r="D53" s="581"/>
      <c r="E53" s="582"/>
      <c r="F53" s="581"/>
      <c r="G53" s="583"/>
      <c r="H53" s="101"/>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300</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300</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300</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100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46.25" customHeight="1" x14ac:dyDescent="0.25">
      <c r="A66" s="112" t="s">
        <v>253</v>
      </c>
      <c r="B66" s="584" t="s">
        <v>281</v>
      </c>
      <c r="C66" s="585"/>
      <c r="D66" s="584" t="s">
        <v>282</v>
      </c>
      <c r="E66" s="585"/>
      <c r="F66" s="584" t="s">
        <v>283</v>
      </c>
      <c r="G66" s="585"/>
      <c r="H66" s="668"/>
      <c r="I66" s="669"/>
    </row>
    <row r="67" spans="1:9" ht="40.5" customHeight="1" x14ac:dyDescent="0.25">
      <c r="A67" s="112" t="s">
        <v>257</v>
      </c>
      <c r="B67" s="666">
        <v>0.04</v>
      </c>
      <c r="C67" s="667"/>
      <c r="D67" s="666">
        <v>0.04</v>
      </c>
      <c r="E67" s="667"/>
      <c r="F67" s="666">
        <v>0.02</v>
      </c>
      <c r="G67" s="667"/>
      <c r="H67" s="670"/>
      <c r="I67" s="671"/>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0</v>
      </c>
      <c r="C69" s="114">
        <v>0</v>
      </c>
      <c r="D69" s="114">
        <v>0</v>
      </c>
      <c r="E69" s="114">
        <v>0</v>
      </c>
      <c r="F69" s="114">
        <v>0</v>
      </c>
      <c r="G69" s="114">
        <v>0</v>
      </c>
      <c r="H69" s="119"/>
      <c r="I69" s="115"/>
    </row>
    <row r="70" spans="1:9" ht="80.25" customHeight="1" x14ac:dyDescent="0.25">
      <c r="A70" s="112" t="s">
        <v>258</v>
      </c>
      <c r="B70" s="716" t="s">
        <v>618</v>
      </c>
      <c r="C70" s="717"/>
      <c r="D70" s="716" t="s">
        <v>618</v>
      </c>
      <c r="E70" s="717"/>
      <c r="F70" s="716" t="s">
        <v>618</v>
      </c>
      <c r="G70" s="717"/>
      <c r="H70" s="664"/>
      <c r="I70" s="665"/>
    </row>
    <row r="71" spans="1:9" ht="80.25" customHeight="1" x14ac:dyDescent="0.25">
      <c r="A71" s="112" t="s">
        <v>259</v>
      </c>
      <c r="B71" s="716" t="s">
        <v>618</v>
      </c>
      <c r="C71" s="717"/>
      <c r="D71" s="716" t="s">
        <v>618</v>
      </c>
      <c r="E71" s="717"/>
      <c r="F71" s="716" t="s">
        <v>618</v>
      </c>
      <c r="G71" s="717"/>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0.03</v>
      </c>
      <c r="C73" s="114">
        <v>0.03</v>
      </c>
      <c r="D73" s="114">
        <v>0.02</v>
      </c>
      <c r="E73" s="114">
        <v>0.02</v>
      </c>
      <c r="F73" s="114">
        <v>0.02</v>
      </c>
      <c r="G73" s="114">
        <v>0.02</v>
      </c>
      <c r="H73" s="119"/>
      <c r="I73" s="116"/>
    </row>
    <row r="74" spans="1:9" ht="193.5" customHeight="1" x14ac:dyDescent="0.25">
      <c r="A74" s="112" t="s">
        <v>258</v>
      </c>
      <c r="B74" s="718" t="s">
        <v>668</v>
      </c>
      <c r="C74" s="719"/>
      <c r="D74" s="718" t="s">
        <v>669</v>
      </c>
      <c r="E74" s="719"/>
      <c r="F74" s="718" t="s">
        <v>670</v>
      </c>
      <c r="G74" s="719"/>
      <c r="H74" s="589"/>
      <c r="I74" s="590"/>
    </row>
    <row r="75" spans="1:9" ht="80.25" customHeight="1" x14ac:dyDescent="0.25">
      <c r="A75" s="112" t="s">
        <v>259</v>
      </c>
      <c r="B75" s="716" t="s">
        <v>618</v>
      </c>
      <c r="C75" s="717"/>
      <c r="D75" s="720" t="s">
        <v>671</v>
      </c>
      <c r="E75" s="717"/>
      <c r="F75" s="716" t="s">
        <v>618</v>
      </c>
      <c r="G75" s="717"/>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0.12</v>
      </c>
      <c r="C77" s="115">
        <v>0.12</v>
      </c>
      <c r="D77" s="114">
        <v>0.12</v>
      </c>
      <c r="E77" s="115">
        <v>0.12</v>
      </c>
      <c r="F77" s="114">
        <v>0.12</v>
      </c>
      <c r="G77" s="115">
        <v>0.12</v>
      </c>
      <c r="H77" s="119"/>
      <c r="I77" s="116"/>
    </row>
    <row r="78" spans="1:9" ht="216" customHeight="1" x14ac:dyDescent="0.25">
      <c r="A78" s="112" t="s">
        <v>258</v>
      </c>
      <c r="B78" s="718" t="s">
        <v>829</v>
      </c>
      <c r="C78" s="719"/>
      <c r="D78" s="718" t="s">
        <v>830</v>
      </c>
      <c r="E78" s="719"/>
      <c r="F78" s="718" t="s">
        <v>831</v>
      </c>
      <c r="G78" s="719"/>
      <c r="H78" s="574"/>
      <c r="I78" s="575"/>
    </row>
    <row r="79" spans="1:9" ht="80.25" customHeight="1" x14ac:dyDescent="0.25">
      <c r="A79" s="112" t="s">
        <v>259</v>
      </c>
      <c r="B79" s="699" t="s">
        <v>832</v>
      </c>
      <c r="C79" s="701"/>
      <c r="D79" s="699" t="s">
        <v>833</v>
      </c>
      <c r="E79" s="701"/>
      <c r="F79" s="699" t="s">
        <v>834</v>
      </c>
      <c r="G79" s="701"/>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0.12</v>
      </c>
      <c r="C81" s="115">
        <v>0.12</v>
      </c>
      <c r="D81" s="114">
        <v>0.12</v>
      </c>
      <c r="E81" s="115">
        <v>0.12</v>
      </c>
      <c r="F81" s="114">
        <v>0.12</v>
      </c>
      <c r="G81" s="115">
        <v>0.12</v>
      </c>
      <c r="H81" s="119"/>
      <c r="I81" s="116"/>
    </row>
    <row r="82" spans="1:9" ht="237" customHeight="1" x14ac:dyDescent="0.25">
      <c r="A82" s="112" t="s">
        <v>258</v>
      </c>
      <c r="B82" s="718" t="s">
        <v>883</v>
      </c>
      <c r="C82" s="719"/>
      <c r="D82" s="718" t="s">
        <v>884</v>
      </c>
      <c r="E82" s="719"/>
      <c r="F82" s="718" t="s">
        <v>885</v>
      </c>
      <c r="G82" s="719"/>
      <c r="H82" s="574"/>
      <c r="I82" s="575"/>
    </row>
    <row r="83" spans="1:9" ht="80.25" customHeight="1" x14ac:dyDescent="0.25">
      <c r="A83" s="112" t="s">
        <v>259</v>
      </c>
      <c r="B83" s="699" t="s">
        <v>886</v>
      </c>
      <c r="C83" s="702"/>
      <c r="D83" s="699" t="s">
        <v>887</v>
      </c>
      <c r="E83" s="702"/>
      <c r="F83" s="699" t="s">
        <v>888</v>
      </c>
      <c r="G83" s="702"/>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0.1</v>
      </c>
      <c r="C85" s="115">
        <v>0.1</v>
      </c>
      <c r="D85" s="114">
        <v>0.1</v>
      </c>
      <c r="E85" s="115">
        <v>0.1</v>
      </c>
      <c r="F85" s="114">
        <v>0.1</v>
      </c>
      <c r="G85" s="115">
        <v>0.1</v>
      </c>
      <c r="H85" s="119"/>
      <c r="I85" s="116"/>
    </row>
    <row r="86" spans="1:9" ht="227.25" customHeight="1" x14ac:dyDescent="0.25">
      <c r="A86" s="112" t="s">
        <v>258</v>
      </c>
      <c r="B86" s="718" t="s">
        <v>1013</v>
      </c>
      <c r="C86" s="719"/>
      <c r="D86" s="718" t="s">
        <v>1014</v>
      </c>
      <c r="E86" s="719"/>
      <c r="F86" s="718" t="s">
        <v>1015</v>
      </c>
      <c r="G86" s="719"/>
      <c r="H86" s="578"/>
      <c r="I86" s="578"/>
    </row>
    <row r="87" spans="1:9" ht="80.25" customHeight="1" x14ac:dyDescent="0.25">
      <c r="A87" s="112" t="s">
        <v>259</v>
      </c>
      <c r="B87" s="699" t="s">
        <v>1016</v>
      </c>
      <c r="C87" s="701"/>
      <c r="D87" s="699" t="s">
        <v>1017</v>
      </c>
      <c r="E87" s="701"/>
      <c r="F87" s="699" t="s">
        <v>1018</v>
      </c>
      <c r="G87" s="70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0.1</v>
      </c>
      <c r="C89" s="114">
        <v>0.1</v>
      </c>
      <c r="D89" s="114">
        <v>0.1</v>
      </c>
      <c r="E89" s="114">
        <v>0.1</v>
      </c>
      <c r="F89" s="114">
        <v>0.1</v>
      </c>
      <c r="G89" s="114">
        <v>0.1</v>
      </c>
      <c r="H89" s="119"/>
      <c r="I89" s="116"/>
    </row>
    <row r="90" spans="1:9" ht="253.5" customHeight="1" x14ac:dyDescent="0.25">
      <c r="A90" s="112" t="s">
        <v>258</v>
      </c>
      <c r="B90" s="718" t="s">
        <v>1093</v>
      </c>
      <c r="C90" s="719"/>
      <c r="D90" s="718" t="s">
        <v>1094</v>
      </c>
      <c r="E90" s="719"/>
      <c r="F90" s="718" t="s">
        <v>1095</v>
      </c>
      <c r="G90" s="719"/>
      <c r="H90" s="572"/>
      <c r="I90" s="572"/>
    </row>
    <row r="91" spans="1:9" ht="80.25" customHeight="1" x14ac:dyDescent="0.25">
      <c r="A91" s="112" t="s">
        <v>259</v>
      </c>
      <c r="B91" s="699" t="s">
        <v>1096</v>
      </c>
      <c r="C91" s="701"/>
      <c r="D91" s="699" t="s">
        <v>1097</v>
      </c>
      <c r="E91" s="701"/>
      <c r="F91" s="699" t="s">
        <v>1098</v>
      </c>
      <c r="G91" s="70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0.1</v>
      </c>
      <c r="C93" s="114">
        <v>0.1</v>
      </c>
      <c r="D93" s="114">
        <v>0.1</v>
      </c>
      <c r="E93" s="114">
        <v>0.1</v>
      </c>
      <c r="F93" s="114">
        <v>0.1</v>
      </c>
      <c r="G93" s="114">
        <v>0.1</v>
      </c>
      <c r="H93" s="119"/>
      <c r="I93" s="116"/>
    </row>
    <row r="94" spans="1:9" ht="252" customHeight="1" x14ac:dyDescent="0.25">
      <c r="A94" s="112" t="s">
        <v>258</v>
      </c>
      <c r="B94" s="718" t="s">
        <v>1150</v>
      </c>
      <c r="C94" s="719"/>
      <c r="D94" s="718" t="s">
        <v>1151</v>
      </c>
      <c r="E94" s="719"/>
      <c r="F94" s="718" t="s">
        <v>1152</v>
      </c>
      <c r="G94" s="719"/>
      <c r="H94" s="572"/>
      <c r="I94" s="572"/>
    </row>
    <row r="95" spans="1:9" ht="80.25" customHeight="1" x14ac:dyDescent="0.25">
      <c r="A95" s="112" t="s">
        <v>259</v>
      </c>
      <c r="B95" s="699" t="s">
        <v>1153</v>
      </c>
      <c r="C95" s="701"/>
      <c r="D95" s="699" t="s">
        <v>1154</v>
      </c>
      <c r="E95" s="701"/>
      <c r="F95" s="699" t="s">
        <v>1155</v>
      </c>
      <c r="G95" s="70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0.1</v>
      </c>
      <c r="C97" s="117"/>
      <c r="D97" s="114">
        <v>0.1</v>
      </c>
      <c r="E97" s="117"/>
      <c r="F97" s="114">
        <v>0.1</v>
      </c>
      <c r="G97" s="117"/>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0.1</v>
      </c>
      <c r="C101" s="117"/>
      <c r="D101" s="114">
        <v>0.1</v>
      </c>
      <c r="E101" s="117"/>
      <c r="F101" s="114">
        <v>0.1</v>
      </c>
      <c r="G101" s="117"/>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0.1</v>
      </c>
      <c r="C105" s="117"/>
      <c r="D105" s="114">
        <v>0.1</v>
      </c>
      <c r="E105" s="117"/>
      <c r="F105" s="114">
        <v>0.1</v>
      </c>
      <c r="G105" s="117"/>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0.1</v>
      </c>
      <c r="C109" s="117"/>
      <c r="D109" s="114">
        <v>0.1</v>
      </c>
      <c r="E109" s="117"/>
      <c r="F109" s="114">
        <v>0.1</v>
      </c>
      <c r="G109" s="117"/>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0.03</v>
      </c>
      <c r="C113" s="256"/>
      <c r="D113" s="114">
        <v>0.03</v>
      </c>
      <c r="E113" s="256"/>
      <c r="F113" s="114">
        <v>0.03</v>
      </c>
      <c r="G113" s="256"/>
      <c r="H113" s="256"/>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1">(B69+B73+B77+B81+B85+B89+B93+B97+B101+B105+B109+B113)</f>
        <v>0.99999999999999989</v>
      </c>
      <c r="C116" s="118">
        <f t="shared" si="1"/>
        <v>0.56999999999999995</v>
      </c>
      <c r="D116" s="118">
        <f t="shared" si="1"/>
        <v>0.98999999999999988</v>
      </c>
      <c r="E116" s="118">
        <f t="shared" si="1"/>
        <v>0.55999999999999994</v>
      </c>
      <c r="F116" s="118">
        <f t="shared" si="1"/>
        <v>0.98999999999999988</v>
      </c>
      <c r="G116" s="118">
        <f t="shared" si="1"/>
        <v>0.55999999999999994</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D75" r:id="rId1" xr:uid="{D09AABE2-46E7-4BEF-8E3F-68C675089E79}"/>
    <hyperlink ref="B79" r:id="rId2" xr:uid="{375C0A12-72B2-4E2A-B5C3-58608D671B82}"/>
    <hyperlink ref="D79" r:id="rId3" xr:uid="{623DA400-C997-4265-AB48-3BACF52F1196}"/>
    <hyperlink ref="F79" r:id="rId4" xr:uid="{126A5E44-3CE1-4B39-9A36-8CB3610EFF4E}"/>
    <hyperlink ref="B83" r:id="rId5" xr:uid="{A461D714-9E79-4C9C-A0CC-3556EBE8BB1E}"/>
    <hyperlink ref="D83" r:id="rId6" xr:uid="{CE906ADE-2C2C-4352-A4FC-E5D93602073F}"/>
    <hyperlink ref="F83" r:id="rId7" xr:uid="{0B180C4A-3580-47A0-98D3-9ECFF380B637}"/>
    <hyperlink ref="B87" r:id="rId8" xr:uid="{1018D20A-CC0B-4B08-850F-0AD4522EFFC2}"/>
    <hyperlink ref="D87" r:id="rId9" xr:uid="{D40C1EED-872C-4660-BFD1-9A1D48FC6F36}"/>
    <hyperlink ref="F87" r:id="rId10" xr:uid="{8B76AD70-5CA8-4609-B3CF-CDAA6A04034C}"/>
    <hyperlink ref="B91" r:id="rId11" xr:uid="{6E539B62-B790-42AD-BAFE-F98D5D03C392}"/>
    <hyperlink ref="D91" r:id="rId12" xr:uid="{EA92782A-94DE-4478-94E7-A5391D8D91A7}"/>
    <hyperlink ref="F91" r:id="rId13" xr:uid="{3F788053-25A5-44DF-8CE6-4FD57E736C90}"/>
    <hyperlink ref="B95" r:id="rId14" xr:uid="{D28273C6-F00D-4613-BDBA-D064DB1981DE}"/>
    <hyperlink ref="D95" r:id="rId15" xr:uid="{40D7B89D-EC7B-470A-BD2E-39ECF6E5BD83}"/>
    <hyperlink ref="F95" r:id="rId16" xr:uid="{01051F69-0FDE-4D11-B081-70BD8080266A}"/>
  </hyperlinks>
  <pageMargins left="0.25" right="0.25" top="0.75" bottom="0.75" header="0.3" footer="0.3"/>
  <pageSetup scale="24" fitToHeight="0" orientation="landscape" r:id="rId17"/>
  <rowBreaks count="2" manualBreakCount="2">
    <brk id="49" max="15" man="1"/>
    <brk id="79" max="15" man="1"/>
  </rowBreaks>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C323-ECE1-4758-8A31-500E6ABB9DE3}">
  <sheetPr>
    <tabColor theme="0"/>
    <pageSetUpPr fitToPage="1"/>
  </sheetPr>
  <dimension ref="A1:O279"/>
  <sheetViews>
    <sheetView showGridLines="0" topLeftCell="F16" zoomScale="70" zoomScaleNormal="70" zoomScaleSheetLayoutView="80" workbookViewId="0">
      <selection activeCell="O26" sqref="O26"/>
    </sheetView>
  </sheetViews>
  <sheetFormatPr baseColWidth="10" defaultColWidth="10.7109375" defaultRowHeight="14.25" x14ac:dyDescent="0.25"/>
  <cols>
    <col min="1" max="1" width="72.5703125" style="68" customWidth="1"/>
    <col min="2" max="4" width="35.7109375" style="68" customWidth="1"/>
    <col min="5" max="5" width="48.7109375" style="68" customWidth="1"/>
    <col min="6" max="7" width="35.7109375" style="68" customWidth="1"/>
    <col min="8" max="8" width="54.28515625" style="68" customWidth="1"/>
    <col min="9" max="9" width="55.28515625" style="68" customWidth="1"/>
    <col min="10" max="13" width="35.7109375" style="68" customWidth="1"/>
    <col min="14" max="14" width="20.285156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42" t="s">
        <v>284</v>
      </c>
      <c r="C11" s="643"/>
      <c r="D11" s="643"/>
      <c r="E11" s="643"/>
      <c r="F11" s="643"/>
      <c r="G11" s="643"/>
      <c r="H11" s="643"/>
      <c r="I11" s="643"/>
      <c r="J11" s="643"/>
      <c r="K11" s="644"/>
      <c r="L11" s="639" t="s">
        <v>851</v>
      </c>
      <c r="M11" s="650">
        <v>2024110010298</v>
      </c>
      <c r="N11" s="651"/>
      <c r="O11" s="652"/>
    </row>
    <row r="12" spans="1:15" ht="15" customHeight="1" x14ac:dyDescent="0.25">
      <c r="A12" s="637"/>
      <c r="B12" s="645"/>
      <c r="C12" s="635"/>
      <c r="D12" s="635"/>
      <c r="E12" s="635"/>
      <c r="F12" s="635"/>
      <c r="G12" s="635"/>
      <c r="H12" s="635"/>
      <c r="I12" s="635"/>
      <c r="J12" s="635"/>
      <c r="K12" s="646"/>
      <c r="L12" s="640"/>
      <c r="M12" s="653"/>
      <c r="N12" s="654"/>
      <c r="O12" s="655"/>
    </row>
    <row r="13" spans="1:15" ht="15" customHeight="1" thickBot="1" x14ac:dyDescent="0.3">
      <c r="A13" s="638"/>
      <c r="B13" s="647"/>
      <c r="C13" s="648"/>
      <c r="D13" s="648"/>
      <c r="E13" s="648"/>
      <c r="F13" s="648"/>
      <c r="G13" s="648"/>
      <c r="H13" s="648"/>
      <c r="I13" s="648"/>
      <c r="J13" s="648"/>
      <c r="K13" s="649"/>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285</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650150000</v>
      </c>
      <c r="C24" s="91"/>
      <c r="D24" s="91"/>
      <c r="E24" s="91"/>
      <c r="F24" s="91"/>
      <c r="G24" s="91"/>
      <c r="H24" s="88"/>
      <c r="I24" s="88">
        <v>55500000</v>
      </c>
      <c r="J24" s="88"/>
      <c r="K24" s="88"/>
      <c r="L24" s="88"/>
      <c r="M24" s="88"/>
      <c r="N24" s="398">
        <f>SUM(B24:M24)</f>
        <v>705650000</v>
      </c>
      <c r="O24" s="89"/>
    </row>
    <row r="25" spans="1:15" ht="32.1" customHeight="1" x14ac:dyDescent="0.25">
      <c r="A25" s="90" t="s">
        <v>222</v>
      </c>
      <c r="B25" s="91">
        <v>72740000</v>
      </c>
      <c r="C25" s="91">
        <v>522708000</v>
      </c>
      <c r="D25" s="91">
        <v>-6078000</v>
      </c>
      <c r="E25" s="91">
        <v>54702000</v>
      </c>
      <c r="F25" s="91">
        <v>0</v>
      </c>
      <c r="G25" s="91">
        <v>-2026000</v>
      </c>
      <c r="H25" s="91"/>
      <c r="I25" s="91"/>
      <c r="J25" s="91"/>
      <c r="K25" s="91"/>
      <c r="L25" s="91"/>
      <c r="M25" s="91"/>
      <c r="N25" s="185">
        <f>SUM(B25:M25)</f>
        <v>642046000</v>
      </c>
      <c r="O25" s="120">
        <f>+(B25+C25+D25+E25+F25+G25+H25+I25+J25+K25+L25+M25)/N24</f>
        <v>0.90986466378516262</v>
      </c>
    </row>
    <row r="26" spans="1:15" ht="32.1" customHeight="1" x14ac:dyDescent="0.25">
      <c r="A26" s="90" t="s">
        <v>223</v>
      </c>
      <c r="B26" s="91"/>
      <c r="C26" s="91"/>
      <c r="D26" s="91">
        <v>23890467</v>
      </c>
      <c r="E26" s="465">
        <v>58734400</v>
      </c>
      <c r="F26" s="91">
        <v>66028000</v>
      </c>
      <c r="G26" s="91">
        <v>68054000</v>
      </c>
      <c r="H26" s="91">
        <v>68054000</v>
      </c>
      <c r="I26" s="91"/>
      <c r="J26" s="91"/>
      <c r="K26" s="91"/>
      <c r="L26" s="91"/>
      <c r="M26" s="91"/>
      <c r="N26" s="185">
        <f>SUM(B26:M26)</f>
        <v>284760867</v>
      </c>
      <c r="O26" s="120"/>
    </row>
    <row r="27" spans="1:15" ht="32.1" customHeight="1" x14ac:dyDescent="0.25">
      <c r="A27" s="90" t="s">
        <v>224</v>
      </c>
      <c r="B27" s="91"/>
      <c r="C27" s="91">
        <v>13375600</v>
      </c>
      <c r="D27" s="91"/>
      <c r="E27" s="91"/>
      <c r="F27" s="91"/>
      <c r="G27" s="91"/>
      <c r="H27" s="91"/>
      <c r="I27" s="91"/>
      <c r="J27" s="91"/>
      <c r="K27" s="91"/>
      <c r="L27" s="91"/>
      <c r="M27" s="334"/>
      <c r="N27" s="333">
        <f>SUM(B27:M27)</f>
        <v>13375600</v>
      </c>
      <c r="O27" s="335"/>
    </row>
    <row r="28" spans="1:15" ht="32.1" customHeight="1" x14ac:dyDescent="0.25">
      <c r="A28" s="90" t="s">
        <v>225</v>
      </c>
      <c r="B28" s="91">
        <v>0</v>
      </c>
      <c r="C28" s="91"/>
      <c r="D28" s="91"/>
      <c r="E28" s="91"/>
      <c r="F28" s="91"/>
      <c r="G28" s="91">
        <v>1573600</v>
      </c>
      <c r="H28" s="91"/>
      <c r="I28" s="91"/>
      <c r="J28" s="91"/>
      <c r="K28" s="91"/>
      <c r="L28" s="91"/>
      <c r="M28" s="91"/>
      <c r="N28" s="185"/>
      <c r="O28" s="92"/>
    </row>
    <row r="29" spans="1:15" ht="32.1" customHeight="1" thickBot="1" x14ac:dyDescent="0.3">
      <c r="A29" s="93" t="s">
        <v>226</v>
      </c>
      <c r="B29" s="94">
        <v>0</v>
      </c>
      <c r="C29" s="94">
        <v>11802000</v>
      </c>
      <c r="D29" s="94"/>
      <c r="E29" s="94"/>
      <c r="F29" s="94"/>
      <c r="G29" s="94"/>
      <c r="H29" s="94"/>
      <c r="I29" s="94"/>
      <c r="J29" s="94"/>
      <c r="K29" s="94"/>
      <c r="L29" s="94"/>
      <c r="M29" s="94"/>
      <c r="N29" s="94">
        <f>SUM(B29:M29)</f>
        <v>11802000</v>
      </c>
      <c r="O29" s="120">
        <f>+(B29+C29+D29+E29+F29+G29+H29+I29+J29+K29+L29+M29)/N27</f>
        <v>0.88235294117647056</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Brindar 7.400 atenciones y seguimientos psicosociales a los casos de mujeres víctimas de violencias en el contexto intrafamiliar y en el marco de relaciones de pareja y expareja remitidos</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21</v>
      </c>
      <c r="I35" s="608"/>
      <c r="J35" s="98"/>
    </row>
    <row r="36" spans="1:10" ht="50.25" customHeight="1" thickBot="1" x14ac:dyDescent="0.3">
      <c r="A36" s="594"/>
      <c r="B36" s="269">
        <v>1168</v>
      </c>
      <c r="C36" s="269">
        <v>2100</v>
      </c>
      <c r="D36" s="269">
        <v>2032</v>
      </c>
      <c r="E36" s="269">
        <v>2100</v>
      </c>
      <c r="F36" s="281">
        <v>7400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64.65" customHeight="1" thickBot="1" x14ac:dyDescent="0.3">
      <c r="A39" s="594"/>
      <c r="B39" s="402">
        <v>70</v>
      </c>
      <c r="C39" s="104">
        <v>63</v>
      </c>
      <c r="D39" s="595" t="s">
        <v>672</v>
      </c>
      <c r="E39" s="596"/>
      <c r="F39" s="595" t="s">
        <v>672</v>
      </c>
      <c r="G39" s="596"/>
      <c r="H39" s="397" t="s">
        <v>627</v>
      </c>
      <c r="I39" s="392" t="s">
        <v>673</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169.5" customHeight="1" thickBot="1" x14ac:dyDescent="0.3">
      <c r="A41" s="594"/>
      <c r="B41" s="402">
        <v>80</v>
      </c>
      <c r="C41" s="104">
        <v>75</v>
      </c>
      <c r="D41" s="595" t="s">
        <v>674</v>
      </c>
      <c r="E41" s="596"/>
      <c r="F41" s="595" t="s">
        <v>675</v>
      </c>
      <c r="G41" s="596"/>
      <c r="H41" s="397" t="s">
        <v>676</v>
      </c>
      <c r="I41" s="392" t="s">
        <v>677</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201" customHeight="1" thickBot="1" x14ac:dyDescent="0.3">
      <c r="A43" s="594"/>
      <c r="B43" s="103">
        <v>225</v>
      </c>
      <c r="C43" s="104">
        <v>185</v>
      </c>
      <c r="D43" s="708" t="s">
        <v>782</v>
      </c>
      <c r="E43" s="709"/>
      <c r="F43" s="708" t="s">
        <v>783</v>
      </c>
      <c r="G43" s="709"/>
      <c r="H43" s="400" t="s">
        <v>784</v>
      </c>
      <c r="I43" s="401" t="s">
        <v>785</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160.5" customHeight="1" thickBot="1" x14ac:dyDescent="0.3">
      <c r="A45" s="594"/>
      <c r="B45" s="103">
        <v>225</v>
      </c>
      <c r="C45" s="104">
        <v>283</v>
      </c>
      <c r="D45" s="708" t="s">
        <v>874</v>
      </c>
      <c r="E45" s="709"/>
      <c r="F45" s="708" t="s">
        <v>875</v>
      </c>
      <c r="G45" s="709"/>
      <c r="H45" s="400" t="s">
        <v>627</v>
      </c>
      <c r="I45" s="401" t="s">
        <v>876</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69.5" customHeight="1" thickBot="1" x14ac:dyDescent="0.3">
      <c r="A47" s="594"/>
      <c r="B47" s="103">
        <v>200</v>
      </c>
      <c r="C47" s="104">
        <v>409</v>
      </c>
      <c r="D47" s="708" t="s">
        <v>967</v>
      </c>
      <c r="E47" s="709"/>
      <c r="F47" s="708" t="s">
        <v>968</v>
      </c>
      <c r="G47" s="709"/>
      <c r="H47" s="400" t="s">
        <v>627</v>
      </c>
      <c r="I47" s="401" t="s">
        <v>876</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47.75" customHeight="1" thickBot="1" x14ac:dyDescent="0.3">
      <c r="A49" s="594"/>
      <c r="B49" s="105">
        <v>200</v>
      </c>
      <c r="C49" s="106">
        <v>401</v>
      </c>
      <c r="D49" s="708" t="s">
        <v>1026</v>
      </c>
      <c r="E49" s="721"/>
      <c r="F49" s="708" t="s">
        <v>1027</v>
      </c>
      <c r="G49" s="721"/>
      <c r="H49" s="490" t="s">
        <v>627</v>
      </c>
      <c r="I49" s="488" t="s">
        <v>876</v>
      </c>
    </row>
    <row r="50" spans="1:9" ht="35.1" customHeight="1" thickBot="1" x14ac:dyDescent="0.3">
      <c r="A50" s="593" t="s">
        <v>246</v>
      </c>
      <c r="B50" s="108" t="s">
        <v>235</v>
      </c>
      <c r="C50" s="107" t="s">
        <v>236</v>
      </c>
      <c r="D50" s="579" t="s">
        <v>237</v>
      </c>
      <c r="E50" s="580"/>
      <c r="F50" s="579" t="s">
        <v>238</v>
      </c>
      <c r="G50" s="580"/>
      <c r="H50" s="109" t="s">
        <v>239</v>
      </c>
      <c r="I50" s="111" t="s">
        <v>240</v>
      </c>
    </row>
    <row r="51" spans="1:9" ht="183" customHeight="1" thickBot="1" x14ac:dyDescent="0.3">
      <c r="A51" s="594"/>
      <c r="B51" s="105">
        <v>200</v>
      </c>
      <c r="C51" s="106">
        <v>481</v>
      </c>
      <c r="D51" s="708" t="s">
        <v>1160</v>
      </c>
      <c r="E51" s="721"/>
      <c r="F51" s="708" t="s">
        <v>1158</v>
      </c>
      <c r="G51" s="721"/>
      <c r="H51" s="101" t="s">
        <v>627</v>
      </c>
      <c r="I51" s="401" t="s">
        <v>1159</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200</v>
      </c>
      <c r="C53" s="106"/>
      <c r="D53" s="581"/>
      <c r="E53" s="582"/>
      <c r="F53" s="581"/>
      <c r="G53" s="583"/>
      <c r="H53" s="101"/>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200</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200</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200</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100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60.5" customHeight="1" x14ac:dyDescent="0.25">
      <c r="A66" s="112" t="s">
        <v>253</v>
      </c>
      <c r="B66" s="722" t="s">
        <v>286</v>
      </c>
      <c r="C66" s="723"/>
      <c r="D66" s="724" t="s">
        <v>287</v>
      </c>
      <c r="E66" s="725"/>
      <c r="F66" s="668"/>
      <c r="G66" s="669"/>
      <c r="H66" s="668"/>
      <c r="I66" s="669"/>
    </row>
    <row r="67" spans="1:9" ht="40.5" customHeight="1" x14ac:dyDescent="0.25">
      <c r="A67" s="112" t="s">
        <v>257</v>
      </c>
      <c r="B67" s="666">
        <v>0.05</v>
      </c>
      <c r="C67" s="667"/>
      <c r="D67" s="666">
        <v>0.05</v>
      </c>
      <c r="E67" s="667"/>
      <c r="F67" s="670"/>
      <c r="G67" s="671"/>
      <c r="H67" s="670"/>
      <c r="I67" s="671"/>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5">
        <v>0.02</v>
      </c>
      <c r="C69" s="115">
        <v>0.02</v>
      </c>
      <c r="D69" s="115">
        <v>0.02</v>
      </c>
      <c r="E69" s="115">
        <v>0.02</v>
      </c>
      <c r="F69" s="119"/>
      <c r="G69" s="115"/>
      <c r="H69" s="119"/>
      <c r="I69" s="115"/>
    </row>
    <row r="70" spans="1:9" ht="309.75" customHeight="1" x14ac:dyDescent="0.25">
      <c r="A70" s="112" t="s">
        <v>258</v>
      </c>
      <c r="B70" s="672" t="s">
        <v>678</v>
      </c>
      <c r="C70" s="673"/>
      <c r="D70" s="672" t="s">
        <v>679</v>
      </c>
      <c r="E70" s="673"/>
      <c r="F70" s="726"/>
      <c r="G70" s="727"/>
      <c r="H70" s="664"/>
      <c r="I70" s="665"/>
    </row>
    <row r="71" spans="1:9" ht="80.25" customHeight="1" x14ac:dyDescent="0.25">
      <c r="A71" s="112" t="s">
        <v>259</v>
      </c>
      <c r="B71" s="720" t="s">
        <v>680</v>
      </c>
      <c r="C71" s="701"/>
      <c r="D71" s="720" t="s">
        <v>681</v>
      </c>
      <c r="E71" s="701"/>
      <c r="F71" s="574"/>
      <c r="G71" s="575"/>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5">
        <v>0.05</v>
      </c>
      <c r="C73" s="115">
        <v>0.05</v>
      </c>
      <c r="D73" s="115">
        <v>0.05</v>
      </c>
      <c r="E73" s="115">
        <v>0.05</v>
      </c>
      <c r="F73" s="119"/>
      <c r="G73" s="116"/>
      <c r="H73" s="119"/>
      <c r="I73" s="116"/>
    </row>
    <row r="74" spans="1:9" ht="328.5" customHeight="1" x14ac:dyDescent="0.25">
      <c r="A74" s="112" t="s">
        <v>258</v>
      </c>
      <c r="B74" s="728" t="s">
        <v>682</v>
      </c>
      <c r="C74" s="729"/>
      <c r="D74" s="730" t="s">
        <v>683</v>
      </c>
      <c r="E74" s="719"/>
      <c r="F74" s="664"/>
      <c r="G74" s="674"/>
      <c r="H74" s="589"/>
      <c r="I74" s="590"/>
    </row>
    <row r="75" spans="1:9" ht="80.25" customHeight="1" x14ac:dyDescent="0.25">
      <c r="A75" s="112" t="s">
        <v>259</v>
      </c>
      <c r="B75" s="720" t="s">
        <v>684</v>
      </c>
      <c r="C75" s="701"/>
      <c r="D75" s="720" t="s">
        <v>685</v>
      </c>
      <c r="E75" s="701"/>
      <c r="F75" s="574"/>
      <c r="G75" s="575"/>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5">
        <v>0.1</v>
      </c>
      <c r="C77" s="115">
        <v>0.1</v>
      </c>
      <c r="D77" s="115">
        <v>0.1</v>
      </c>
      <c r="E77" s="115">
        <v>0.1</v>
      </c>
      <c r="F77" s="119"/>
      <c r="G77" s="116"/>
      <c r="H77" s="119"/>
      <c r="I77" s="116"/>
    </row>
    <row r="78" spans="1:9" ht="310.14999999999998" customHeight="1" x14ac:dyDescent="0.25">
      <c r="A78" s="112" t="s">
        <v>258</v>
      </c>
      <c r="B78" s="718" t="s">
        <v>835</v>
      </c>
      <c r="C78" s="719"/>
      <c r="D78" s="672" t="s">
        <v>786</v>
      </c>
      <c r="E78" s="673"/>
      <c r="F78" s="664"/>
      <c r="G78" s="674"/>
      <c r="H78" s="574"/>
      <c r="I78" s="575"/>
    </row>
    <row r="79" spans="1:9" ht="80.25" customHeight="1" x14ac:dyDescent="0.25">
      <c r="A79" s="112" t="s">
        <v>259</v>
      </c>
      <c r="B79" s="699" t="s">
        <v>787</v>
      </c>
      <c r="C79" s="701"/>
      <c r="D79" s="699" t="s">
        <v>788</v>
      </c>
      <c r="E79" s="701"/>
      <c r="F79" s="574"/>
      <c r="G79" s="575"/>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5">
        <v>0.1</v>
      </c>
      <c r="C81" s="115">
        <v>0.1</v>
      </c>
      <c r="D81" s="115">
        <v>0.1</v>
      </c>
      <c r="E81" s="115">
        <v>0.1</v>
      </c>
      <c r="F81" s="119"/>
      <c r="G81" s="116"/>
      <c r="H81" s="119"/>
      <c r="I81" s="116"/>
    </row>
    <row r="82" spans="1:9" ht="285.75" customHeight="1" x14ac:dyDescent="0.25">
      <c r="A82" s="112" t="s">
        <v>258</v>
      </c>
      <c r="B82" s="718" t="s">
        <v>970</v>
      </c>
      <c r="C82" s="719"/>
      <c r="D82" s="672" t="s">
        <v>877</v>
      </c>
      <c r="E82" s="673"/>
      <c r="F82" s="664"/>
      <c r="G82" s="674"/>
      <c r="H82" s="574"/>
      <c r="I82" s="575"/>
    </row>
    <row r="83" spans="1:9" ht="80.25" customHeight="1" x14ac:dyDescent="0.25">
      <c r="A83" s="112" t="s">
        <v>259</v>
      </c>
      <c r="B83" s="699" t="s">
        <v>878</v>
      </c>
      <c r="C83" s="702"/>
      <c r="D83" s="699" t="s">
        <v>879</v>
      </c>
      <c r="E83" s="702"/>
      <c r="F83" s="574"/>
      <c r="G83" s="575"/>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0.1</v>
      </c>
      <c r="C85" s="115">
        <v>0.1</v>
      </c>
      <c r="D85" s="114">
        <v>0.1</v>
      </c>
      <c r="E85" s="115">
        <v>0.1</v>
      </c>
      <c r="F85" s="119"/>
      <c r="G85" s="116"/>
      <c r="H85" s="119"/>
      <c r="I85" s="116"/>
    </row>
    <row r="86" spans="1:9" ht="284.25" customHeight="1" x14ac:dyDescent="0.25">
      <c r="A86" s="112" t="s">
        <v>258</v>
      </c>
      <c r="B86" s="718" t="s">
        <v>971</v>
      </c>
      <c r="C86" s="719"/>
      <c r="D86" s="718" t="s">
        <v>969</v>
      </c>
      <c r="E86" s="719"/>
      <c r="F86" s="578"/>
      <c r="G86" s="578"/>
      <c r="H86" s="578"/>
      <c r="I86" s="578"/>
    </row>
    <row r="87" spans="1:9" ht="80.25" customHeight="1" x14ac:dyDescent="0.25">
      <c r="A87" s="112" t="s">
        <v>259</v>
      </c>
      <c r="B87" s="699" t="s">
        <v>972</v>
      </c>
      <c r="C87" s="701"/>
      <c r="D87" s="699" t="s">
        <v>973</v>
      </c>
      <c r="E87" s="701"/>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0.1</v>
      </c>
      <c r="C89" s="114">
        <v>0.1</v>
      </c>
      <c r="D89" s="114">
        <v>0.1</v>
      </c>
      <c r="E89" s="114">
        <v>0.1</v>
      </c>
      <c r="F89" s="119"/>
      <c r="G89" s="116"/>
      <c r="H89" s="119"/>
      <c r="I89" s="116"/>
    </row>
    <row r="90" spans="1:9" ht="279" customHeight="1" x14ac:dyDescent="0.25">
      <c r="A90" s="112" t="s">
        <v>258</v>
      </c>
      <c r="B90" s="716" t="s">
        <v>1028</v>
      </c>
      <c r="C90" s="671"/>
      <c r="D90" s="716" t="s">
        <v>1029</v>
      </c>
      <c r="E90" s="671"/>
      <c r="F90" s="572"/>
      <c r="G90" s="572"/>
      <c r="H90" s="572"/>
      <c r="I90" s="572"/>
    </row>
    <row r="91" spans="1:9" ht="80.25" customHeight="1" x14ac:dyDescent="0.25">
      <c r="A91" s="112" t="s">
        <v>259</v>
      </c>
      <c r="B91" s="699" t="s">
        <v>1052</v>
      </c>
      <c r="C91" s="701"/>
      <c r="D91" s="699" t="s">
        <v>1053</v>
      </c>
      <c r="E91" s="701"/>
      <c r="F91" s="570"/>
      <c r="G91" s="57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0.1</v>
      </c>
      <c r="C93" s="114">
        <v>0.1</v>
      </c>
      <c r="D93" s="114">
        <v>0.1</v>
      </c>
      <c r="E93" s="114">
        <v>0.1</v>
      </c>
      <c r="F93" s="119"/>
      <c r="G93" s="116"/>
      <c r="H93" s="119"/>
      <c r="I93" s="116"/>
    </row>
    <row r="94" spans="1:9" ht="354" customHeight="1" x14ac:dyDescent="0.25">
      <c r="A94" s="112" t="s">
        <v>258</v>
      </c>
      <c r="B94" s="718" t="s">
        <v>1162</v>
      </c>
      <c r="C94" s="976"/>
      <c r="D94" s="718" t="s">
        <v>1161</v>
      </c>
      <c r="E94" s="976"/>
      <c r="F94" s="572"/>
      <c r="G94" s="572"/>
      <c r="H94" s="572"/>
      <c r="I94" s="572"/>
    </row>
    <row r="95" spans="1:9" ht="80.25" customHeight="1" x14ac:dyDescent="0.25">
      <c r="A95" s="112" t="s">
        <v>259</v>
      </c>
      <c r="B95" s="699" t="s">
        <v>1164</v>
      </c>
      <c r="C95" s="701"/>
      <c r="D95" s="699" t="s">
        <v>1163</v>
      </c>
      <c r="E95" s="701"/>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0.1</v>
      </c>
      <c r="C97" s="117"/>
      <c r="D97" s="114">
        <v>0.1</v>
      </c>
      <c r="E97" s="117"/>
      <c r="F97" s="119"/>
      <c r="G97" s="116"/>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0.1</v>
      </c>
      <c r="C101" s="117"/>
      <c r="D101" s="114">
        <v>0.1</v>
      </c>
      <c r="E101" s="117"/>
      <c r="F101" s="119"/>
      <c r="G101" s="116"/>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0.1</v>
      </c>
      <c r="C105" s="117"/>
      <c r="D105" s="114">
        <v>0.1</v>
      </c>
      <c r="E105" s="117"/>
      <c r="F105" s="119"/>
      <c r="G105" s="116"/>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0.1</v>
      </c>
      <c r="C109" s="117"/>
      <c r="D109" s="114">
        <v>0.1</v>
      </c>
      <c r="E109" s="117"/>
      <c r="F109" s="119"/>
      <c r="G109" s="116"/>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0.03</v>
      </c>
      <c r="C113" s="256"/>
      <c r="D113" s="114">
        <v>0.03</v>
      </c>
      <c r="E113" s="256"/>
      <c r="F113" s="256"/>
      <c r="G113" s="257"/>
      <c r="H113" s="256"/>
      <c r="I113" s="257"/>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0">(B69+B73+B77+B81+B85+B89+B93+B97+B101+B105+B109+B113)</f>
        <v>0.99999999999999989</v>
      </c>
      <c r="C116" s="118">
        <f t="shared" si="0"/>
        <v>0.56999999999999995</v>
      </c>
      <c r="D116" s="118">
        <f t="shared" si="0"/>
        <v>0.99999999999999989</v>
      </c>
      <c r="E116" s="118">
        <f t="shared" si="0"/>
        <v>0.56999999999999995</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row r="279" spans="10:10" x14ac:dyDescent="0.25">
      <c r="J279" s="68" t="s">
        <v>606</v>
      </c>
    </row>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81BB54BD-D8FC-40E5-9FA7-529C9BF0CBBB}"/>
    <hyperlink ref="D75" r:id="rId2" xr:uid="{544DB244-39EF-4776-8E91-B3777864BC3E}"/>
    <hyperlink ref="D71" r:id="rId3" xr:uid="{72FE11A5-2E0F-496A-BBCB-184822DC06A0}"/>
    <hyperlink ref="B79" r:id="rId4" xr:uid="{A4349073-08A9-4A12-84E9-F3582699987D}"/>
    <hyperlink ref="D79" r:id="rId5" xr:uid="{F134A6C6-8CA4-4017-84AB-EA410A2EF935}"/>
    <hyperlink ref="B83" r:id="rId6" xr:uid="{3D353F73-ED4F-4C9E-B989-FEEF28E2FBA1}"/>
    <hyperlink ref="D83" r:id="rId7" xr:uid="{7916F99B-8DB5-4C6F-9DBD-ACD793B46B10}"/>
    <hyperlink ref="B87" r:id="rId8" xr:uid="{E9CB6770-6554-4C4F-938C-B22DDEB8D75F}"/>
    <hyperlink ref="D87" r:id="rId9" xr:uid="{D49B66AF-7726-43D8-9821-289BE32A87AE}"/>
    <hyperlink ref="B91" r:id="rId10" xr:uid="{113FD63A-BCFD-44F3-B965-8BC39B38A369}"/>
    <hyperlink ref="D91" r:id="rId11" xr:uid="{D015BD7D-B3F1-481E-9FFB-7499779C1EBC}"/>
    <hyperlink ref="D95" r:id="rId12" xr:uid="{A2E1DFAA-87CA-4485-8418-A3F33035C724}"/>
    <hyperlink ref="B95" r:id="rId13" xr:uid="{52E6A843-BCF5-401F-B57A-1C0B49656B51}"/>
  </hyperlinks>
  <pageMargins left="0.25" right="0.25" top="0.75" bottom="0.75" header="0.3" footer="0.3"/>
  <pageSetup scale="22" fitToHeight="0" orientation="landscape" r:id="rId14"/>
  <rowBreaks count="3" manualBreakCount="3">
    <brk id="43" max="15" man="1"/>
    <brk id="63" max="15" man="1"/>
    <brk id="87" max="15" man="1"/>
  </rowBreaks>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8B9E-7896-4160-87D3-4CF05E9BB930}">
  <sheetPr>
    <tabColor theme="0"/>
    <pageSetUpPr fitToPage="1"/>
  </sheetPr>
  <dimension ref="A1:O126"/>
  <sheetViews>
    <sheetView showGridLines="0" topLeftCell="A46" zoomScale="70" zoomScaleNormal="70" zoomScaleSheetLayoutView="40" workbookViewId="0">
      <selection activeCell="D45" sqref="D45:E45"/>
    </sheetView>
  </sheetViews>
  <sheetFormatPr baseColWidth="10" defaultColWidth="10.7109375" defaultRowHeight="14.25" x14ac:dyDescent="0.25"/>
  <cols>
    <col min="1" max="1" width="49.7109375" style="68" customWidth="1"/>
    <col min="2" max="2" width="35.7109375" style="68" customWidth="1"/>
    <col min="3" max="3" width="58.42578125" style="68" customWidth="1"/>
    <col min="4" max="4" width="35.7109375" style="68" customWidth="1"/>
    <col min="5" max="5" width="130.28515625" style="68" customWidth="1"/>
    <col min="6" max="6" width="35.7109375" style="68" customWidth="1"/>
    <col min="7" max="7" width="47.28515625" style="68" customWidth="1"/>
    <col min="8" max="8" width="39.42578125" style="68" customWidth="1"/>
    <col min="9" max="9" width="42.7109375" style="68" customWidth="1"/>
    <col min="10" max="13" width="35.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42" t="s">
        <v>288</v>
      </c>
      <c r="C11" s="643"/>
      <c r="D11" s="643"/>
      <c r="E11" s="643"/>
      <c r="F11" s="643"/>
      <c r="G11" s="643"/>
      <c r="H11" s="643"/>
      <c r="I11" s="643"/>
      <c r="J11" s="643"/>
      <c r="K11" s="644"/>
      <c r="L11" s="639" t="s">
        <v>851</v>
      </c>
      <c r="M11" s="650">
        <v>2024110010298</v>
      </c>
      <c r="N11" s="651"/>
      <c r="O11" s="652"/>
    </row>
    <row r="12" spans="1:15" ht="15" customHeight="1" x14ac:dyDescent="0.25">
      <c r="A12" s="637"/>
      <c r="B12" s="645"/>
      <c r="C12" s="635"/>
      <c r="D12" s="635"/>
      <c r="E12" s="635"/>
      <c r="F12" s="635"/>
      <c r="G12" s="635"/>
      <c r="H12" s="635"/>
      <c r="I12" s="635"/>
      <c r="J12" s="635"/>
      <c r="K12" s="646"/>
      <c r="L12" s="640"/>
      <c r="M12" s="653"/>
      <c r="N12" s="654"/>
      <c r="O12" s="655"/>
    </row>
    <row r="13" spans="1:15" ht="15" customHeight="1" thickBot="1" x14ac:dyDescent="0.3">
      <c r="A13" s="638"/>
      <c r="B13" s="647"/>
      <c r="C13" s="648"/>
      <c r="D13" s="648"/>
      <c r="E13" s="648"/>
      <c r="F13" s="648"/>
      <c r="G13" s="648"/>
      <c r="H13" s="648"/>
      <c r="I13" s="648"/>
      <c r="J13" s="648"/>
      <c r="K13" s="649"/>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289</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577410000</v>
      </c>
      <c r="C24" s="91"/>
      <c r="D24" s="91"/>
      <c r="E24" s="91"/>
      <c r="F24" s="91"/>
      <c r="G24" s="91"/>
      <c r="H24" s="88"/>
      <c r="I24" s="88">
        <v>50000000</v>
      </c>
      <c r="J24" s="88"/>
      <c r="K24" s="88"/>
      <c r="L24" s="88"/>
      <c r="M24" s="88"/>
      <c r="N24" s="398">
        <f>SUM(B24:M24)</f>
        <v>627410000</v>
      </c>
      <c r="O24" s="89"/>
    </row>
    <row r="25" spans="1:15" ht="32.1" customHeight="1" x14ac:dyDescent="0.25">
      <c r="A25" s="90" t="s">
        <v>222</v>
      </c>
      <c r="B25" s="91"/>
      <c r="C25" s="91">
        <v>516630000</v>
      </c>
      <c r="D25" s="91">
        <v>56728000</v>
      </c>
      <c r="E25" s="91">
        <v>0</v>
      </c>
      <c r="F25" s="91">
        <v>0</v>
      </c>
      <c r="G25" s="91">
        <v>-2026000</v>
      </c>
      <c r="H25" s="91"/>
      <c r="I25" s="91"/>
      <c r="J25" s="91"/>
      <c r="K25" s="91"/>
      <c r="L25" s="91"/>
      <c r="M25" s="91"/>
      <c r="N25" s="185">
        <f>SUM(B25:M25)</f>
        <v>571332000</v>
      </c>
      <c r="O25" s="120">
        <f>+(B25+C25+D25+E25+F25+G25+H25+I25+J25+K25+L25+M25)/N24</f>
        <v>0.91061984985894395</v>
      </c>
    </row>
    <row r="26" spans="1:15" ht="32.1" customHeight="1" x14ac:dyDescent="0.25">
      <c r="A26" s="90" t="s">
        <v>223</v>
      </c>
      <c r="B26" s="91"/>
      <c r="C26" s="91"/>
      <c r="D26" s="91">
        <v>18841800</v>
      </c>
      <c r="E26" s="464">
        <v>54702000</v>
      </c>
      <c r="F26" s="91">
        <v>60780000</v>
      </c>
      <c r="G26" s="91">
        <v>60780000</v>
      </c>
      <c r="H26" s="91">
        <v>60780000</v>
      </c>
      <c r="I26" s="91"/>
      <c r="J26" s="91"/>
      <c r="K26" s="91"/>
      <c r="L26" s="91"/>
      <c r="M26" s="91"/>
      <c r="N26" s="185">
        <f>SUM(B26:M26)</f>
        <v>255883800</v>
      </c>
      <c r="O26" s="120"/>
    </row>
    <row r="27" spans="1:15" ht="32.1" customHeight="1" x14ac:dyDescent="0.25">
      <c r="A27" s="90" t="s">
        <v>224</v>
      </c>
      <c r="B27" s="91"/>
      <c r="C27" s="91">
        <v>6687800</v>
      </c>
      <c r="D27" s="91"/>
      <c r="E27" s="91"/>
      <c r="F27" s="91"/>
      <c r="G27" s="91"/>
      <c r="H27" s="91"/>
      <c r="I27" s="91"/>
      <c r="J27" s="91"/>
      <c r="K27" s="91"/>
      <c r="L27" s="91"/>
      <c r="M27" s="334"/>
      <c r="N27" s="333">
        <f>SUM(B27:M27)</f>
        <v>6687800</v>
      </c>
      <c r="O27" s="335"/>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0</v>
      </c>
      <c r="C29" s="94">
        <v>6687800</v>
      </c>
      <c r="D29" s="94"/>
      <c r="E29" s="94"/>
      <c r="F29" s="94"/>
      <c r="G29" s="94"/>
      <c r="H29" s="94"/>
      <c r="I29" s="94"/>
      <c r="J29" s="94"/>
      <c r="K29" s="94"/>
      <c r="L29" s="94"/>
      <c r="M29" s="94"/>
      <c r="N29" s="94">
        <f>SUM(B29:M29)</f>
        <v>6687800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1" ht="48" customHeight="1" thickBot="1" x14ac:dyDescent="0.3">
      <c r="A33" s="597" t="s">
        <v>227</v>
      </c>
      <c r="B33" s="598"/>
      <c r="C33" s="598"/>
      <c r="D33" s="598"/>
      <c r="E33" s="598"/>
      <c r="F33" s="598"/>
      <c r="G33" s="598"/>
      <c r="H33" s="598"/>
      <c r="I33" s="599"/>
      <c r="J33" s="100"/>
    </row>
    <row r="34" spans="1:11" ht="50.25" customHeight="1" thickBot="1" x14ac:dyDescent="0.3">
      <c r="A34" s="107" t="s">
        <v>228</v>
      </c>
      <c r="B34" s="600" t="str">
        <f>+B11</f>
        <v>Brindar 4.000 atenciones y seguimientos psico-jurídicos a los casos de mujeres víctimas de violencia en el espacio y el transporte público remitidos</v>
      </c>
      <c r="C34" s="601"/>
      <c r="D34" s="601"/>
      <c r="E34" s="601"/>
      <c r="F34" s="601"/>
      <c r="G34" s="601"/>
      <c r="H34" s="601"/>
      <c r="I34" s="602"/>
      <c r="J34" s="98"/>
    </row>
    <row r="35" spans="1:11" ht="18.75" customHeight="1" thickBot="1" x14ac:dyDescent="0.3">
      <c r="A35" s="593" t="s">
        <v>229</v>
      </c>
      <c r="B35" s="153">
        <v>2024</v>
      </c>
      <c r="C35" s="153">
        <v>2025</v>
      </c>
      <c r="D35" s="153">
        <v>2026</v>
      </c>
      <c r="E35" s="153">
        <v>2027</v>
      </c>
      <c r="F35" s="153" t="s">
        <v>230</v>
      </c>
      <c r="G35" s="608" t="s">
        <v>231</v>
      </c>
      <c r="H35" s="608" t="s">
        <v>21</v>
      </c>
      <c r="I35" s="608"/>
      <c r="J35" s="98"/>
    </row>
    <row r="36" spans="1:11" ht="50.25" customHeight="1" thickBot="1" x14ac:dyDescent="0.3">
      <c r="A36" s="594"/>
      <c r="B36" s="269">
        <v>749</v>
      </c>
      <c r="C36" s="269">
        <v>1100</v>
      </c>
      <c r="D36" s="269">
        <v>1051</v>
      </c>
      <c r="E36" s="269">
        <v>1100</v>
      </c>
      <c r="F36" s="281">
        <v>4000</v>
      </c>
      <c r="G36" s="608"/>
      <c r="H36" s="608"/>
      <c r="I36" s="608"/>
      <c r="J36" s="98"/>
    </row>
    <row r="37" spans="1:11" ht="52.5" customHeight="1" thickBot="1" x14ac:dyDescent="0.3">
      <c r="A37" s="108" t="s">
        <v>232</v>
      </c>
      <c r="B37" s="603">
        <v>0.1</v>
      </c>
      <c r="C37" s="604"/>
      <c r="D37" s="605" t="s">
        <v>233</v>
      </c>
      <c r="E37" s="606"/>
      <c r="F37" s="606"/>
      <c r="G37" s="606"/>
      <c r="H37" s="606"/>
      <c r="I37" s="607"/>
      <c r="K37" s="68" t="s">
        <v>278</v>
      </c>
    </row>
    <row r="38" spans="1:11" s="99" customFormat="1" ht="48" customHeight="1" thickBot="1" x14ac:dyDescent="0.3">
      <c r="A38" s="593" t="s">
        <v>234</v>
      </c>
      <c r="B38" s="108" t="s">
        <v>235</v>
      </c>
      <c r="C38" s="107" t="s">
        <v>236</v>
      </c>
      <c r="D38" s="579" t="s">
        <v>237</v>
      </c>
      <c r="E38" s="580"/>
      <c r="F38" s="579" t="s">
        <v>238</v>
      </c>
      <c r="G38" s="580"/>
      <c r="H38" s="109" t="s">
        <v>239</v>
      </c>
      <c r="I38" s="111" t="s">
        <v>240</v>
      </c>
    </row>
    <row r="39" spans="1:11" ht="143.25" thickBot="1" x14ac:dyDescent="0.3">
      <c r="A39" s="594"/>
      <c r="B39" s="402">
        <v>20</v>
      </c>
      <c r="C39" s="104">
        <v>20</v>
      </c>
      <c r="D39" s="708" t="s">
        <v>686</v>
      </c>
      <c r="E39" s="709"/>
      <c r="F39" s="708" t="s">
        <v>686</v>
      </c>
      <c r="G39" s="709"/>
      <c r="H39" s="400" t="s">
        <v>627</v>
      </c>
      <c r="I39" s="392" t="s">
        <v>687</v>
      </c>
    </row>
    <row r="40" spans="1:11" s="99" customFormat="1" ht="54" customHeight="1" thickBot="1" x14ac:dyDescent="0.3">
      <c r="A40" s="593" t="s">
        <v>241</v>
      </c>
      <c r="B40" s="110" t="s">
        <v>235</v>
      </c>
      <c r="C40" s="109" t="s">
        <v>236</v>
      </c>
      <c r="D40" s="579" t="s">
        <v>237</v>
      </c>
      <c r="E40" s="580"/>
      <c r="F40" s="579" t="s">
        <v>238</v>
      </c>
      <c r="G40" s="580"/>
      <c r="H40" s="109" t="s">
        <v>239</v>
      </c>
      <c r="I40" s="111" t="s">
        <v>240</v>
      </c>
    </row>
    <row r="41" spans="1:11" ht="177.75" customHeight="1" thickBot="1" x14ac:dyDescent="0.3">
      <c r="A41" s="594"/>
      <c r="B41" s="402">
        <v>70</v>
      </c>
      <c r="C41" s="104">
        <v>65</v>
      </c>
      <c r="D41" s="708" t="s">
        <v>688</v>
      </c>
      <c r="E41" s="709"/>
      <c r="F41" s="708" t="s">
        <v>689</v>
      </c>
      <c r="G41" s="709"/>
      <c r="H41" s="400" t="s">
        <v>627</v>
      </c>
      <c r="I41" s="392" t="s">
        <v>690</v>
      </c>
    </row>
    <row r="42" spans="1:11" s="99" customFormat="1" ht="35.1" customHeight="1" thickBot="1" x14ac:dyDescent="0.3">
      <c r="A42" s="593" t="s">
        <v>242</v>
      </c>
      <c r="B42" s="110" t="s">
        <v>235</v>
      </c>
      <c r="C42" s="109" t="s">
        <v>236</v>
      </c>
      <c r="D42" s="579" t="s">
        <v>237</v>
      </c>
      <c r="E42" s="580"/>
      <c r="F42" s="579" t="s">
        <v>238</v>
      </c>
      <c r="G42" s="580"/>
      <c r="H42" s="109" t="s">
        <v>239</v>
      </c>
      <c r="I42" s="111" t="s">
        <v>240</v>
      </c>
    </row>
    <row r="43" spans="1:11" ht="219" customHeight="1" thickBot="1" x14ac:dyDescent="0.3">
      <c r="A43" s="594"/>
      <c r="B43" s="402">
        <v>120</v>
      </c>
      <c r="C43" s="104">
        <v>180</v>
      </c>
      <c r="D43" s="708" t="s">
        <v>789</v>
      </c>
      <c r="E43" s="709"/>
      <c r="F43" s="708" t="s">
        <v>790</v>
      </c>
      <c r="G43" s="709"/>
      <c r="H43" s="400" t="s">
        <v>627</v>
      </c>
      <c r="I43" s="392" t="s">
        <v>791</v>
      </c>
    </row>
    <row r="44" spans="1:11" s="99" customFormat="1" ht="35.1" customHeight="1" thickBot="1" x14ac:dyDescent="0.3">
      <c r="A44" s="593" t="s">
        <v>243</v>
      </c>
      <c r="B44" s="110" t="s">
        <v>235</v>
      </c>
      <c r="C44" s="110" t="s">
        <v>236</v>
      </c>
      <c r="D44" s="579" t="s">
        <v>237</v>
      </c>
      <c r="E44" s="580"/>
      <c r="F44" s="579" t="s">
        <v>238</v>
      </c>
      <c r="G44" s="580"/>
      <c r="H44" s="109" t="s">
        <v>239</v>
      </c>
      <c r="I44" s="109" t="s">
        <v>240</v>
      </c>
    </row>
    <row r="45" spans="1:11" ht="240.75" customHeight="1" thickBot="1" x14ac:dyDescent="0.3">
      <c r="A45" s="594"/>
      <c r="B45" s="402">
        <v>120</v>
      </c>
      <c r="C45" s="104">
        <v>182</v>
      </c>
      <c r="D45" s="708" t="s">
        <v>889</v>
      </c>
      <c r="E45" s="709"/>
      <c r="F45" s="708" t="s">
        <v>890</v>
      </c>
      <c r="G45" s="709"/>
      <c r="H45" s="400" t="s">
        <v>627</v>
      </c>
      <c r="I45" s="392" t="s">
        <v>791</v>
      </c>
    </row>
    <row r="46" spans="1:11" s="99" customFormat="1" ht="35.1" customHeight="1" thickBot="1" x14ac:dyDescent="0.3">
      <c r="A46" s="593" t="s">
        <v>244</v>
      </c>
      <c r="B46" s="110" t="s">
        <v>235</v>
      </c>
      <c r="C46" s="109" t="s">
        <v>236</v>
      </c>
      <c r="D46" s="579" t="s">
        <v>237</v>
      </c>
      <c r="E46" s="580"/>
      <c r="F46" s="579" t="s">
        <v>238</v>
      </c>
      <c r="G46" s="580"/>
      <c r="H46" s="109" t="s">
        <v>239</v>
      </c>
      <c r="I46" s="111" t="s">
        <v>240</v>
      </c>
    </row>
    <row r="47" spans="1:11" ht="256.5" customHeight="1" thickBot="1" x14ac:dyDescent="0.3">
      <c r="A47" s="594"/>
      <c r="B47" s="402">
        <v>120</v>
      </c>
      <c r="C47" s="104">
        <v>251</v>
      </c>
      <c r="D47" s="708" t="s">
        <v>965</v>
      </c>
      <c r="E47" s="709"/>
      <c r="F47" s="708" t="s">
        <v>966</v>
      </c>
      <c r="G47" s="709"/>
      <c r="H47" s="400" t="s">
        <v>627</v>
      </c>
      <c r="I47" s="392" t="s">
        <v>791</v>
      </c>
    </row>
    <row r="48" spans="1:11" s="99" customFormat="1" ht="35.1" customHeight="1" thickBot="1" x14ac:dyDescent="0.3">
      <c r="A48" s="593" t="s">
        <v>245</v>
      </c>
      <c r="B48" s="110" t="s">
        <v>235</v>
      </c>
      <c r="C48" s="109" t="s">
        <v>236</v>
      </c>
      <c r="D48" s="579" t="s">
        <v>237</v>
      </c>
      <c r="E48" s="580"/>
      <c r="F48" s="579" t="s">
        <v>238</v>
      </c>
      <c r="G48" s="580"/>
      <c r="H48" s="109" t="s">
        <v>239</v>
      </c>
      <c r="I48" s="111" t="s">
        <v>240</v>
      </c>
    </row>
    <row r="49" spans="1:9" ht="230.25" customHeight="1" thickBot="1" x14ac:dyDescent="0.3">
      <c r="A49" s="594"/>
      <c r="B49" s="105">
        <v>100</v>
      </c>
      <c r="C49" s="106">
        <v>276</v>
      </c>
      <c r="D49" s="708" t="s">
        <v>1055</v>
      </c>
      <c r="E49" s="709"/>
      <c r="F49" s="708" t="s">
        <v>1056</v>
      </c>
      <c r="G49" s="709"/>
      <c r="H49" s="400" t="s">
        <v>627</v>
      </c>
      <c r="I49" s="392" t="s">
        <v>791</v>
      </c>
    </row>
    <row r="50" spans="1:9" ht="35.1" customHeight="1" thickBot="1" x14ac:dyDescent="0.3">
      <c r="A50" s="593" t="s">
        <v>246</v>
      </c>
      <c r="B50" s="108" t="s">
        <v>235</v>
      </c>
      <c r="C50" s="107" t="s">
        <v>236</v>
      </c>
      <c r="D50" s="579" t="s">
        <v>237</v>
      </c>
      <c r="E50" s="580"/>
      <c r="F50" s="579" t="s">
        <v>238</v>
      </c>
      <c r="G50" s="580"/>
      <c r="H50" s="109" t="s">
        <v>239</v>
      </c>
      <c r="I50" s="111" t="s">
        <v>240</v>
      </c>
    </row>
    <row r="51" spans="1:9" ht="240.75" customHeight="1" thickBot="1" x14ac:dyDescent="0.3">
      <c r="A51" s="594"/>
      <c r="B51" s="105">
        <v>100</v>
      </c>
      <c r="C51" s="106">
        <v>280</v>
      </c>
      <c r="D51" s="708" t="s">
        <v>1165</v>
      </c>
      <c r="E51" s="709"/>
      <c r="F51" s="708" t="s">
        <v>1166</v>
      </c>
      <c r="G51" s="709"/>
      <c r="H51" s="400" t="s">
        <v>627</v>
      </c>
      <c r="I51" s="392" t="s">
        <v>791</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100</v>
      </c>
      <c r="C53" s="106"/>
      <c r="D53" s="581"/>
      <c r="E53" s="582"/>
      <c r="F53" s="581"/>
      <c r="G53" s="583"/>
      <c r="H53" s="267"/>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100</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100</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100</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50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18.5" customHeight="1" x14ac:dyDescent="0.25">
      <c r="A66" s="112" t="s">
        <v>253</v>
      </c>
      <c r="B66" s="722" t="s">
        <v>290</v>
      </c>
      <c r="C66" s="723"/>
      <c r="D66" s="584" t="s">
        <v>291</v>
      </c>
      <c r="E66" s="585"/>
      <c r="F66" s="668"/>
      <c r="G66" s="669"/>
      <c r="H66" s="668"/>
      <c r="I66" s="669"/>
    </row>
    <row r="67" spans="1:9" ht="40.5" customHeight="1" x14ac:dyDescent="0.25">
      <c r="A67" s="112" t="s">
        <v>257</v>
      </c>
      <c r="B67" s="666">
        <v>0.05</v>
      </c>
      <c r="C67" s="667"/>
      <c r="D67" s="666">
        <v>0.05</v>
      </c>
      <c r="E67" s="667"/>
      <c r="F67" s="670"/>
      <c r="G67" s="671"/>
      <c r="H67" s="670"/>
      <c r="I67" s="671"/>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0.02</v>
      </c>
      <c r="C69" s="115">
        <v>0.02</v>
      </c>
      <c r="D69" s="114">
        <v>0</v>
      </c>
      <c r="E69" s="115">
        <v>0</v>
      </c>
      <c r="F69" s="119"/>
      <c r="G69" s="115"/>
      <c r="H69" s="119"/>
      <c r="I69" s="115"/>
    </row>
    <row r="70" spans="1:9" ht="215.25" customHeight="1" x14ac:dyDescent="0.25">
      <c r="A70" s="112" t="s">
        <v>258</v>
      </c>
      <c r="B70" s="672" t="s">
        <v>691</v>
      </c>
      <c r="C70" s="673"/>
      <c r="D70" s="731" t="s">
        <v>618</v>
      </c>
      <c r="E70" s="682"/>
      <c r="F70" s="664"/>
      <c r="G70" s="674"/>
      <c r="H70" s="664"/>
      <c r="I70" s="665"/>
    </row>
    <row r="71" spans="1:9" ht="80.25" customHeight="1" x14ac:dyDescent="0.25">
      <c r="A71" s="112" t="s">
        <v>259</v>
      </c>
      <c r="B71" s="720" t="s">
        <v>692</v>
      </c>
      <c r="C71" s="701"/>
      <c r="D71" s="731" t="s">
        <v>618</v>
      </c>
      <c r="E71" s="682"/>
      <c r="F71" s="574"/>
      <c r="G71" s="575"/>
      <c r="H71" s="574"/>
      <c r="I71" s="575"/>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0.05</v>
      </c>
      <c r="C73" s="115">
        <v>0.05</v>
      </c>
      <c r="D73" s="114">
        <v>0.05</v>
      </c>
      <c r="E73" s="115">
        <v>0.05</v>
      </c>
      <c r="F73" s="119"/>
      <c r="G73" s="116"/>
      <c r="H73" s="119"/>
      <c r="I73" s="116"/>
    </row>
    <row r="74" spans="1:9" ht="361.5" customHeight="1" x14ac:dyDescent="0.25">
      <c r="A74" s="112" t="s">
        <v>258</v>
      </c>
      <c r="B74" s="672" t="s">
        <v>693</v>
      </c>
      <c r="C74" s="673"/>
      <c r="D74" s="718" t="s">
        <v>796</v>
      </c>
      <c r="E74" s="719"/>
      <c r="F74" s="664"/>
      <c r="G74" s="674"/>
      <c r="H74" s="589"/>
      <c r="I74" s="590"/>
    </row>
    <row r="75" spans="1:9" ht="80.25" customHeight="1" x14ac:dyDescent="0.25">
      <c r="A75" s="112" t="s">
        <v>259</v>
      </c>
      <c r="B75" s="699" t="s">
        <v>797</v>
      </c>
      <c r="C75" s="701"/>
      <c r="D75" s="699" t="s">
        <v>798</v>
      </c>
      <c r="E75" s="701"/>
      <c r="F75" s="574"/>
      <c r="G75" s="575"/>
      <c r="H75" s="574"/>
      <c r="I75" s="575"/>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0.1</v>
      </c>
      <c r="C77" s="115">
        <v>0.1</v>
      </c>
      <c r="D77" s="114">
        <v>0.1</v>
      </c>
      <c r="E77" s="115">
        <v>0.1</v>
      </c>
      <c r="F77" s="119"/>
      <c r="G77" s="116"/>
      <c r="H77" s="119"/>
      <c r="I77" s="116"/>
    </row>
    <row r="78" spans="1:9" ht="409.15" customHeight="1" x14ac:dyDescent="0.25">
      <c r="A78" s="112" t="s">
        <v>258</v>
      </c>
      <c r="B78" s="672" t="s">
        <v>792</v>
      </c>
      <c r="C78" s="673"/>
      <c r="D78" s="672" t="s">
        <v>793</v>
      </c>
      <c r="E78" s="673"/>
      <c r="F78" s="664"/>
      <c r="G78" s="674"/>
      <c r="H78" s="574"/>
      <c r="I78" s="575"/>
    </row>
    <row r="79" spans="1:9" ht="80.25" customHeight="1" x14ac:dyDescent="0.25">
      <c r="A79" s="112" t="s">
        <v>259</v>
      </c>
      <c r="B79" s="699" t="s">
        <v>794</v>
      </c>
      <c r="C79" s="701"/>
      <c r="D79" s="586" t="s">
        <v>795</v>
      </c>
      <c r="E79" s="591"/>
      <c r="F79" s="574"/>
      <c r="G79" s="575"/>
      <c r="H79" s="574"/>
      <c r="I79" s="575"/>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0.1</v>
      </c>
      <c r="C81" s="115">
        <v>0.1</v>
      </c>
      <c r="D81" s="114">
        <v>0.1</v>
      </c>
      <c r="E81" s="115">
        <v>0.1</v>
      </c>
      <c r="F81" s="119"/>
      <c r="G81" s="116"/>
      <c r="H81" s="119"/>
      <c r="I81" s="116"/>
    </row>
    <row r="82" spans="1:9" ht="409.6" customHeight="1" x14ac:dyDescent="0.25">
      <c r="A82" s="112" t="s">
        <v>258</v>
      </c>
      <c r="B82" s="672" t="s">
        <v>891</v>
      </c>
      <c r="C82" s="673"/>
      <c r="D82" s="672" t="s">
        <v>892</v>
      </c>
      <c r="E82" s="673"/>
      <c r="F82" s="664"/>
      <c r="G82" s="674"/>
      <c r="H82" s="574"/>
      <c r="I82" s="575"/>
    </row>
    <row r="83" spans="1:9" ht="80.25" customHeight="1" x14ac:dyDescent="0.25">
      <c r="A83" s="112" t="s">
        <v>259</v>
      </c>
      <c r="B83" s="699" t="s">
        <v>893</v>
      </c>
      <c r="C83" s="702"/>
      <c r="D83" s="699" t="s">
        <v>894</v>
      </c>
      <c r="E83" s="702"/>
      <c r="F83" s="574"/>
      <c r="G83" s="575"/>
      <c r="H83" s="574"/>
      <c r="I83" s="575"/>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0.1</v>
      </c>
      <c r="C85" s="115">
        <v>0.1</v>
      </c>
      <c r="D85" s="114">
        <v>0.1</v>
      </c>
      <c r="E85" s="115">
        <v>0.1</v>
      </c>
      <c r="F85" s="119"/>
      <c r="G85" s="116"/>
      <c r="H85" s="119"/>
      <c r="I85" s="116"/>
    </row>
    <row r="86" spans="1:9" ht="408.75" customHeight="1" x14ac:dyDescent="0.25">
      <c r="A86" s="112" t="s">
        <v>258</v>
      </c>
      <c r="B86" s="672" t="s">
        <v>961</v>
      </c>
      <c r="C86" s="673"/>
      <c r="D86" s="672" t="s">
        <v>962</v>
      </c>
      <c r="E86" s="673"/>
      <c r="F86" s="578"/>
      <c r="G86" s="578"/>
      <c r="H86" s="578"/>
      <c r="I86" s="578"/>
    </row>
    <row r="87" spans="1:9" ht="80.25" customHeight="1" x14ac:dyDescent="0.25">
      <c r="A87" s="112" t="s">
        <v>259</v>
      </c>
      <c r="B87" s="699" t="s">
        <v>963</v>
      </c>
      <c r="C87" s="701"/>
      <c r="D87" s="732" t="s">
        <v>964</v>
      </c>
      <c r="E87" s="571"/>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0.1</v>
      </c>
      <c r="C89" s="114">
        <v>0.1</v>
      </c>
      <c r="D89" s="114">
        <v>0.1</v>
      </c>
      <c r="E89" s="114">
        <v>0.1</v>
      </c>
      <c r="F89" s="119"/>
      <c r="G89" s="116"/>
      <c r="H89" s="119"/>
      <c r="I89" s="116"/>
    </row>
    <row r="90" spans="1:9" ht="408.75" customHeight="1" x14ac:dyDescent="0.25">
      <c r="A90" s="112" t="s">
        <v>258</v>
      </c>
      <c r="B90" s="672" t="s">
        <v>1057</v>
      </c>
      <c r="C90" s="673"/>
      <c r="D90" s="672" t="s">
        <v>1058</v>
      </c>
      <c r="E90" s="673"/>
      <c r="F90" s="572"/>
      <c r="G90" s="572"/>
      <c r="H90" s="572"/>
      <c r="I90" s="572"/>
    </row>
    <row r="91" spans="1:9" ht="80.25" customHeight="1" x14ac:dyDescent="0.25">
      <c r="A91" s="112" t="s">
        <v>259</v>
      </c>
      <c r="B91" s="699" t="s">
        <v>1059</v>
      </c>
      <c r="C91" s="701"/>
      <c r="D91" s="732" t="s">
        <v>1060</v>
      </c>
      <c r="E91" s="571"/>
      <c r="F91" s="570"/>
      <c r="G91" s="57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0.1</v>
      </c>
      <c r="C93" s="114">
        <v>0.1</v>
      </c>
      <c r="D93" s="114">
        <v>0.1</v>
      </c>
      <c r="E93" s="114">
        <v>0.1</v>
      </c>
      <c r="F93" s="119"/>
      <c r="G93" s="116"/>
      <c r="H93" s="119"/>
      <c r="I93" s="116"/>
    </row>
    <row r="94" spans="1:9" ht="400.5" customHeight="1" x14ac:dyDescent="0.25">
      <c r="A94" s="112" t="s">
        <v>258</v>
      </c>
      <c r="B94" s="672" t="s">
        <v>1167</v>
      </c>
      <c r="C94" s="673"/>
      <c r="D94" s="672" t="s">
        <v>1168</v>
      </c>
      <c r="E94" s="673"/>
      <c r="F94" s="572"/>
      <c r="G94" s="572"/>
      <c r="H94" s="572"/>
      <c r="I94" s="572"/>
    </row>
    <row r="95" spans="1:9" ht="80.25" customHeight="1" x14ac:dyDescent="0.25">
      <c r="A95" s="112" t="s">
        <v>259</v>
      </c>
      <c r="B95" s="699" t="s">
        <v>1169</v>
      </c>
      <c r="C95" s="701"/>
      <c r="D95" s="699" t="s">
        <v>1170</v>
      </c>
      <c r="E95" s="701"/>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0.1</v>
      </c>
      <c r="C97" s="117"/>
      <c r="D97" s="114">
        <v>0.1</v>
      </c>
      <c r="E97" s="117"/>
      <c r="F97" s="119"/>
      <c r="G97" s="116"/>
      <c r="H97" s="119"/>
      <c r="I97" s="116"/>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0.1</v>
      </c>
      <c r="C101" s="117"/>
      <c r="D101" s="114">
        <v>0.1</v>
      </c>
      <c r="E101" s="117"/>
      <c r="F101" s="119"/>
      <c r="G101" s="116"/>
      <c r="H101" s="119"/>
      <c r="I101" s="116"/>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0.1</v>
      </c>
      <c r="C105" s="117"/>
      <c r="D105" s="114">
        <v>0.1</v>
      </c>
      <c r="E105" s="117"/>
      <c r="F105" s="119"/>
      <c r="G105" s="116"/>
      <c r="H105" s="119"/>
      <c r="I105" s="116"/>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0.1</v>
      </c>
      <c r="C109" s="117"/>
      <c r="D109" s="114">
        <v>0.1</v>
      </c>
      <c r="E109" s="117"/>
      <c r="F109" s="119"/>
      <c r="G109" s="116"/>
      <c r="H109" s="119"/>
      <c r="I109" s="116"/>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0.03</v>
      </c>
      <c r="C113" s="256"/>
      <c r="D113" s="114">
        <v>0.05</v>
      </c>
      <c r="E113" s="256"/>
      <c r="F113" s="256"/>
      <c r="G113" s="257"/>
      <c r="H113" s="256"/>
      <c r="I113" s="257"/>
    </row>
    <row r="114" spans="1:9" ht="54" customHeight="1" x14ac:dyDescent="0.25">
      <c r="A114" s="112" t="s">
        <v>258</v>
      </c>
      <c r="B114" s="573"/>
      <c r="C114" s="573"/>
      <c r="D114" s="573"/>
      <c r="E114" s="573"/>
      <c r="F114" s="573"/>
      <c r="G114" s="573"/>
      <c r="H114" s="573"/>
      <c r="I114" s="573"/>
    </row>
    <row r="115" spans="1:9" ht="54" customHeight="1" x14ac:dyDescent="0.25">
      <c r="A115" s="112" t="s">
        <v>259</v>
      </c>
      <c r="B115" s="570"/>
      <c r="C115" s="571"/>
      <c r="D115" s="570"/>
      <c r="E115" s="571"/>
      <c r="F115" s="570"/>
      <c r="G115" s="571"/>
      <c r="H115" s="570"/>
      <c r="I115" s="571"/>
    </row>
    <row r="116" spans="1:9" ht="16.5" x14ac:dyDescent="0.25">
      <c r="A116" s="113" t="s">
        <v>260</v>
      </c>
      <c r="B116" s="118">
        <f t="shared" ref="B116:I116" si="0">(B69+B73+B77+B81+B85+B89+B93+B97+B101+B105+B109+B113)</f>
        <v>0.99999999999999989</v>
      </c>
      <c r="C116" s="118">
        <f t="shared" si="0"/>
        <v>0.56999999999999995</v>
      </c>
      <c r="D116" s="118">
        <f t="shared" si="0"/>
        <v>0.99999999999999989</v>
      </c>
      <c r="E116" s="118">
        <f t="shared" si="0"/>
        <v>0.54999999999999993</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9" r:id="rId1" xr:uid="{F625290B-4FA9-40B1-936E-1F1E8A0AC920}"/>
    <hyperlink ref="D79" r:id="rId2" xr:uid="{5DAE6312-92A9-41ED-8471-B61E3E421D04}"/>
    <hyperlink ref="B75" r:id="rId3" xr:uid="{012D312E-1F13-40D4-B950-EB7DCB503CDE}"/>
    <hyperlink ref="D75" r:id="rId4" xr:uid="{68E97A51-313A-41B6-8EF3-10897D0A99F4}"/>
    <hyperlink ref="B83" r:id="rId5" xr:uid="{081803F1-C7B5-4F05-B4AA-55FF8D4C8452}"/>
    <hyperlink ref="D83" r:id="rId6" xr:uid="{B8B88881-9E19-4F75-8118-5E19C337C0E6}"/>
    <hyperlink ref="B87" r:id="rId7" xr:uid="{C75EAE85-3043-49EF-A078-C7D9E1EA116A}"/>
    <hyperlink ref="D87" r:id="rId8" xr:uid="{9E6768E1-C19E-45DA-87BA-6501DD9ECBFB}"/>
    <hyperlink ref="B91" r:id="rId9" xr:uid="{68112684-AF84-44FF-A1DF-D9417BEDFD18}"/>
    <hyperlink ref="D91" r:id="rId10" xr:uid="{76920CA8-0D5B-4E62-BA9C-AC41C237909D}"/>
    <hyperlink ref="B95" r:id="rId11" xr:uid="{A963C9FE-95FA-43A7-B68A-256A758026B6}"/>
    <hyperlink ref="D95" r:id="rId12" xr:uid="{0E6213CD-51C3-49A9-BA30-66947D9CEAA3}"/>
  </hyperlinks>
  <pageMargins left="0.25" right="0.25" top="0.75" bottom="0.75" header="0.3" footer="0.3"/>
  <pageSetup scale="23" fitToHeight="0" orientation="landscape" r:id="rId13"/>
  <rowBreaks count="2" manualBreakCount="2">
    <brk id="49" max="15" man="1"/>
    <brk id="75" max="15" man="1"/>
  </rowBreak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C473-EC8E-4685-88CC-275724668876}">
  <sheetPr>
    <tabColor theme="0"/>
    <pageSetUpPr fitToPage="1"/>
  </sheetPr>
  <dimension ref="A1:O126"/>
  <sheetViews>
    <sheetView showGridLines="0" topLeftCell="F16" zoomScale="70" zoomScaleNormal="70" zoomScaleSheetLayoutView="30" workbookViewId="0">
      <selection activeCell="P26" sqref="P26"/>
    </sheetView>
  </sheetViews>
  <sheetFormatPr baseColWidth="10" defaultColWidth="10.7109375" defaultRowHeight="14.25" x14ac:dyDescent="0.25"/>
  <cols>
    <col min="1" max="1" width="49.7109375" style="68" customWidth="1"/>
    <col min="2" max="2" width="35.7109375" style="68" customWidth="1"/>
    <col min="3" max="3" width="48.7109375" style="68" customWidth="1"/>
    <col min="4" max="4" width="35.7109375" style="68" customWidth="1"/>
    <col min="5" max="5" width="48.7109375" style="68" customWidth="1"/>
    <col min="6" max="6" width="35.7109375" style="68" customWidth="1"/>
    <col min="7" max="7" width="43.85546875" style="68" customWidth="1"/>
    <col min="8" max="9" width="52.7109375" style="68" customWidth="1"/>
    <col min="10" max="13" width="35.7109375" style="68" customWidth="1"/>
    <col min="14" max="14" width="20.5703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83" t="s">
        <v>292</v>
      </c>
      <c r="C11" s="684"/>
      <c r="D11" s="684"/>
      <c r="E11" s="684"/>
      <c r="F11" s="684"/>
      <c r="G11" s="684"/>
      <c r="H11" s="684"/>
      <c r="I11" s="684"/>
      <c r="J11" s="684"/>
      <c r="K11" s="685"/>
      <c r="L11" s="639" t="s">
        <v>851</v>
      </c>
      <c r="M11" s="650">
        <v>2024110010298</v>
      </c>
      <c r="N11" s="651"/>
      <c r="O11" s="652"/>
    </row>
    <row r="12" spans="1:15" ht="15" customHeight="1" x14ac:dyDescent="0.25">
      <c r="A12" s="637"/>
      <c r="B12" s="686"/>
      <c r="C12" s="687"/>
      <c r="D12" s="687"/>
      <c r="E12" s="687"/>
      <c r="F12" s="687"/>
      <c r="G12" s="687"/>
      <c r="H12" s="687"/>
      <c r="I12" s="687"/>
      <c r="J12" s="687"/>
      <c r="K12" s="688"/>
      <c r="L12" s="640"/>
      <c r="M12" s="653"/>
      <c r="N12" s="654"/>
      <c r="O12" s="655"/>
    </row>
    <row r="13" spans="1:15" ht="15" customHeight="1" thickBot="1" x14ac:dyDescent="0.3">
      <c r="A13" s="638"/>
      <c r="B13" s="689"/>
      <c r="C13" s="690"/>
      <c r="D13" s="690"/>
      <c r="E13" s="690"/>
      <c r="F13" s="690"/>
      <c r="G13" s="690"/>
      <c r="H13" s="690"/>
      <c r="I13" s="690"/>
      <c r="J13" s="690"/>
      <c r="K13" s="691"/>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267</v>
      </c>
      <c r="C15" s="624"/>
      <c r="D15" s="624"/>
      <c r="E15" s="624"/>
      <c r="F15" s="624"/>
      <c r="G15" s="630" t="s">
        <v>209</v>
      </c>
      <c r="H15" s="630"/>
      <c r="I15" s="625" t="s">
        <v>293</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269</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1205012000</v>
      </c>
      <c r="C24" s="91"/>
      <c r="D24" s="91"/>
      <c r="E24" s="91"/>
      <c r="F24" s="91"/>
      <c r="G24" s="91"/>
      <c r="H24" s="88"/>
      <c r="I24" s="88">
        <v>164500000</v>
      </c>
      <c r="J24" s="88"/>
      <c r="K24" s="88"/>
      <c r="L24" s="88"/>
      <c r="M24" s="88"/>
      <c r="N24" s="91">
        <f>SUM(B24:M24)</f>
        <v>1369512000</v>
      </c>
      <c r="O24" s="89"/>
    </row>
    <row r="25" spans="1:15" ht="32.1" customHeight="1" x14ac:dyDescent="0.25">
      <c r="A25" s="90" t="s">
        <v>222</v>
      </c>
      <c r="B25" s="91">
        <v>235890000</v>
      </c>
      <c r="C25" s="91">
        <v>780410000</v>
      </c>
      <c r="D25" s="91">
        <v>188712000</v>
      </c>
      <c r="E25" s="91"/>
      <c r="F25" s="91"/>
      <c r="G25" s="91">
        <v>0</v>
      </c>
      <c r="H25" s="91"/>
      <c r="I25" s="91"/>
      <c r="J25" s="91"/>
      <c r="K25" s="91"/>
      <c r="L25" s="91"/>
      <c r="M25" s="91"/>
      <c r="N25" s="91">
        <f t="shared" ref="N25:N29" si="0">SUM(B25:M25)</f>
        <v>1205012000</v>
      </c>
      <c r="O25" s="120">
        <f>+(B25+C25+D25+E25+F25+G25+H25+I25+J25+K25+L25+M25)/N24</f>
        <v>0.87988422153292556</v>
      </c>
    </row>
    <row r="26" spans="1:15" ht="32.1" customHeight="1" x14ac:dyDescent="0.25">
      <c r="A26" s="90" t="s">
        <v>223</v>
      </c>
      <c r="B26" s="91"/>
      <c r="C26" s="91"/>
      <c r="D26" s="91">
        <v>49124601</v>
      </c>
      <c r="E26" s="464">
        <v>122073799</v>
      </c>
      <c r="F26" s="91">
        <v>133082000</v>
      </c>
      <c r="G26" s="91">
        <v>133082000</v>
      </c>
      <c r="H26" s="91">
        <v>133082000</v>
      </c>
      <c r="I26" s="91"/>
      <c r="J26" s="91"/>
      <c r="K26" s="91"/>
      <c r="L26" s="91"/>
      <c r="M26" s="91"/>
      <c r="N26" s="91">
        <f t="shared" si="0"/>
        <v>570444400</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4">
        <v>0</v>
      </c>
      <c r="N27" s="91">
        <f t="shared" si="0"/>
        <v>0</v>
      </c>
      <c r="O27" s="335"/>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Brindar 57.500 atenciones  y seguimientos socio-jurídicos a las mujeres víctimas de violencias que ingresan a las instituciones prestadoras de salud públicas -IPS- y fortalecer las capacidades técnicas del sector salud</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21</v>
      </c>
      <c r="I35" s="608"/>
      <c r="J35" s="98"/>
    </row>
    <row r="36" spans="1:10" ht="50.25" customHeight="1" thickBot="1" x14ac:dyDescent="0.3">
      <c r="A36" s="594"/>
      <c r="B36" s="375">
        <v>10327</v>
      </c>
      <c r="C36" s="375">
        <v>16000</v>
      </c>
      <c r="D36" s="375">
        <v>15173</v>
      </c>
      <c r="E36" s="375">
        <v>16000</v>
      </c>
      <c r="F36" s="376">
        <v>57500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20.75" customHeight="1" thickBot="1" x14ac:dyDescent="0.3">
      <c r="A39" s="594"/>
      <c r="B39" s="103">
        <v>0</v>
      </c>
      <c r="C39" s="104">
        <v>0</v>
      </c>
      <c r="D39" s="733" t="s">
        <v>618</v>
      </c>
      <c r="E39" s="715"/>
      <c r="F39" s="714" t="s">
        <v>618</v>
      </c>
      <c r="G39" s="715"/>
      <c r="H39" s="156" t="s">
        <v>618</v>
      </c>
      <c r="I39" s="235" t="s">
        <v>618</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246" customHeight="1" thickBot="1" x14ac:dyDescent="0.3">
      <c r="A41" s="594"/>
      <c r="B41" s="103">
        <v>1000</v>
      </c>
      <c r="C41" s="104">
        <v>505</v>
      </c>
      <c r="D41" s="708" t="s">
        <v>694</v>
      </c>
      <c r="E41" s="709"/>
      <c r="F41" s="708" t="s">
        <v>695</v>
      </c>
      <c r="G41" s="709"/>
      <c r="H41" s="400" t="s">
        <v>627</v>
      </c>
      <c r="I41" s="401" t="s">
        <v>696</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274.5" customHeight="1" thickBot="1" x14ac:dyDescent="0.3">
      <c r="A43" s="594"/>
      <c r="B43" s="105">
        <v>1640</v>
      </c>
      <c r="C43" s="104">
        <v>1909</v>
      </c>
      <c r="D43" s="714" t="s">
        <v>751</v>
      </c>
      <c r="E43" s="715"/>
      <c r="F43" s="714" t="s">
        <v>752</v>
      </c>
      <c r="G43" s="715"/>
      <c r="H43" s="400" t="s">
        <v>627</v>
      </c>
      <c r="I43" s="235" t="s">
        <v>696</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387" customHeight="1" thickBot="1" x14ac:dyDescent="0.3">
      <c r="A45" s="594"/>
      <c r="B45" s="103">
        <v>1640</v>
      </c>
      <c r="C45" s="457">
        <v>2330</v>
      </c>
      <c r="D45" s="694" t="s">
        <v>867</v>
      </c>
      <c r="E45" s="734"/>
      <c r="F45" s="694" t="s">
        <v>868</v>
      </c>
      <c r="G45" s="734"/>
      <c r="H45" s="493" t="s">
        <v>627</v>
      </c>
      <c r="I45" s="494" t="s">
        <v>869</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260.25" customHeight="1" thickBot="1" x14ac:dyDescent="0.3">
      <c r="A47" s="594"/>
      <c r="B47" s="103">
        <v>1640</v>
      </c>
      <c r="C47" s="104">
        <v>2655</v>
      </c>
      <c r="D47" s="714" t="s">
        <v>938</v>
      </c>
      <c r="E47" s="715"/>
      <c r="F47" s="714" t="s">
        <v>939</v>
      </c>
      <c r="G47" s="735"/>
      <c r="H47" s="493" t="s">
        <v>627</v>
      </c>
      <c r="I47" s="494" t="s">
        <v>869</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280.5" customHeight="1" thickBot="1" x14ac:dyDescent="0.3">
      <c r="A49" s="594"/>
      <c r="B49" s="103">
        <v>1640</v>
      </c>
      <c r="C49" s="158">
        <v>2549</v>
      </c>
      <c r="D49" s="714" t="s">
        <v>1083</v>
      </c>
      <c r="E49" s="715"/>
      <c r="F49" s="714" t="s">
        <v>1084</v>
      </c>
      <c r="G49" s="735"/>
      <c r="H49" s="493" t="s">
        <v>627</v>
      </c>
      <c r="I49" s="494" t="s">
        <v>869</v>
      </c>
    </row>
    <row r="50" spans="1:9" ht="35.1" customHeight="1" thickBot="1" x14ac:dyDescent="0.3">
      <c r="A50" s="593" t="s">
        <v>246</v>
      </c>
      <c r="B50" s="110" t="s">
        <v>235</v>
      </c>
      <c r="C50" s="107" t="s">
        <v>236</v>
      </c>
      <c r="D50" s="579" t="s">
        <v>237</v>
      </c>
      <c r="E50" s="580"/>
      <c r="F50" s="579" t="s">
        <v>238</v>
      </c>
      <c r="G50" s="580"/>
      <c r="H50" s="109" t="s">
        <v>239</v>
      </c>
      <c r="I50" s="111" t="s">
        <v>240</v>
      </c>
    </row>
    <row r="51" spans="1:9" ht="242.45" customHeight="1" thickBot="1" x14ac:dyDescent="0.3">
      <c r="A51" s="594"/>
      <c r="B51" s="101">
        <v>1640</v>
      </c>
      <c r="C51" s="106">
        <v>2743</v>
      </c>
      <c r="D51" s="714" t="s">
        <v>1110</v>
      </c>
      <c r="E51" s="736"/>
      <c r="F51" s="714" t="s">
        <v>1111</v>
      </c>
      <c r="G51" s="735"/>
      <c r="H51" s="493" t="s">
        <v>627</v>
      </c>
      <c r="I51" s="494" t="s">
        <v>869</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1">
        <v>1640</v>
      </c>
      <c r="C53" s="106"/>
      <c r="D53" s="581"/>
      <c r="E53" s="582"/>
      <c r="F53" s="581"/>
      <c r="G53" s="583"/>
      <c r="H53" s="267"/>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1">
        <v>1640</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1">
        <v>1640</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1">
        <v>1630</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1">
        <v>250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749" t="s">
        <v>252</v>
      </c>
      <c r="B65" s="750"/>
      <c r="C65" s="750"/>
      <c r="D65" s="750"/>
      <c r="E65" s="750"/>
      <c r="F65" s="750"/>
      <c r="G65" s="750"/>
      <c r="H65" s="750"/>
      <c r="I65" s="750"/>
    </row>
    <row r="66" spans="1:9" ht="112.5" customHeight="1" x14ac:dyDescent="0.25">
      <c r="A66" s="112" t="s">
        <v>253</v>
      </c>
      <c r="B66" s="722" t="s">
        <v>294</v>
      </c>
      <c r="C66" s="723"/>
      <c r="D66" s="584" t="s">
        <v>295</v>
      </c>
      <c r="E66" s="585"/>
      <c r="F66" s="584"/>
      <c r="G66" s="585"/>
      <c r="H66" s="584"/>
      <c r="I66" s="585"/>
    </row>
    <row r="67" spans="1:9" ht="40.5" customHeight="1" x14ac:dyDescent="0.25">
      <c r="A67" s="112" t="s">
        <v>257</v>
      </c>
      <c r="B67" s="737">
        <v>0.05</v>
      </c>
      <c r="C67" s="671"/>
      <c r="D67" s="737">
        <v>0.05</v>
      </c>
      <c r="E67" s="671"/>
      <c r="F67" s="666"/>
      <c r="G67" s="667"/>
      <c r="H67" s="666"/>
      <c r="I67" s="667"/>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0</v>
      </c>
      <c r="C69" s="114">
        <v>0</v>
      </c>
      <c r="D69" s="114">
        <v>0</v>
      </c>
      <c r="E69" s="114">
        <v>0</v>
      </c>
      <c r="F69" s="114"/>
      <c r="G69" s="115"/>
      <c r="H69" s="114"/>
      <c r="I69" s="115"/>
    </row>
    <row r="70" spans="1:9" ht="80.25" customHeight="1" x14ac:dyDescent="0.25">
      <c r="A70" s="112" t="s">
        <v>258</v>
      </c>
      <c r="B70" s="716" t="s">
        <v>618</v>
      </c>
      <c r="C70" s="717"/>
      <c r="D70" s="716" t="s">
        <v>618</v>
      </c>
      <c r="E70" s="717"/>
      <c r="F70" s="744"/>
      <c r="G70" s="745"/>
      <c r="H70" s="744"/>
      <c r="I70" s="745"/>
    </row>
    <row r="71" spans="1:9" ht="80.25" customHeight="1" x14ac:dyDescent="0.25">
      <c r="A71" s="112" t="s">
        <v>259</v>
      </c>
      <c r="B71" s="716" t="s">
        <v>618</v>
      </c>
      <c r="C71" s="717"/>
      <c r="D71" s="716" t="s">
        <v>618</v>
      </c>
      <c r="E71" s="717"/>
      <c r="F71" s="707"/>
      <c r="G71" s="701"/>
      <c r="H71" s="707"/>
      <c r="I71" s="701"/>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7.0000000000000007E-2</v>
      </c>
      <c r="C73" s="115">
        <v>7.0000000000000007E-2</v>
      </c>
      <c r="D73" s="114">
        <v>7.0000000000000007E-2</v>
      </c>
      <c r="E73" s="115">
        <v>7.0000000000000007E-2</v>
      </c>
      <c r="F73" s="114"/>
      <c r="G73" s="115"/>
      <c r="H73" s="114"/>
      <c r="I73" s="115"/>
    </row>
    <row r="74" spans="1:9" ht="288" customHeight="1" x14ac:dyDescent="0.25">
      <c r="A74" s="112" t="s">
        <v>258</v>
      </c>
      <c r="B74" s="576" t="s">
        <v>697</v>
      </c>
      <c r="C74" s="577"/>
      <c r="D74" s="576" t="s">
        <v>698</v>
      </c>
      <c r="E74" s="577"/>
      <c r="F74" s="744"/>
      <c r="G74" s="745"/>
      <c r="H74" s="744"/>
      <c r="I74" s="745"/>
    </row>
    <row r="75" spans="1:9" ht="80.25" customHeight="1" x14ac:dyDescent="0.25">
      <c r="A75" s="112" t="s">
        <v>259</v>
      </c>
      <c r="B75" s="699" t="s">
        <v>699</v>
      </c>
      <c r="C75" s="701"/>
      <c r="D75" s="699" t="s">
        <v>700</v>
      </c>
      <c r="E75" s="701"/>
      <c r="F75" s="707"/>
      <c r="G75" s="701"/>
      <c r="H75" s="707"/>
      <c r="I75" s="701"/>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0.1</v>
      </c>
      <c r="C77" s="115">
        <v>0.1</v>
      </c>
      <c r="D77" s="114">
        <v>0.1</v>
      </c>
      <c r="E77" s="115">
        <v>0.1</v>
      </c>
      <c r="F77" s="114"/>
      <c r="G77" s="115"/>
      <c r="H77" s="114"/>
      <c r="I77" s="115"/>
    </row>
    <row r="78" spans="1:9" ht="291.75" customHeight="1" x14ac:dyDescent="0.25">
      <c r="A78" s="112" t="s">
        <v>258</v>
      </c>
      <c r="B78" s="718" t="s">
        <v>757</v>
      </c>
      <c r="C78" s="719"/>
      <c r="D78" s="718" t="s">
        <v>753</v>
      </c>
      <c r="E78" s="719"/>
      <c r="F78" s="744"/>
      <c r="G78" s="745"/>
      <c r="H78" s="744"/>
      <c r="I78" s="745"/>
    </row>
    <row r="79" spans="1:9" ht="80.25" customHeight="1" x14ac:dyDescent="0.25">
      <c r="A79" s="112" t="s">
        <v>259</v>
      </c>
      <c r="B79" s="699" t="s">
        <v>755</v>
      </c>
      <c r="C79" s="701"/>
      <c r="D79" s="699" t="s">
        <v>754</v>
      </c>
      <c r="E79" s="701"/>
      <c r="F79" s="707"/>
      <c r="G79" s="701"/>
      <c r="H79" s="707"/>
      <c r="I79" s="701"/>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0.1</v>
      </c>
      <c r="C81" s="115">
        <v>0.1</v>
      </c>
      <c r="D81" s="114">
        <v>0.1</v>
      </c>
      <c r="E81" s="115">
        <v>0.1</v>
      </c>
      <c r="F81" s="114"/>
      <c r="G81" s="115"/>
      <c r="H81" s="114"/>
      <c r="I81" s="115"/>
    </row>
    <row r="82" spans="1:9" ht="280.5" customHeight="1" x14ac:dyDescent="0.25">
      <c r="A82" s="112" t="s">
        <v>258</v>
      </c>
      <c r="B82" s="738" t="s">
        <v>872</v>
      </c>
      <c r="C82" s="739"/>
      <c r="D82" s="738" t="s">
        <v>934</v>
      </c>
      <c r="E82" s="739"/>
      <c r="F82" s="746"/>
      <c r="G82" s="747"/>
      <c r="H82" s="746"/>
      <c r="I82" s="747"/>
    </row>
    <row r="83" spans="1:9" ht="80.25" customHeight="1" x14ac:dyDescent="0.25">
      <c r="A83" s="112" t="s">
        <v>259</v>
      </c>
      <c r="B83" s="699" t="s">
        <v>870</v>
      </c>
      <c r="C83" s="702"/>
      <c r="D83" s="699" t="s">
        <v>871</v>
      </c>
      <c r="E83" s="702"/>
      <c r="F83" s="748"/>
      <c r="G83" s="702"/>
      <c r="H83" s="748"/>
      <c r="I83" s="702"/>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0.1</v>
      </c>
      <c r="C85" s="115">
        <v>0.1</v>
      </c>
      <c r="D85" s="114">
        <v>0.1</v>
      </c>
      <c r="E85" s="115">
        <v>0.1</v>
      </c>
      <c r="F85" s="114"/>
      <c r="G85" s="115"/>
      <c r="H85" s="114"/>
      <c r="I85" s="115"/>
    </row>
    <row r="86" spans="1:9" ht="307.5" customHeight="1" x14ac:dyDescent="0.25">
      <c r="A86" s="112" t="s">
        <v>258</v>
      </c>
      <c r="B86" s="742" t="s">
        <v>940</v>
      </c>
      <c r="C86" s="743"/>
      <c r="D86" s="742" t="s">
        <v>945</v>
      </c>
      <c r="E86" s="743"/>
      <c r="F86" s="578"/>
      <c r="G86" s="578"/>
      <c r="H86" s="578"/>
      <c r="I86" s="578"/>
    </row>
    <row r="87" spans="1:9" ht="80.25" customHeight="1" x14ac:dyDescent="0.25">
      <c r="A87" s="112" t="s">
        <v>259</v>
      </c>
      <c r="B87" s="699" t="s">
        <v>941</v>
      </c>
      <c r="C87" s="701"/>
      <c r="D87" s="699" t="s">
        <v>942</v>
      </c>
      <c r="E87" s="701"/>
      <c r="F87" s="570"/>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0.1</v>
      </c>
      <c r="C89" s="114">
        <v>0.1</v>
      </c>
      <c r="D89" s="114">
        <v>0.1</v>
      </c>
      <c r="E89" s="114">
        <v>0.1</v>
      </c>
      <c r="F89" s="114"/>
      <c r="G89" s="117"/>
      <c r="H89" s="114"/>
      <c r="I89" s="117"/>
    </row>
    <row r="90" spans="1:9" ht="270" customHeight="1" x14ac:dyDescent="0.25">
      <c r="A90" s="112" t="s">
        <v>258</v>
      </c>
      <c r="B90" s="740" t="s">
        <v>1087</v>
      </c>
      <c r="C90" s="741"/>
      <c r="D90" s="740" t="s">
        <v>1088</v>
      </c>
      <c r="E90" s="741"/>
      <c r="F90" s="572"/>
      <c r="G90" s="572"/>
      <c r="H90" s="572"/>
      <c r="I90" s="572"/>
    </row>
    <row r="91" spans="1:9" ht="80.25" customHeight="1" x14ac:dyDescent="0.25">
      <c r="A91" s="112" t="s">
        <v>259</v>
      </c>
      <c r="B91" s="699" t="s">
        <v>1085</v>
      </c>
      <c r="C91" s="701"/>
      <c r="D91" s="699" t="s">
        <v>1086</v>
      </c>
      <c r="E91" s="701"/>
      <c r="F91" s="570"/>
      <c r="G91" s="57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0.1</v>
      </c>
      <c r="C93" s="114">
        <v>0.1</v>
      </c>
      <c r="D93" s="114">
        <v>0.1</v>
      </c>
      <c r="E93" s="114">
        <v>0.1</v>
      </c>
      <c r="F93" s="114"/>
      <c r="G93" s="117"/>
      <c r="H93" s="114"/>
      <c r="I93" s="117"/>
    </row>
    <row r="94" spans="1:9" ht="291.60000000000002" customHeight="1" x14ac:dyDescent="0.25">
      <c r="A94" s="112" t="s">
        <v>258</v>
      </c>
      <c r="B94" s="740" t="s">
        <v>1112</v>
      </c>
      <c r="C94" s="741"/>
      <c r="D94" s="740" t="s">
        <v>1115</v>
      </c>
      <c r="E94" s="741"/>
      <c r="F94" s="572"/>
      <c r="G94" s="572"/>
      <c r="H94" s="572"/>
      <c r="I94" s="572"/>
    </row>
    <row r="95" spans="1:9" ht="80.25" customHeight="1" x14ac:dyDescent="0.25">
      <c r="A95" s="112" t="s">
        <v>259</v>
      </c>
      <c r="B95" s="699" t="s">
        <v>1113</v>
      </c>
      <c r="C95" s="701"/>
      <c r="D95" s="699" t="s">
        <v>1114</v>
      </c>
      <c r="E95" s="701"/>
      <c r="F95" s="570"/>
      <c r="G95" s="57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0.1</v>
      </c>
      <c r="C97" s="117"/>
      <c r="D97" s="114">
        <v>0.1</v>
      </c>
      <c r="E97" s="117"/>
      <c r="F97" s="114"/>
      <c r="G97" s="117"/>
      <c r="H97" s="114"/>
      <c r="I97" s="117"/>
    </row>
    <row r="98" spans="1:9" ht="80.25" customHeight="1" x14ac:dyDescent="0.25">
      <c r="A98" s="112" t="s">
        <v>258</v>
      </c>
      <c r="B98" s="572"/>
      <c r="C98" s="572"/>
      <c r="D98" s="572"/>
      <c r="E98" s="572"/>
      <c r="F98" s="572"/>
      <c r="G98" s="572"/>
      <c r="H98" s="572"/>
      <c r="I98" s="572"/>
    </row>
    <row r="99" spans="1:9" ht="80.25" customHeight="1" x14ac:dyDescent="0.25">
      <c r="A99" s="112" t="s">
        <v>259</v>
      </c>
      <c r="B99" s="570"/>
      <c r="C99" s="571"/>
      <c r="D99" s="570"/>
      <c r="E99" s="571"/>
      <c r="F99" s="570"/>
      <c r="G99" s="57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0.1</v>
      </c>
      <c r="C101" s="117"/>
      <c r="D101" s="114">
        <v>0.1</v>
      </c>
      <c r="E101" s="117"/>
      <c r="F101" s="114"/>
      <c r="G101" s="117"/>
      <c r="H101" s="114"/>
      <c r="I101" s="117"/>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0.1</v>
      </c>
      <c r="C105" s="117"/>
      <c r="D105" s="114">
        <v>0.1</v>
      </c>
      <c r="E105" s="117"/>
      <c r="F105" s="114"/>
      <c r="G105" s="117"/>
      <c r="H105" s="114"/>
      <c r="I105" s="117"/>
    </row>
    <row r="106" spans="1:9" ht="80.25" customHeight="1" x14ac:dyDescent="0.25">
      <c r="A106" s="112" t="s">
        <v>258</v>
      </c>
      <c r="B106" s="572"/>
      <c r="C106" s="572"/>
      <c r="D106" s="572"/>
      <c r="E106" s="572"/>
      <c r="F106" s="572"/>
      <c r="G106" s="572"/>
      <c r="H106" s="572"/>
      <c r="I106" s="572"/>
    </row>
    <row r="107" spans="1:9" ht="80.25" customHeight="1" x14ac:dyDescent="0.25">
      <c r="A107" s="112" t="s">
        <v>259</v>
      </c>
      <c r="B107" s="570"/>
      <c r="C107" s="571"/>
      <c r="D107" s="570"/>
      <c r="E107" s="571"/>
      <c r="F107" s="570"/>
      <c r="G107" s="57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0.1</v>
      </c>
      <c r="C109" s="117"/>
      <c r="D109" s="114">
        <v>0.1</v>
      </c>
      <c r="E109" s="117"/>
      <c r="F109" s="114"/>
      <c r="G109" s="117"/>
      <c r="H109" s="114"/>
      <c r="I109" s="117"/>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0.03</v>
      </c>
      <c r="C113" s="256"/>
      <c r="D113" s="114">
        <v>0.03</v>
      </c>
      <c r="E113" s="256"/>
      <c r="F113" s="114"/>
      <c r="G113" s="256"/>
      <c r="H113" s="114"/>
      <c r="I113" s="256"/>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1">(B69+B73+B77+B81+B85+B89+B93+B97+B101+B105+B109+B113)</f>
        <v>0.99999999999999989</v>
      </c>
      <c r="C116" s="118">
        <f t="shared" si="1"/>
        <v>0.56999999999999995</v>
      </c>
      <c r="D116" s="118">
        <f t="shared" si="1"/>
        <v>0.99999999999999989</v>
      </c>
      <c r="E116" s="118">
        <f t="shared" si="1"/>
        <v>0.56999999999999995</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102:I102"/>
    <mergeCell ref="H103:I103"/>
    <mergeCell ref="H106:I106"/>
    <mergeCell ref="H107:I107"/>
    <mergeCell ref="H110:I110"/>
    <mergeCell ref="H111:I111"/>
    <mergeCell ref="H114:I114"/>
    <mergeCell ref="H115:I115"/>
    <mergeCell ref="A65:I65"/>
    <mergeCell ref="F106:G106"/>
    <mergeCell ref="F107:G107"/>
    <mergeCell ref="F110:G110"/>
    <mergeCell ref="F111:G111"/>
    <mergeCell ref="F114:G114"/>
    <mergeCell ref="F115:G115"/>
    <mergeCell ref="H66:I66"/>
    <mergeCell ref="H67:I67"/>
    <mergeCell ref="H70:I70"/>
    <mergeCell ref="H71:I71"/>
    <mergeCell ref="H74:I74"/>
    <mergeCell ref="H75:I75"/>
    <mergeCell ref="H78:I78"/>
    <mergeCell ref="H79:I79"/>
    <mergeCell ref="H82:I82"/>
    <mergeCell ref="H83:I83"/>
    <mergeCell ref="H86:I86"/>
    <mergeCell ref="H87:I87"/>
    <mergeCell ref="H90:I90"/>
    <mergeCell ref="H91:I91"/>
    <mergeCell ref="H94:I94"/>
    <mergeCell ref="H95:I95"/>
    <mergeCell ref="H98:I98"/>
    <mergeCell ref="H99:I99"/>
    <mergeCell ref="F87:G87"/>
    <mergeCell ref="F90:G90"/>
    <mergeCell ref="F91:G91"/>
    <mergeCell ref="F94:G94"/>
    <mergeCell ref="F95:G95"/>
    <mergeCell ref="F98:G98"/>
    <mergeCell ref="F99:G99"/>
    <mergeCell ref="F102:G102"/>
    <mergeCell ref="F103:G103"/>
    <mergeCell ref="F70:G70"/>
    <mergeCell ref="F71:G71"/>
    <mergeCell ref="F74:G74"/>
    <mergeCell ref="F75:G75"/>
    <mergeCell ref="F78:G78"/>
    <mergeCell ref="F79:G79"/>
    <mergeCell ref="F82:G82"/>
    <mergeCell ref="F83:G83"/>
    <mergeCell ref="F86:G86"/>
    <mergeCell ref="A112:A113"/>
    <mergeCell ref="B114:C114"/>
    <mergeCell ref="D114:E114"/>
    <mergeCell ref="B115:C115"/>
    <mergeCell ref="D115:E115"/>
    <mergeCell ref="A108:A109"/>
    <mergeCell ref="B110:C110"/>
    <mergeCell ref="D110:E110"/>
    <mergeCell ref="B111:C111"/>
    <mergeCell ref="D111:E111"/>
    <mergeCell ref="A104:A105"/>
    <mergeCell ref="B106:C106"/>
    <mergeCell ref="D106:E106"/>
    <mergeCell ref="B107:C107"/>
    <mergeCell ref="D107:E107"/>
    <mergeCell ref="A100:A101"/>
    <mergeCell ref="B102:C102"/>
    <mergeCell ref="D102:E102"/>
    <mergeCell ref="B103:C103"/>
    <mergeCell ref="D103:E103"/>
    <mergeCell ref="A96:A97"/>
    <mergeCell ref="B98:C98"/>
    <mergeCell ref="D98:E98"/>
    <mergeCell ref="B99:C99"/>
    <mergeCell ref="D99:E99"/>
    <mergeCell ref="A92:A93"/>
    <mergeCell ref="B94:C94"/>
    <mergeCell ref="D94:E94"/>
    <mergeCell ref="B95:C95"/>
    <mergeCell ref="D95:E95"/>
    <mergeCell ref="A88:A89"/>
    <mergeCell ref="B90:C90"/>
    <mergeCell ref="D90:E90"/>
    <mergeCell ref="B91:C91"/>
    <mergeCell ref="D91:E91"/>
    <mergeCell ref="A84:A85"/>
    <mergeCell ref="B86:C86"/>
    <mergeCell ref="D86:E86"/>
    <mergeCell ref="B87:C87"/>
    <mergeCell ref="D87:E87"/>
    <mergeCell ref="A80:A81"/>
    <mergeCell ref="B82:C82"/>
    <mergeCell ref="D82:E82"/>
    <mergeCell ref="B83:C83"/>
    <mergeCell ref="D83:E83"/>
    <mergeCell ref="A76:A77"/>
    <mergeCell ref="B78:C78"/>
    <mergeCell ref="D78:E78"/>
    <mergeCell ref="B79:C79"/>
    <mergeCell ref="D79:E79"/>
    <mergeCell ref="A72:A73"/>
    <mergeCell ref="B74:C74"/>
    <mergeCell ref="D74:E74"/>
    <mergeCell ref="B75:C75"/>
    <mergeCell ref="D75:E75"/>
    <mergeCell ref="A68:A69"/>
    <mergeCell ref="B70:C70"/>
    <mergeCell ref="D70:E70"/>
    <mergeCell ref="B71:C71"/>
    <mergeCell ref="D71:E71"/>
    <mergeCell ref="B66:C66"/>
    <mergeCell ref="D66:E66"/>
    <mergeCell ref="B67:C67"/>
    <mergeCell ref="D67:E67"/>
    <mergeCell ref="A60:A61"/>
    <mergeCell ref="D60:E60"/>
    <mergeCell ref="F60:G60"/>
    <mergeCell ref="D61:E61"/>
    <mergeCell ref="F61:G61"/>
    <mergeCell ref="F66:G66"/>
    <mergeCell ref="F67:G67"/>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113ED115-2CD9-4B6A-9B16-A99F82E9EF4C}"/>
    <hyperlink ref="D75" r:id="rId2" xr:uid="{5388393D-5963-4E93-BEB1-947C6DF5A8BB}"/>
    <hyperlink ref="D79" r:id="rId3" xr:uid="{AFF7F814-1809-4C2F-91BF-402CD82134EA}"/>
    <hyperlink ref="B79" r:id="rId4" xr:uid="{A94D427D-9320-4EA9-8459-B87A0C27BAE2}"/>
    <hyperlink ref="D83" r:id="rId5" xr:uid="{BC52A11C-A836-4190-907D-F798FE47D7E9}"/>
    <hyperlink ref="B83" r:id="rId6" xr:uid="{CF1FB37B-5650-4A9E-AC13-9247EDFD2B88}"/>
    <hyperlink ref="B87" r:id="rId7" xr:uid="{767D7375-4D7B-4CD8-B383-D16EEC38F12C}"/>
    <hyperlink ref="D87" r:id="rId8" xr:uid="{893BE68C-A520-4E42-A845-FDBA8630EFDC}"/>
    <hyperlink ref="B91" r:id="rId9" xr:uid="{B7184EF0-9D16-4531-9456-85E371E84F3F}"/>
    <hyperlink ref="D91" r:id="rId10" xr:uid="{84A06D3B-A8A5-44EF-921D-43FB65C7D466}"/>
    <hyperlink ref="B95" r:id="rId11" xr:uid="{9523F007-1852-47F0-978D-FB1C7A4B9BBB}"/>
    <hyperlink ref="D95" r:id="rId12" xr:uid="{9B39418F-D4A3-4C60-820A-A16ED96D2C65}"/>
  </hyperlinks>
  <pageMargins left="0.25" right="0.25" top="0.75" bottom="0.75" header="0.3" footer="0.3"/>
  <pageSetup scale="24" fitToHeight="0" orientation="landscape" r:id="rId13"/>
  <rowBreaks count="2" manualBreakCount="2">
    <brk id="49" max="15" man="1"/>
    <brk id="79" max="15" man="1"/>
  </rowBreaks>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A682-2CE2-4644-BF49-58FBF561DEAD}">
  <sheetPr>
    <tabColor theme="0"/>
    <pageSetUpPr fitToPage="1"/>
  </sheetPr>
  <dimension ref="A1:O126"/>
  <sheetViews>
    <sheetView showGridLines="0" topLeftCell="H10" zoomScale="70" zoomScaleNormal="70" zoomScaleSheetLayoutView="20" workbookViewId="0">
      <selection activeCell="M26" sqref="M26"/>
    </sheetView>
  </sheetViews>
  <sheetFormatPr baseColWidth="10" defaultColWidth="10.7109375" defaultRowHeight="14.25" x14ac:dyDescent="0.25"/>
  <cols>
    <col min="1" max="1" width="49.7109375" style="68" customWidth="1"/>
    <col min="2" max="2" width="35.7109375" style="68" customWidth="1"/>
    <col min="3" max="3" width="51.42578125" style="68" customWidth="1"/>
    <col min="4" max="4" width="35.7109375" style="68" customWidth="1"/>
    <col min="5" max="5" width="162.42578125" style="68" customWidth="1"/>
    <col min="6" max="6" width="35.7109375" style="68" customWidth="1"/>
    <col min="7" max="7" width="198.28515625" style="68" customWidth="1"/>
    <col min="8" max="8" width="48.5703125" style="68" customWidth="1"/>
    <col min="9" max="9" width="99.7109375" style="68" customWidth="1"/>
    <col min="10" max="13" width="35.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83" t="s">
        <v>296</v>
      </c>
      <c r="C11" s="684"/>
      <c r="D11" s="684"/>
      <c r="E11" s="684"/>
      <c r="F11" s="684"/>
      <c r="G11" s="684"/>
      <c r="H11" s="684"/>
      <c r="I11" s="684"/>
      <c r="J11" s="684"/>
      <c r="K11" s="685"/>
      <c r="L11" s="639" t="s">
        <v>851</v>
      </c>
      <c r="M11" s="650">
        <v>2024110010298</v>
      </c>
      <c r="N11" s="651"/>
      <c r="O11" s="652"/>
    </row>
    <row r="12" spans="1:15" ht="15" customHeight="1" x14ac:dyDescent="0.25">
      <c r="A12" s="637"/>
      <c r="B12" s="686"/>
      <c r="C12" s="687"/>
      <c r="D12" s="687"/>
      <c r="E12" s="687"/>
      <c r="F12" s="687"/>
      <c r="G12" s="687"/>
      <c r="H12" s="687"/>
      <c r="I12" s="687"/>
      <c r="J12" s="687"/>
      <c r="K12" s="688"/>
      <c r="L12" s="640"/>
      <c r="M12" s="653"/>
      <c r="N12" s="654"/>
      <c r="O12" s="655"/>
    </row>
    <row r="13" spans="1:15" ht="15" customHeight="1" thickBot="1" x14ac:dyDescent="0.3">
      <c r="A13" s="638"/>
      <c r="B13" s="689"/>
      <c r="C13" s="690"/>
      <c r="D13" s="690"/>
      <c r="E13" s="690"/>
      <c r="F13" s="690"/>
      <c r="G13" s="690"/>
      <c r="H13" s="690"/>
      <c r="I13" s="690"/>
      <c r="J13" s="690"/>
      <c r="K13" s="691"/>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297</v>
      </c>
      <c r="C15" s="624"/>
      <c r="D15" s="624"/>
      <c r="E15" s="624"/>
      <c r="F15" s="624"/>
      <c r="G15" s="630" t="s">
        <v>209</v>
      </c>
      <c r="H15" s="630"/>
      <c r="I15" s="625" t="s">
        <v>605</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298</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1439949000</v>
      </c>
      <c r="C24" s="91">
        <v>45553000</v>
      </c>
      <c r="D24" s="91"/>
      <c r="E24" s="403">
        <v>706073000</v>
      </c>
      <c r="F24" s="91">
        <v>102845000</v>
      </c>
      <c r="G24" s="91"/>
      <c r="H24" s="88"/>
      <c r="I24" s="88"/>
      <c r="J24" s="88"/>
      <c r="K24" s="88"/>
      <c r="L24" s="88"/>
      <c r="M24" s="88"/>
      <c r="N24" s="91">
        <f>SUM(B24:M24)</f>
        <v>2294420000</v>
      </c>
      <c r="O24" s="89"/>
    </row>
    <row r="25" spans="1:15" ht="32.1" customHeight="1" x14ac:dyDescent="0.25">
      <c r="A25" s="90" t="s">
        <v>222</v>
      </c>
      <c r="B25" s="91">
        <v>492072000</v>
      </c>
      <c r="C25" s="91">
        <v>650836000</v>
      </c>
      <c r="D25" s="91">
        <v>196991459</v>
      </c>
      <c r="E25" s="91">
        <v>49050000</v>
      </c>
      <c r="F25" s="91">
        <v>633517216</v>
      </c>
      <c r="G25" s="91">
        <v>48538333</v>
      </c>
      <c r="H25" s="91"/>
      <c r="I25" s="91"/>
      <c r="J25" s="91"/>
      <c r="K25" s="91"/>
      <c r="L25" s="91"/>
      <c r="M25" s="91"/>
      <c r="N25" s="91">
        <f>SUM(B25:M25)</f>
        <v>2071005008</v>
      </c>
      <c r="O25" s="120">
        <f>+(B25+C25+D25+E25+F25+G25+H25+I25+J25+K25+L25+M25)/N24</f>
        <v>0.90262681113309684</v>
      </c>
    </row>
    <row r="26" spans="1:15" ht="32.1" customHeight="1" x14ac:dyDescent="0.25">
      <c r="A26" s="90" t="s">
        <v>223</v>
      </c>
      <c r="B26" s="91"/>
      <c r="C26" s="91">
        <v>7195133</v>
      </c>
      <c r="D26" s="91">
        <v>111170874</v>
      </c>
      <c r="E26" s="464">
        <v>127214533</v>
      </c>
      <c r="F26" s="91">
        <v>160841619</v>
      </c>
      <c r="G26" s="91">
        <v>136522000</v>
      </c>
      <c r="H26" s="91">
        <v>400417156</v>
      </c>
      <c r="I26" s="91"/>
      <c r="J26" s="91"/>
      <c r="K26" s="91"/>
      <c r="L26" s="91"/>
      <c r="M26" s="91"/>
      <c r="N26" s="447">
        <f t="shared" ref="N26:N29" si="0">SUM(B26:M26)</f>
        <v>943361315</v>
      </c>
      <c r="O26" s="120"/>
    </row>
    <row r="27" spans="1:15" ht="32.1" customHeight="1" x14ac:dyDescent="0.25">
      <c r="A27" s="90" t="s">
        <v>224</v>
      </c>
      <c r="B27" s="91"/>
      <c r="C27" s="91">
        <v>51383733</v>
      </c>
      <c r="D27" s="91"/>
      <c r="E27" s="91"/>
      <c r="F27" s="91"/>
      <c r="G27" s="91"/>
      <c r="H27" s="91"/>
      <c r="I27" s="91"/>
      <c r="J27" s="91"/>
      <c r="K27" s="91"/>
      <c r="L27" s="91"/>
      <c r="M27" s="334">
        <v>3639133</v>
      </c>
      <c r="N27" s="91">
        <f t="shared" si="0"/>
        <v>55022866</v>
      </c>
      <c r="O27" s="335"/>
    </row>
    <row r="28" spans="1:15" ht="32.1" customHeight="1" x14ac:dyDescent="0.25">
      <c r="A28" s="90" t="s">
        <v>225</v>
      </c>
      <c r="B28" s="91">
        <v>0</v>
      </c>
      <c r="C28" s="91"/>
      <c r="D28" s="91"/>
      <c r="E28" s="91"/>
      <c r="F28" s="91">
        <v>3639133</v>
      </c>
      <c r="G28" s="91"/>
      <c r="H28" s="91"/>
      <c r="I28" s="91"/>
      <c r="J28" s="91"/>
      <c r="K28" s="91"/>
      <c r="L28" s="91"/>
      <c r="M28" s="91"/>
      <c r="N28" s="91">
        <f t="shared" si="0"/>
        <v>3639133</v>
      </c>
      <c r="O28" s="92"/>
    </row>
    <row r="29" spans="1:15" ht="32.1" customHeight="1" thickBot="1" x14ac:dyDescent="0.3">
      <c r="A29" s="93" t="s">
        <v>226</v>
      </c>
      <c r="B29" s="94">
        <v>0</v>
      </c>
      <c r="C29" s="94">
        <v>51383733</v>
      </c>
      <c r="D29" s="94"/>
      <c r="E29" s="94"/>
      <c r="F29" s="94"/>
      <c r="G29" s="94"/>
      <c r="H29" s="94"/>
      <c r="I29" s="94"/>
      <c r="J29" s="94"/>
      <c r="K29" s="94"/>
      <c r="L29" s="94"/>
      <c r="M29" s="94"/>
      <c r="N29" s="94">
        <f t="shared" si="0"/>
        <v>51383733</v>
      </c>
      <c r="O29" s="395">
        <f>+(B29+C29+D29+E29+F29+G29+H29+I29+J29+K29+L29+M29)/N27</f>
        <v>0.93386144225929635</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Fortalecer y transversalizar los 4 componentes del Sistema SOFIA con la implementación y coordinación de acciones en el ámbito distrital</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23</v>
      </c>
      <c r="I35" s="608"/>
      <c r="J35" s="98"/>
    </row>
    <row r="36" spans="1:10" ht="50.25" customHeight="1" thickBot="1" x14ac:dyDescent="0.3">
      <c r="A36" s="594"/>
      <c r="B36" s="268">
        <v>4</v>
      </c>
      <c r="C36" s="268">
        <v>4</v>
      </c>
      <c r="D36" s="268">
        <v>4</v>
      </c>
      <c r="E36" s="268">
        <v>4</v>
      </c>
      <c r="F36" s="270">
        <v>4</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71.75" thickBot="1" x14ac:dyDescent="0.3">
      <c r="A39" s="594"/>
      <c r="B39" s="402">
        <v>4</v>
      </c>
      <c r="C39" s="104">
        <v>4</v>
      </c>
      <c r="D39" s="751" t="s">
        <v>1071</v>
      </c>
      <c r="E39" s="752"/>
      <c r="F39" s="751" t="s">
        <v>1076</v>
      </c>
      <c r="G39" s="752"/>
      <c r="H39" s="404" t="s">
        <v>627</v>
      </c>
      <c r="I39" s="405" t="s">
        <v>701</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171.75" thickBot="1" x14ac:dyDescent="0.3">
      <c r="A41" s="594"/>
      <c r="B41" s="103">
        <v>4</v>
      </c>
      <c r="C41" s="104">
        <v>4</v>
      </c>
      <c r="D41" s="751" t="s">
        <v>1070</v>
      </c>
      <c r="E41" s="752"/>
      <c r="F41" s="751" t="s">
        <v>1075</v>
      </c>
      <c r="G41" s="752"/>
      <c r="H41" s="404" t="s">
        <v>627</v>
      </c>
      <c r="I41" s="406" t="s">
        <v>701</v>
      </c>
      <c r="J41" s="407"/>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210.75" customHeight="1" thickBot="1" x14ac:dyDescent="0.3">
      <c r="A43" s="594"/>
      <c r="B43" s="103">
        <v>4</v>
      </c>
      <c r="C43" s="104">
        <v>4</v>
      </c>
      <c r="D43" s="751" t="s">
        <v>799</v>
      </c>
      <c r="E43" s="752"/>
      <c r="F43" s="751" t="s">
        <v>800</v>
      </c>
      <c r="G43" s="752"/>
      <c r="H43" s="404" t="s">
        <v>627</v>
      </c>
      <c r="I43" s="406" t="s">
        <v>701</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173.25" customHeight="1" thickBot="1" x14ac:dyDescent="0.3">
      <c r="A45" s="594"/>
      <c r="B45" s="103">
        <v>4</v>
      </c>
      <c r="C45" s="103">
        <v>4</v>
      </c>
      <c r="D45" s="751" t="s">
        <v>895</v>
      </c>
      <c r="E45" s="752"/>
      <c r="F45" s="751" t="s">
        <v>896</v>
      </c>
      <c r="G45" s="752"/>
      <c r="H45" s="404" t="s">
        <v>627</v>
      </c>
      <c r="I45" s="406" t="s">
        <v>701</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73.25" customHeight="1" thickBot="1" x14ac:dyDescent="0.3">
      <c r="A47" s="594"/>
      <c r="B47" s="103">
        <v>4</v>
      </c>
      <c r="C47" s="104">
        <v>4</v>
      </c>
      <c r="D47" s="751" t="s">
        <v>955</v>
      </c>
      <c r="E47" s="752"/>
      <c r="F47" s="751" t="s">
        <v>956</v>
      </c>
      <c r="G47" s="752"/>
      <c r="H47" s="404" t="s">
        <v>627</v>
      </c>
      <c r="I47" s="406" t="s">
        <v>701</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86.75" customHeight="1" thickBot="1" x14ac:dyDescent="0.3">
      <c r="A49" s="594"/>
      <c r="B49" s="105">
        <v>4</v>
      </c>
      <c r="C49" s="101">
        <v>4</v>
      </c>
      <c r="D49" s="751" t="s">
        <v>1073</v>
      </c>
      <c r="E49" s="752"/>
      <c r="F49" s="751" t="s">
        <v>1074</v>
      </c>
      <c r="G49" s="752"/>
      <c r="H49" s="404" t="s">
        <v>627</v>
      </c>
      <c r="I49" s="406" t="s">
        <v>701</v>
      </c>
    </row>
    <row r="50" spans="1:9" ht="35.1" customHeight="1" thickBot="1" x14ac:dyDescent="0.3">
      <c r="A50" s="593" t="s">
        <v>246</v>
      </c>
      <c r="B50" s="108" t="s">
        <v>235</v>
      </c>
      <c r="C50" s="107" t="s">
        <v>236</v>
      </c>
      <c r="D50" s="579" t="s">
        <v>237</v>
      </c>
      <c r="E50" s="580"/>
      <c r="F50" s="579" t="s">
        <v>238</v>
      </c>
      <c r="G50" s="580"/>
      <c r="H50" s="109" t="s">
        <v>239</v>
      </c>
      <c r="I50" s="111" t="s">
        <v>240</v>
      </c>
    </row>
    <row r="51" spans="1:9" ht="120.75" customHeight="1" thickBot="1" x14ac:dyDescent="0.3">
      <c r="A51" s="594"/>
      <c r="B51" s="105">
        <v>4</v>
      </c>
      <c r="C51" s="106">
        <v>4</v>
      </c>
      <c r="D51" s="751" t="s">
        <v>1171</v>
      </c>
      <c r="E51" s="752"/>
      <c r="F51" s="751" t="s">
        <v>1172</v>
      </c>
      <c r="G51" s="752"/>
      <c r="H51" s="404" t="s">
        <v>627</v>
      </c>
      <c r="I51" s="406" t="s">
        <v>701</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4</v>
      </c>
      <c r="C53" s="106"/>
      <c r="D53" s="581"/>
      <c r="E53" s="582"/>
      <c r="F53" s="581"/>
      <c r="G53" s="583"/>
      <c r="H53" s="267"/>
      <c r="I53" s="102"/>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4</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4</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4</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25.25" customHeight="1" x14ac:dyDescent="0.25">
      <c r="A66" s="112" t="s">
        <v>253</v>
      </c>
      <c r="B66" s="584" t="s">
        <v>299</v>
      </c>
      <c r="C66" s="585"/>
      <c r="D66" s="584" t="s">
        <v>300</v>
      </c>
      <c r="E66" s="585"/>
      <c r="F66" s="584" t="s">
        <v>301</v>
      </c>
      <c r="G66" s="585"/>
      <c r="H66" s="584"/>
      <c r="I66" s="585"/>
    </row>
    <row r="67" spans="1:9" ht="40.5" customHeight="1" x14ac:dyDescent="0.25">
      <c r="A67" s="112" t="s">
        <v>257</v>
      </c>
      <c r="B67" s="666">
        <v>0.03</v>
      </c>
      <c r="C67" s="667"/>
      <c r="D67" s="666">
        <v>0.03</v>
      </c>
      <c r="E67" s="667"/>
      <c r="F67" s="666">
        <v>0.04</v>
      </c>
      <c r="G67" s="667"/>
      <c r="H67" s="666"/>
      <c r="I67" s="667"/>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5">
        <v>0.05</v>
      </c>
      <c r="C69" s="115">
        <v>0.05</v>
      </c>
      <c r="D69" s="114">
        <v>0</v>
      </c>
      <c r="E69" s="115">
        <v>0</v>
      </c>
      <c r="F69" s="115">
        <v>0.05</v>
      </c>
      <c r="G69" s="115">
        <v>0.05</v>
      </c>
      <c r="H69" s="114"/>
      <c r="I69" s="115"/>
    </row>
    <row r="70" spans="1:9" ht="256.5" customHeight="1" x14ac:dyDescent="0.25">
      <c r="A70" s="112" t="s">
        <v>258</v>
      </c>
      <c r="B70" s="753" t="s">
        <v>702</v>
      </c>
      <c r="C70" s="754"/>
      <c r="D70" s="716" t="s">
        <v>618</v>
      </c>
      <c r="E70" s="717"/>
      <c r="F70" s="753" t="s">
        <v>703</v>
      </c>
      <c r="G70" s="754"/>
      <c r="H70" s="744"/>
      <c r="I70" s="745"/>
    </row>
    <row r="71" spans="1:9" ht="80.25" customHeight="1" x14ac:dyDescent="0.25">
      <c r="A71" s="112" t="s">
        <v>259</v>
      </c>
      <c r="B71" s="699" t="s">
        <v>704</v>
      </c>
      <c r="C71" s="701"/>
      <c r="D71" s="716" t="s">
        <v>618</v>
      </c>
      <c r="E71" s="717"/>
      <c r="F71" s="699" t="s">
        <v>705</v>
      </c>
      <c r="G71" s="701"/>
      <c r="H71" s="707"/>
      <c r="I71" s="701"/>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5">
        <v>0.05</v>
      </c>
      <c r="C73" s="115">
        <v>0.05</v>
      </c>
      <c r="D73" s="114">
        <v>0.1</v>
      </c>
      <c r="E73" s="115">
        <v>0.1</v>
      </c>
      <c r="F73" s="115">
        <v>0.05</v>
      </c>
      <c r="G73" s="115">
        <v>0.05</v>
      </c>
      <c r="H73" s="114"/>
      <c r="I73" s="115"/>
    </row>
    <row r="74" spans="1:9" ht="409.5" customHeight="1" x14ac:dyDescent="0.25">
      <c r="A74" s="112" t="s">
        <v>258</v>
      </c>
      <c r="B74" s="753" t="s">
        <v>1072</v>
      </c>
      <c r="C74" s="754"/>
      <c r="D74" s="753" t="s">
        <v>706</v>
      </c>
      <c r="E74" s="754"/>
      <c r="F74" s="753" t="s">
        <v>707</v>
      </c>
      <c r="G74" s="754"/>
      <c r="H74" s="744"/>
      <c r="I74" s="745"/>
    </row>
    <row r="75" spans="1:9" ht="80.25" customHeight="1" x14ac:dyDescent="0.25">
      <c r="A75" s="112" t="s">
        <v>259</v>
      </c>
      <c r="B75" s="699" t="s">
        <v>708</v>
      </c>
      <c r="C75" s="701"/>
      <c r="D75" s="699" t="s">
        <v>709</v>
      </c>
      <c r="E75" s="701"/>
      <c r="F75" s="699" t="s">
        <v>710</v>
      </c>
      <c r="G75" s="701"/>
      <c r="H75" s="707"/>
      <c r="I75" s="701"/>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0.1</v>
      </c>
      <c r="C77" s="115">
        <v>0.1</v>
      </c>
      <c r="D77" s="114">
        <v>0.1</v>
      </c>
      <c r="E77" s="115">
        <v>0.1</v>
      </c>
      <c r="F77" s="114">
        <v>0.1</v>
      </c>
      <c r="G77" s="115">
        <v>0.1</v>
      </c>
      <c r="H77" s="114"/>
      <c r="I77" s="115"/>
    </row>
    <row r="78" spans="1:9" ht="408.75" customHeight="1" x14ac:dyDescent="0.25">
      <c r="A78" s="112" t="s">
        <v>258</v>
      </c>
      <c r="B78" s="755" t="s">
        <v>801</v>
      </c>
      <c r="C78" s="756"/>
      <c r="D78" s="755" t="s">
        <v>802</v>
      </c>
      <c r="E78" s="756"/>
      <c r="F78" s="755" t="s">
        <v>803</v>
      </c>
      <c r="G78" s="756"/>
      <c r="H78" s="744"/>
      <c r="I78" s="745"/>
    </row>
    <row r="79" spans="1:9" ht="80.25" customHeight="1" x14ac:dyDescent="0.25">
      <c r="A79" s="112" t="s">
        <v>259</v>
      </c>
      <c r="B79" s="699" t="s">
        <v>804</v>
      </c>
      <c r="C79" s="701"/>
      <c r="D79" s="699" t="s">
        <v>805</v>
      </c>
      <c r="E79" s="701"/>
      <c r="F79" s="699" t="s">
        <v>806</v>
      </c>
      <c r="G79" s="701"/>
      <c r="H79" s="707"/>
      <c r="I79" s="701"/>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9" ht="30.75" customHeight="1" x14ac:dyDescent="0.25">
      <c r="A81" s="660"/>
      <c r="B81" s="114">
        <v>0.1</v>
      </c>
      <c r="C81" s="115">
        <v>0.1</v>
      </c>
      <c r="D81" s="114">
        <v>0.1</v>
      </c>
      <c r="E81" s="115">
        <v>0.1</v>
      </c>
      <c r="F81" s="114">
        <v>0.1</v>
      </c>
      <c r="G81" s="115">
        <v>0.1</v>
      </c>
      <c r="H81" s="114"/>
      <c r="I81" s="115"/>
    </row>
    <row r="82" spans="1:9" ht="409.6" customHeight="1" x14ac:dyDescent="0.25">
      <c r="A82" s="112" t="s">
        <v>258</v>
      </c>
      <c r="B82" s="755" t="s">
        <v>937</v>
      </c>
      <c r="C82" s="756"/>
      <c r="D82" s="755" t="s">
        <v>897</v>
      </c>
      <c r="E82" s="756"/>
      <c r="F82" s="755" t="s">
        <v>898</v>
      </c>
      <c r="G82" s="756"/>
      <c r="H82" s="746"/>
      <c r="I82" s="747"/>
    </row>
    <row r="83" spans="1:9" ht="80.25" customHeight="1" x14ac:dyDescent="0.25">
      <c r="A83" s="112" t="s">
        <v>259</v>
      </c>
      <c r="B83" s="699" t="s">
        <v>899</v>
      </c>
      <c r="C83" s="701"/>
      <c r="D83" s="699" t="s">
        <v>900</v>
      </c>
      <c r="E83" s="701"/>
      <c r="F83" s="699" t="s">
        <v>901</v>
      </c>
      <c r="G83" s="701"/>
      <c r="H83" s="748"/>
      <c r="I83" s="702"/>
    </row>
    <row r="84" spans="1:9" ht="30" customHeight="1" x14ac:dyDescent="0.25">
      <c r="A84" s="659" t="s">
        <v>195</v>
      </c>
      <c r="B84" s="160" t="s">
        <v>99</v>
      </c>
      <c r="C84" s="160" t="s">
        <v>236</v>
      </c>
      <c r="D84" s="160" t="s">
        <v>99</v>
      </c>
      <c r="E84" s="160" t="s">
        <v>236</v>
      </c>
      <c r="F84" s="160" t="s">
        <v>99</v>
      </c>
      <c r="G84" s="160" t="s">
        <v>236</v>
      </c>
      <c r="H84" s="160" t="s">
        <v>99</v>
      </c>
      <c r="I84" s="160" t="s">
        <v>236</v>
      </c>
    </row>
    <row r="85" spans="1:9" ht="30" customHeight="1" x14ac:dyDescent="0.25">
      <c r="A85" s="660"/>
      <c r="B85" s="114">
        <v>0.1</v>
      </c>
      <c r="C85" s="115">
        <v>0.1</v>
      </c>
      <c r="D85" s="114">
        <v>0.1</v>
      </c>
      <c r="E85" s="115">
        <v>0.1</v>
      </c>
      <c r="F85" s="114">
        <v>0.1</v>
      </c>
      <c r="G85" s="115">
        <v>0.1</v>
      </c>
      <c r="H85" s="114"/>
      <c r="I85" s="115"/>
    </row>
    <row r="86" spans="1:9" ht="349.5" customHeight="1" x14ac:dyDescent="0.25">
      <c r="A86" s="112" t="s">
        <v>258</v>
      </c>
      <c r="B86" s="755" t="s">
        <v>957</v>
      </c>
      <c r="C86" s="756"/>
      <c r="D86" s="755" t="s">
        <v>950</v>
      </c>
      <c r="E86" s="756"/>
      <c r="F86" s="755" t="s">
        <v>951</v>
      </c>
      <c r="G86" s="756"/>
      <c r="H86" s="578"/>
      <c r="I86" s="578"/>
    </row>
    <row r="87" spans="1:9" ht="80.25" customHeight="1" x14ac:dyDescent="0.25">
      <c r="A87" s="112" t="s">
        <v>259</v>
      </c>
      <c r="B87" s="699" t="s">
        <v>952</v>
      </c>
      <c r="C87" s="701"/>
      <c r="D87" s="732" t="s">
        <v>953</v>
      </c>
      <c r="E87" s="571"/>
      <c r="F87" s="732" t="s">
        <v>954</v>
      </c>
      <c r="G87" s="571"/>
      <c r="H87" s="570"/>
      <c r="I87" s="571"/>
    </row>
    <row r="88" spans="1:9" ht="29.25" customHeight="1" x14ac:dyDescent="0.25">
      <c r="A88" s="659" t="s">
        <v>196</v>
      </c>
      <c r="B88" s="160" t="s">
        <v>99</v>
      </c>
      <c r="C88" s="160" t="s">
        <v>236</v>
      </c>
      <c r="D88" s="160" t="s">
        <v>99</v>
      </c>
      <c r="E88" s="160" t="s">
        <v>236</v>
      </c>
      <c r="F88" s="160" t="s">
        <v>99</v>
      </c>
      <c r="G88" s="160" t="s">
        <v>236</v>
      </c>
      <c r="H88" s="160" t="s">
        <v>99</v>
      </c>
      <c r="I88" s="160" t="s">
        <v>236</v>
      </c>
    </row>
    <row r="89" spans="1:9" ht="29.25" customHeight="1" x14ac:dyDescent="0.25">
      <c r="A89" s="660"/>
      <c r="B89" s="114">
        <v>0.1</v>
      </c>
      <c r="C89" s="115"/>
      <c r="D89" s="114">
        <v>0.1</v>
      </c>
      <c r="E89" s="115"/>
      <c r="F89" s="114">
        <v>0.1</v>
      </c>
      <c r="G89" s="115"/>
      <c r="H89" s="114"/>
      <c r="I89" s="117"/>
    </row>
    <row r="90" spans="1:9" ht="408.75" customHeight="1" x14ac:dyDescent="0.25">
      <c r="A90" s="112" t="s">
        <v>258</v>
      </c>
      <c r="B90" s="755" t="s">
        <v>1061</v>
      </c>
      <c r="C90" s="756"/>
      <c r="D90" s="755" t="s">
        <v>1062</v>
      </c>
      <c r="E90" s="756"/>
      <c r="F90" s="755" t="s">
        <v>1063</v>
      </c>
      <c r="G90" s="756"/>
      <c r="H90" s="572"/>
      <c r="I90" s="572"/>
    </row>
    <row r="91" spans="1:9" ht="80.25" customHeight="1" x14ac:dyDescent="0.25">
      <c r="A91" s="112" t="s">
        <v>259</v>
      </c>
      <c r="B91" s="699" t="s">
        <v>1064</v>
      </c>
      <c r="C91" s="701"/>
      <c r="D91" s="699" t="s">
        <v>1065</v>
      </c>
      <c r="E91" s="701"/>
      <c r="F91" s="699" t="s">
        <v>1066</v>
      </c>
      <c r="G91" s="701"/>
      <c r="H91" s="570"/>
      <c r="I91" s="571"/>
    </row>
    <row r="92" spans="1:9" ht="25.15" customHeight="1" x14ac:dyDescent="0.25">
      <c r="A92" s="659" t="s">
        <v>197</v>
      </c>
      <c r="B92" s="160" t="s">
        <v>99</v>
      </c>
      <c r="C92" s="160" t="s">
        <v>236</v>
      </c>
      <c r="D92" s="160" t="s">
        <v>99</v>
      </c>
      <c r="E92" s="160" t="s">
        <v>236</v>
      </c>
      <c r="F92" s="160" t="s">
        <v>99</v>
      </c>
      <c r="G92" s="160" t="s">
        <v>236</v>
      </c>
      <c r="H92" s="160" t="s">
        <v>99</v>
      </c>
      <c r="I92" s="160" t="s">
        <v>236</v>
      </c>
    </row>
    <row r="93" spans="1:9" ht="25.15" customHeight="1" x14ac:dyDescent="0.25">
      <c r="A93" s="660"/>
      <c r="B93" s="114">
        <v>0.1</v>
      </c>
      <c r="C93" s="114">
        <v>0.1</v>
      </c>
      <c r="D93" s="114">
        <v>0.1</v>
      </c>
      <c r="E93" s="114">
        <v>0.1</v>
      </c>
      <c r="F93" s="114">
        <v>0.1</v>
      </c>
      <c r="G93" s="114">
        <v>0.1</v>
      </c>
      <c r="H93" s="114">
        <v>0.1</v>
      </c>
      <c r="I93" s="117"/>
    </row>
    <row r="94" spans="1:9" ht="371.25" customHeight="1" x14ac:dyDescent="0.25">
      <c r="A94" s="112" t="s">
        <v>258</v>
      </c>
      <c r="B94" s="755" t="s">
        <v>1173</v>
      </c>
      <c r="C94" s="756"/>
      <c r="D94" s="978" t="s">
        <v>1194</v>
      </c>
      <c r="E94" s="979"/>
      <c r="F94" s="755" t="s">
        <v>1174</v>
      </c>
      <c r="G94" s="756"/>
      <c r="H94" s="572"/>
      <c r="I94" s="572"/>
    </row>
    <row r="95" spans="1:9" ht="80.25" customHeight="1" x14ac:dyDescent="0.25">
      <c r="A95" s="112" t="s">
        <v>259</v>
      </c>
      <c r="B95" s="699" t="s">
        <v>1175</v>
      </c>
      <c r="C95" s="701"/>
      <c r="D95" s="699" t="s">
        <v>1176</v>
      </c>
      <c r="E95" s="701"/>
      <c r="F95" s="699" t="s">
        <v>1177</v>
      </c>
      <c r="G95" s="701"/>
      <c r="H95" s="570"/>
      <c r="I95" s="571"/>
    </row>
    <row r="96" spans="1:9"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0.1</v>
      </c>
      <c r="C97" s="115"/>
      <c r="D97" s="114">
        <v>0.1</v>
      </c>
      <c r="E97" s="115"/>
      <c r="F97" s="114">
        <v>0.1</v>
      </c>
      <c r="G97" s="115"/>
      <c r="H97" s="114"/>
      <c r="I97" s="117"/>
    </row>
    <row r="98" spans="1:9" ht="80.25" customHeight="1" x14ac:dyDescent="0.25">
      <c r="A98" s="112" t="s">
        <v>258</v>
      </c>
      <c r="B98" s="744"/>
      <c r="C98" s="745"/>
      <c r="D98" s="744"/>
      <c r="E98" s="745"/>
      <c r="F98" s="744"/>
      <c r="G98" s="745"/>
      <c r="H98" s="572"/>
      <c r="I98" s="572"/>
    </row>
    <row r="99" spans="1:9" ht="80.25" customHeight="1" x14ac:dyDescent="0.25">
      <c r="A99" s="112" t="s">
        <v>259</v>
      </c>
      <c r="B99" s="707"/>
      <c r="C99" s="701"/>
      <c r="D99" s="707"/>
      <c r="E99" s="701"/>
      <c r="F99" s="707"/>
      <c r="G99" s="701"/>
      <c r="H99" s="570"/>
      <c r="I99" s="57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0.1</v>
      </c>
      <c r="C101" s="115"/>
      <c r="D101" s="114">
        <v>0.1</v>
      </c>
      <c r="E101" s="115"/>
      <c r="F101" s="114">
        <v>0.1</v>
      </c>
      <c r="G101" s="115"/>
      <c r="H101" s="114"/>
      <c r="I101" s="117"/>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0.1</v>
      </c>
      <c r="C105" s="115"/>
      <c r="D105" s="114">
        <v>0.1</v>
      </c>
      <c r="E105" s="115"/>
      <c r="F105" s="114">
        <v>0.1</v>
      </c>
      <c r="G105" s="115"/>
      <c r="H105" s="114"/>
      <c r="I105" s="117"/>
    </row>
    <row r="106" spans="1:9" ht="80.25" customHeight="1" x14ac:dyDescent="0.25">
      <c r="A106" s="112" t="s">
        <v>258</v>
      </c>
      <c r="B106" s="744"/>
      <c r="C106" s="745"/>
      <c r="D106" s="744"/>
      <c r="E106" s="745"/>
      <c r="F106" s="744"/>
      <c r="G106" s="745"/>
      <c r="H106" s="572"/>
      <c r="I106" s="572"/>
    </row>
    <row r="107" spans="1:9" ht="80.25" customHeight="1" x14ac:dyDescent="0.25">
      <c r="A107" s="112" t="s">
        <v>259</v>
      </c>
      <c r="B107" s="707"/>
      <c r="C107" s="701"/>
      <c r="D107" s="707"/>
      <c r="E107" s="701"/>
      <c r="F107" s="707"/>
      <c r="G107" s="701"/>
      <c r="H107" s="570"/>
      <c r="I107" s="57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0.1</v>
      </c>
      <c r="C109" s="115"/>
      <c r="D109" s="114">
        <v>0.1</v>
      </c>
      <c r="E109" s="115"/>
      <c r="F109" s="114">
        <v>0.1</v>
      </c>
      <c r="G109" s="115"/>
      <c r="H109" s="114"/>
      <c r="I109" s="117"/>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v>
      </c>
      <c r="C113" s="256"/>
      <c r="D113" s="114">
        <v>0</v>
      </c>
      <c r="E113" s="256"/>
      <c r="F113" s="114">
        <v>0</v>
      </c>
      <c r="G113" s="256"/>
      <c r="H113" s="114"/>
      <c r="I113" s="256"/>
    </row>
    <row r="114" spans="1:9" ht="80.25" customHeight="1" x14ac:dyDescent="0.25">
      <c r="A114" s="112" t="s">
        <v>258</v>
      </c>
      <c r="B114" s="573"/>
      <c r="C114" s="573"/>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118">
        <f t="shared" ref="B116:I116" si="1">(B69+B73+B77+B81+B85+B89+B93+B97+B101+B105+B109+B113)</f>
        <v>0.99999999999999989</v>
      </c>
      <c r="C116" s="118">
        <f t="shared" si="1"/>
        <v>0.5</v>
      </c>
      <c r="D116" s="118">
        <f t="shared" si="1"/>
        <v>0.99999999999999989</v>
      </c>
      <c r="E116" s="118">
        <f t="shared" si="1"/>
        <v>0.5</v>
      </c>
      <c r="F116" s="118">
        <f t="shared" si="1"/>
        <v>0.99999999999999989</v>
      </c>
      <c r="G116" s="118">
        <f t="shared" si="1"/>
        <v>0.5</v>
      </c>
      <c r="H116" s="118">
        <f t="shared" si="1"/>
        <v>0.1</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D75" r:id="rId1" xr:uid="{6D72B6D0-ED34-48A0-A89C-8B62CA24354E}"/>
    <hyperlink ref="F75" r:id="rId2" xr:uid="{14A407B2-CF52-42E4-BA9F-7C0CE4BDCF03}"/>
    <hyperlink ref="B75" r:id="rId3" xr:uid="{DB7BDBA8-CBDB-4AEC-A8A4-FDE2B9EFDEFC}"/>
    <hyperlink ref="B71" r:id="rId4" xr:uid="{14F5D00C-922F-4353-8D89-D98D2AA64EDA}"/>
    <hyperlink ref="F71" r:id="rId5" xr:uid="{E87AC45D-7160-4FD7-B138-FD8333F8201F}"/>
    <hyperlink ref="B79" r:id="rId6" xr:uid="{513408C6-26C0-4197-8DD9-FD035683733C}"/>
    <hyperlink ref="D79" r:id="rId7" xr:uid="{EE22A090-6333-42E8-94D6-8183F2C4FC16}"/>
    <hyperlink ref="F79" r:id="rId8" xr:uid="{2A968761-7030-4751-B2AB-524CC4C487FB}"/>
    <hyperlink ref="B83" r:id="rId9" xr:uid="{9F9EC8CA-2553-42AE-8E26-D02CA7CD22E7}"/>
    <hyperlink ref="D83" r:id="rId10" xr:uid="{E4CBD24A-3235-4388-8201-105D63B07027}"/>
    <hyperlink ref="F83" r:id="rId11" xr:uid="{6958E06B-CA11-4ACA-A686-C28C24E5F6B7}"/>
    <hyperlink ref="B87" r:id="rId12" xr:uid="{C93660CA-9CEC-4783-94C1-298EF5F983A7}"/>
    <hyperlink ref="D87" r:id="rId13" xr:uid="{0946B0D7-79FB-4B3C-9022-5038A2779F4C}"/>
    <hyperlink ref="F87" r:id="rId14" xr:uid="{115C585A-0F98-40E6-9FA9-2A0FBBDAD6BA}"/>
    <hyperlink ref="B91" r:id="rId15" xr:uid="{CF8AC45F-F34B-4211-8696-EE5ED4B4D99B}"/>
    <hyperlink ref="D91" r:id="rId16" xr:uid="{85A710B9-39EA-4998-B0BF-A04F9FAE6677}"/>
    <hyperlink ref="F91" r:id="rId17" xr:uid="{C114DCF3-1050-496D-9A17-A53ABA4A9DC5}"/>
    <hyperlink ref="B95" r:id="rId18" xr:uid="{659A3051-A1DF-434B-BB88-4C649F09AA63}"/>
    <hyperlink ref="D95" r:id="rId19" xr:uid="{DAA4477F-23DF-497D-A414-B5534D35CCA2}"/>
    <hyperlink ref="F95" r:id="rId20" xr:uid="{DB13CCBC-3EB8-4D89-B8F8-90DB83F87A75}"/>
  </hyperlinks>
  <pageMargins left="0.25" right="0.25" top="0.75" bottom="0.75" header="0.3" footer="0.3"/>
  <pageSetup scale="15" fitToHeight="0" orientation="landscape" r:id="rId21"/>
  <rowBreaks count="2" manualBreakCount="2">
    <brk id="49" max="15" man="1"/>
    <brk id="79" max="15" man="1"/>
  </rowBreaks>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D6FE-3F9B-40FD-9AC4-8B2E58E128DB}">
  <sheetPr>
    <tabColor theme="0"/>
    <pageSetUpPr fitToPage="1"/>
  </sheetPr>
  <dimension ref="A1:O126"/>
  <sheetViews>
    <sheetView showGridLines="0" zoomScale="60" zoomScaleNormal="60" zoomScaleSheetLayoutView="20" workbookViewId="0">
      <selection activeCell="J36" sqref="J36"/>
    </sheetView>
  </sheetViews>
  <sheetFormatPr baseColWidth="10" defaultColWidth="10.7109375" defaultRowHeight="14.25" x14ac:dyDescent="0.25"/>
  <cols>
    <col min="1" max="1" width="49.7109375" style="68" customWidth="1"/>
    <col min="2" max="4" width="35.7109375" style="68" customWidth="1"/>
    <col min="5" max="5" width="56.7109375" style="68" customWidth="1"/>
    <col min="6" max="6" width="35.7109375" style="68" customWidth="1"/>
    <col min="7" max="7" width="50.28515625" style="68" customWidth="1"/>
    <col min="8" max="13" width="35.7109375" style="68" customWidth="1"/>
    <col min="14" max="14" width="27.42578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3"/>
      <c r="J1" s="613"/>
      <c r="K1" s="613"/>
      <c r="L1" s="614"/>
      <c r="M1" s="609" t="s">
        <v>845</v>
      </c>
      <c r="N1" s="610"/>
      <c r="O1" s="611"/>
    </row>
    <row r="2" spans="1:15" s="147" customFormat="1" ht="30.75" customHeight="1" thickBot="1" x14ac:dyDescent="0.3">
      <c r="A2" s="627"/>
      <c r="B2" s="615" t="s">
        <v>184</v>
      </c>
      <c r="C2" s="616"/>
      <c r="D2" s="616"/>
      <c r="E2" s="616"/>
      <c r="F2" s="616"/>
      <c r="G2" s="616"/>
      <c r="H2" s="616"/>
      <c r="I2" s="616"/>
      <c r="J2" s="616"/>
      <c r="K2" s="616"/>
      <c r="L2" s="617"/>
      <c r="M2" s="609" t="s">
        <v>846</v>
      </c>
      <c r="N2" s="610"/>
      <c r="O2" s="611"/>
    </row>
    <row r="3" spans="1:15" s="147" customFormat="1" ht="24" customHeight="1" thickBot="1" x14ac:dyDescent="0.3">
      <c r="A3" s="627"/>
      <c r="B3" s="615" t="s">
        <v>854</v>
      </c>
      <c r="C3" s="616"/>
      <c r="D3" s="616"/>
      <c r="E3" s="616"/>
      <c r="F3" s="616"/>
      <c r="G3" s="616"/>
      <c r="H3" s="616"/>
      <c r="I3" s="616"/>
      <c r="J3" s="616"/>
      <c r="K3" s="616"/>
      <c r="L3" s="617"/>
      <c r="M3" s="609" t="s">
        <v>847</v>
      </c>
      <c r="N3" s="610"/>
      <c r="O3" s="611"/>
    </row>
    <row r="4" spans="1:15" s="147" customFormat="1" ht="21.75" customHeight="1" thickBot="1" x14ac:dyDescent="0.3">
      <c r="A4" s="628"/>
      <c r="B4" s="618" t="s">
        <v>185</v>
      </c>
      <c r="C4" s="619"/>
      <c r="D4" s="619"/>
      <c r="E4" s="619"/>
      <c r="F4" s="619"/>
      <c r="G4" s="619"/>
      <c r="H4" s="619"/>
      <c r="I4" s="619"/>
      <c r="J4" s="619"/>
      <c r="K4" s="619"/>
      <c r="L4" s="620"/>
      <c r="M4" s="609" t="s">
        <v>848</v>
      </c>
      <c r="N4" s="610"/>
      <c r="O4" s="611"/>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30" t="s">
        <v>187</v>
      </c>
      <c r="B6" s="239" t="s">
        <v>188</v>
      </c>
      <c r="C6" s="202"/>
      <c r="D6" s="239" t="s">
        <v>189</v>
      </c>
      <c r="E6" s="202"/>
      <c r="F6" s="239" t="s">
        <v>190</v>
      </c>
      <c r="G6" s="202"/>
      <c r="H6" s="239" t="s">
        <v>191</v>
      </c>
      <c r="I6" s="204"/>
      <c r="J6" s="623" t="s">
        <v>192</v>
      </c>
      <c r="K6" s="629"/>
      <c r="L6" s="238" t="s">
        <v>193</v>
      </c>
      <c r="M6" s="661"/>
      <c r="N6" s="661"/>
      <c r="O6" s="661"/>
    </row>
    <row r="7" spans="1:15" s="147" customFormat="1" ht="21.75" customHeight="1" thickBot="1" x14ac:dyDescent="0.3">
      <c r="A7" s="630"/>
      <c r="B7" s="240" t="s">
        <v>195</v>
      </c>
      <c r="C7" s="205"/>
      <c r="D7" s="239" t="s">
        <v>196</v>
      </c>
      <c r="E7" s="205"/>
      <c r="F7" s="239" t="s">
        <v>197</v>
      </c>
      <c r="G7" s="205" t="s">
        <v>194</v>
      </c>
      <c r="H7" s="239" t="s">
        <v>198</v>
      </c>
      <c r="I7" s="204"/>
      <c r="J7" s="623"/>
      <c r="K7" s="629"/>
      <c r="L7" s="238" t="s">
        <v>199</v>
      </c>
      <c r="M7" s="661"/>
      <c r="N7" s="661"/>
      <c r="O7" s="661"/>
    </row>
    <row r="8" spans="1:15" s="147" customFormat="1" ht="21.75" customHeight="1" thickBot="1" x14ac:dyDescent="0.3">
      <c r="A8" s="630"/>
      <c r="B8" s="239" t="s">
        <v>200</v>
      </c>
      <c r="C8" s="202"/>
      <c r="D8" s="239" t="s">
        <v>201</v>
      </c>
      <c r="E8" s="206"/>
      <c r="F8" s="239" t="s">
        <v>202</v>
      </c>
      <c r="G8" s="206"/>
      <c r="H8" s="239" t="s">
        <v>203</v>
      </c>
      <c r="I8" s="204"/>
      <c r="J8" s="623"/>
      <c r="K8" s="629"/>
      <c r="L8" s="238" t="s">
        <v>204</v>
      </c>
      <c r="M8" s="661" t="s">
        <v>194</v>
      </c>
      <c r="N8" s="661"/>
      <c r="O8" s="661"/>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6"/>
      <c r="H10" s="326"/>
      <c r="I10" s="77"/>
      <c r="J10" s="77"/>
      <c r="K10" s="74"/>
      <c r="L10" s="74"/>
      <c r="M10" s="74"/>
      <c r="N10" s="74"/>
      <c r="O10" s="74"/>
    </row>
    <row r="11" spans="1:15" ht="15" customHeight="1" x14ac:dyDescent="0.25">
      <c r="A11" s="636" t="s">
        <v>205</v>
      </c>
      <c r="B11" s="683" t="s">
        <v>859</v>
      </c>
      <c r="C11" s="684"/>
      <c r="D11" s="684"/>
      <c r="E11" s="684"/>
      <c r="F11" s="684"/>
      <c r="G11" s="684"/>
      <c r="H11" s="684"/>
      <c r="I11" s="684"/>
      <c r="J11" s="684"/>
      <c r="K11" s="685"/>
      <c r="L11" s="639" t="s">
        <v>851</v>
      </c>
      <c r="M11" s="650">
        <v>2024110010298</v>
      </c>
      <c r="N11" s="651"/>
      <c r="O11" s="652"/>
    </row>
    <row r="12" spans="1:15" ht="15" customHeight="1" x14ac:dyDescent="0.25">
      <c r="A12" s="637"/>
      <c r="B12" s="686"/>
      <c r="C12" s="687"/>
      <c r="D12" s="687"/>
      <c r="E12" s="687"/>
      <c r="F12" s="687"/>
      <c r="G12" s="687"/>
      <c r="H12" s="687"/>
      <c r="I12" s="687"/>
      <c r="J12" s="687"/>
      <c r="K12" s="688"/>
      <c r="L12" s="640"/>
      <c r="M12" s="653"/>
      <c r="N12" s="654"/>
      <c r="O12" s="655"/>
    </row>
    <row r="13" spans="1:15" ht="15" customHeight="1" thickBot="1" x14ac:dyDescent="0.3">
      <c r="A13" s="638"/>
      <c r="B13" s="689"/>
      <c r="C13" s="690"/>
      <c r="D13" s="690"/>
      <c r="E13" s="690"/>
      <c r="F13" s="690"/>
      <c r="G13" s="690"/>
      <c r="H13" s="690"/>
      <c r="I13" s="690"/>
      <c r="J13" s="690"/>
      <c r="K13" s="691"/>
      <c r="L13" s="641"/>
      <c r="M13" s="656"/>
      <c r="N13" s="657"/>
      <c r="O13" s="658"/>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24" t="s">
        <v>297</v>
      </c>
      <c r="C15" s="624"/>
      <c r="D15" s="624"/>
      <c r="E15" s="624"/>
      <c r="F15" s="624"/>
      <c r="G15" s="630" t="s">
        <v>209</v>
      </c>
      <c r="H15" s="630"/>
      <c r="I15" s="625" t="s">
        <v>604</v>
      </c>
      <c r="J15" s="625"/>
      <c r="K15" s="625"/>
      <c r="L15" s="625"/>
      <c r="M15" s="625"/>
      <c r="N15" s="625"/>
      <c r="O15" s="625"/>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24" t="s">
        <v>212</v>
      </c>
      <c r="C17" s="624"/>
      <c r="D17" s="624"/>
      <c r="E17" s="624"/>
      <c r="F17" s="121" t="s">
        <v>213</v>
      </c>
      <c r="G17" s="631" t="s">
        <v>214</v>
      </c>
      <c r="H17" s="631"/>
      <c r="I17" s="631"/>
      <c r="J17" s="121" t="s">
        <v>215</v>
      </c>
      <c r="K17" s="624" t="s">
        <v>298</v>
      </c>
      <c r="L17" s="624"/>
      <c r="M17" s="624"/>
      <c r="N17" s="624"/>
      <c r="O17" s="624"/>
    </row>
    <row r="18" spans="1:15" ht="9" customHeight="1" x14ac:dyDescent="0.25">
      <c r="A18" s="72"/>
      <c r="B18" s="69"/>
      <c r="C18" s="635"/>
      <c r="D18" s="635"/>
      <c r="E18" s="635"/>
      <c r="F18" s="635"/>
      <c r="G18" s="635"/>
      <c r="H18" s="635"/>
      <c r="I18" s="635"/>
      <c r="J18" s="635"/>
      <c r="K18" s="635"/>
      <c r="L18" s="635"/>
      <c r="M18" s="635"/>
      <c r="N18" s="635"/>
      <c r="O18" s="635"/>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21" t="s">
        <v>217</v>
      </c>
      <c r="B21" s="622"/>
      <c r="C21" s="622"/>
      <c r="D21" s="622"/>
      <c r="E21" s="622"/>
      <c r="F21" s="622"/>
      <c r="G21" s="622"/>
      <c r="H21" s="622"/>
      <c r="I21" s="622"/>
      <c r="J21" s="622"/>
      <c r="K21" s="622"/>
      <c r="L21" s="622"/>
      <c r="M21" s="622"/>
      <c r="N21" s="622"/>
      <c r="O21" s="623"/>
    </row>
    <row r="22" spans="1:15" ht="32.1" customHeight="1" thickBot="1" x14ac:dyDescent="0.3">
      <c r="A22" s="621" t="s">
        <v>218</v>
      </c>
      <c r="B22" s="622"/>
      <c r="C22" s="622"/>
      <c r="D22" s="622"/>
      <c r="E22" s="622"/>
      <c r="F22" s="622"/>
      <c r="G22" s="622"/>
      <c r="H22" s="622"/>
      <c r="I22" s="622"/>
      <c r="J22" s="622"/>
      <c r="K22" s="622"/>
      <c r="L22" s="622"/>
      <c r="M22" s="622"/>
      <c r="N22" s="622"/>
      <c r="O22" s="623"/>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1303540000</v>
      </c>
      <c r="C24" s="91"/>
      <c r="D24" s="91"/>
      <c r="E24" s="91"/>
      <c r="F24" s="91"/>
      <c r="G24" s="91"/>
      <c r="H24" s="88"/>
      <c r="I24" s="88">
        <v>65000000</v>
      </c>
      <c r="J24" s="88"/>
      <c r="K24" s="88"/>
      <c r="L24" s="88"/>
      <c r="M24" s="88"/>
      <c r="N24" s="88">
        <f>SUM(B24:M24)</f>
        <v>1368540000</v>
      </c>
      <c r="O24" s="89"/>
    </row>
    <row r="25" spans="1:15" ht="32.1" customHeight="1" x14ac:dyDescent="0.25">
      <c r="A25" s="90" t="s">
        <v>222</v>
      </c>
      <c r="B25" s="91">
        <v>380440000</v>
      </c>
      <c r="C25" s="91">
        <v>923100000</v>
      </c>
      <c r="D25" s="91"/>
      <c r="E25" s="91"/>
      <c r="F25" s="91">
        <v>-410267</v>
      </c>
      <c r="G25" s="91">
        <v>0</v>
      </c>
      <c r="H25" s="91"/>
      <c r="I25" s="91"/>
      <c r="J25" s="91"/>
      <c r="K25" s="91"/>
      <c r="L25" s="91"/>
      <c r="M25" s="91"/>
      <c r="N25" s="91">
        <f>SUM(B25:M25)</f>
        <v>1303129733</v>
      </c>
      <c r="O25" s="120">
        <f>+(B25+C25+D25+E25+F25+G25+H25+I25+J25+K25+L25+M25)/N24</f>
        <v>0.95220434404547916</v>
      </c>
    </row>
    <row r="26" spans="1:15" ht="32.1" customHeight="1" thickBot="1" x14ac:dyDescent="0.3">
      <c r="A26" s="90" t="s">
        <v>223</v>
      </c>
      <c r="B26" s="91"/>
      <c r="C26" s="91">
        <v>3618134</v>
      </c>
      <c r="D26" s="91">
        <v>59788135</v>
      </c>
      <c r="E26" s="466">
        <v>131379667</v>
      </c>
      <c r="F26" s="91">
        <v>118046000</v>
      </c>
      <c r="G26" s="91">
        <v>136508000</v>
      </c>
      <c r="H26" s="91">
        <v>130354000</v>
      </c>
      <c r="I26" s="91"/>
      <c r="J26" s="91"/>
      <c r="K26" s="91"/>
      <c r="L26" s="91"/>
      <c r="M26" s="91"/>
      <c r="N26" s="447">
        <f>SUM(B26:M26)</f>
        <v>579693936</v>
      </c>
      <c r="O26" s="120"/>
    </row>
    <row r="27" spans="1:15" ht="32.1" customHeight="1" x14ac:dyDescent="0.25">
      <c r="A27" s="90" t="s">
        <v>224</v>
      </c>
      <c r="B27" s="91">
        <v>5975000</v>
      </c>
      <c r="C27" s="91"/>
      <c r="D27" s="91"/>
      <c r="E27" s="91"/>
      <c r="F27" s="91"/>
      <c r="G27" s="91"/>
      <c r="H27" s="91"/>
      <c r="I27" s="91"/>
      <c r="J27" s="91"/>
      <c r="K27" s="91"/>
      <c r="L27" s="91"/>
      <c r="M27" s="334">
        <v>1195000</v>
      </c>
      <c r="N27" s="91">
        <f t="shared" ref="N27:N29" si="0">SUM(B27:M27)</f>
        <v>7170000</v>
      </c>
      <c r="O27" s="335"/>
    </row>
    <row r="28" spans="1:15" ht="32.1" customHeight="1" x14ac:dyDescent="0.25">
      <c r="A28" s="90" t="s">
        <v>225</v>
      </c>
      <c r="B28" s="91">
        <v>0</v>
      </c>
      <c r="C28" s="91"/>
      <c r="D28" s="91"/>
      <c r="E28" s="91"/>
      <c r="F28" s="91">
        <v>1195000</v>
      </c>
      <c r="G28" s="91"/>
      <c r="H28" s="91"/>
      <c r="I28" s="91"/>
      <c r="J28" s="91"/>
      <c r="K28" s="91"/>
      <c r="L28" s="91"/>
      <c r="M28" s="91"/>
      <c r="N28" s="91">
        <f t="shared" si="0"/>
        <v>1195000</v>
      </c>
      <c r="O28" s="92"/>
    </row>
    <row r="29" spans="1:15" ht="32.1" customHeight="1" thickBot="1" x14ac:dyDescent="0.3">
      <c r="A29" s="93" t="s">
        <v>226</v>
      </c>
      <c r="B29" s="94">
        <v>5975000</v>
      </c>
      <c r="C29" s="94"/>
      <c r="D29" s="94"/>
      <c r="E29" s="94"/>
      <c r="F29" s="94"/>
      <c r="G29" s="94"/>
      <c r="H29" s="94"/>
      <c r="I29" s="94"/>
      <c r="J29" s="94"/>
      <c r="K29" s="94"/>
      <c r="L29" s="94"/>
      <c r="M29" s="94"/>
      <c r="N29" s="94">
        <f t="shared" si="0"/>
        <v>5975000</v>
      </c>
      <c r="O29" s="395">
        <f>+(B29+C29+D29+E29+F29+G29+H29+I29+J29+K29+L29+M29)/N27</f>
        <v>0.83333333333333337</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97" t="s">
        <v>227</v>
      </c>
      <c r="B33" s="598"/>
      <c r="C33" s="598"/>
      <c r="D33" s="598"/>
      <c r="E33" s="598"/>
      <c r="F33" s="598"/>
      <c r="G33" s="598"/>
      <c r="H33" s="598"/>
      <c r="I33" s="599"/>
      <c r="J33" s="100"/>
    </row>
    <row r="34" spans="1:10" ht="50.25" customHeight="1" thickBot="1" x14ac:dyDescent="0.3">
      <c r="A34" s="107" t="s">
        <v>228</v>
      </c>
      <c r="B34" s="600" t="str">
        <f>+B11</f>
        <v>Dinamizar 20 Consejos y Planes Locales de seguridad para las Mujeres en las 20 localidades de Bogotá</v>
      </c>
      <c r="C34" s="601"/>
      <c r="D34" s="601"/>
      <c r="E34" s="601"/>
      <c r="F34" s="601"/>
      <c r="G34" s="601"/>
      <c r="H34" s="601"/>
      <c r="I34" s="602"/>
      <c r="J34" s="98"/>
    </row>
    <row r="35" spans="1:10" ht="18.75" customHeight="1" thickBot="1" x14ac:dyDescent="0.3">
      <c r="A35" s="593" t="s">
        <v>229</v>
      </c>
      <c r="B35" s="153">
        <v>2024</v>
      </c>
      <c r="C35" s="153">
        <v>2025</v>
      </c>
      <c r="D35" s="153">
        <v>2026</v>
      </c>
      <c r="E35" s="153">
        <v>2027</v>
      </c>
      <c r="F35" s="153" t="s">
        <v>230</v>
      </c>
      <c r="G35" s="608" t="s">
        <v>231</v>
      </c>
      <c r="H35" s="608" t="s">
        <v>23</v>
      </c>
      <c r="I35" s="608"/>
      <c r="J35" s="98"/>
    </row>
    <row r="36" spans="1:10" ht="50.25" customHeight="1" thickBot="1" x14ac:dyDescent="0.3">
      <c r="A36" s="594"/>
      <c r="B36" s="269">
        <v>20</v>
      </c>
      <c r="C36" s="269">
        <v>20</v>
      </c>
      <c r="D36" s="269">
        <v>20</v>
      </c>
      <c r="E36" s="269">
        <v>20</v>
      </c>
      <c r="F36" s="281">
        <v>20</v>
      </c>
      <c r="G36" s="608"/>
      <c r="H36" s="608"/>
      <c r="I36" s="608"/>
      <c r="J36" s="98"/>
    </row>
    <row r="37" spans="1:10" ht="52.5" customHeight="1" thickBot="1" x14ac:dyDescent="0.3">
      <c r="A37" s="108" t="s">
        <v>232</v>
      </c>
      <c r="B37" s="603">
        <v>0.1</v>
      </c>
      <c r="C37" s="604"/>
      <c r="D37" s="605" t="s">
        <v>233</v>
      </c>
      <c r="E37" s="606"/>
      <c r="F37" s="606"/>
      <c r="G37" s="606"/>
      <c r="H37" s="606"/>
      <c r="I37" s="607"/>
    </row>
    <row r="38" spans="1:10" s="99" customFormat="1" ht="48" customHeight="1" thickBot="1" x14ac:dyDescent="0.3">
      <c r="A38" s="593" t="s">
        <v>234</v>
      </c>
      <c r="B38" s="108" t="s">
        <v>235</v>
      </c>
      <c r="C38" s="107" t="s">
        <v>236</v>
      </c>
      <c r="D38" s="579" t="s">
        <v>237</v>
      </c>
      <c r="E38" s="580"/>
      <c r="F38" s="579" t="s">
        <v>238</v>
      </c>
      <c r="G38" s="580"/>
      <c r="H38" s="109" t="s">
        <v>239</v>
      </c>
      <c r="I38" s="111" t="s">
        <v>240</v>
      </c>
    </row>
    <row r="39" spans="1:10" ht="120.75" customHeight="1" thickBot="1" x14ac:dyDescent="0.3">
      <c r="A39" s="594"/>
      <c r="B39" s="408">
        <v>0</v>
      </c>
      <c r="C39" s="157">
        <v>0</v>
      </c>
      <c r="D39" s="714" t="s">
        <v>618</v>
      </c>
      <c r="E39" s="715"/>
      <c r="F39" s="714" t="s">
        <v>618</v>
      </c>
      <c r="G39" s="715"/>
      <c r="H39" s="156" t="s">
        <v>618</v>
      </c>
      <c r="I39" s="235" t="s">
        <v>618</v>
      </c>
    </row>
    <row r="40" spans="1:10" s="99" customFormat="1" ht="54" customHeight="1" thickBot="1" x14ac:dyDescent="0.3">
      <c r="A40" s="593" t="s">
        <v>241</v>
      </c>
      <c r="B40" s="110" t="s">
        <v>235</v>
      </c>
      <c r="C40" s="109" t="s">
        <v>236</v>
      </c>
      <c r="D40" s="579" t="s">
        <v>237</v>
      </c>
      <c r="E40" s="580"/>
      <c r="F40" s="579" t="s">
        <v>238</v>
      </c>
      <c r="G40" s="580"/>
      <c r="H40" s="109" t="s">
        <v>239</v>
      </c>
      <c r="I40" s="111" t="s">
        <v>240</v>
      </c>
    </row>
    <row r="41" spans="1:10" ht="245.25" customHeight="1" thickBot="1" x14ac:dyDescent="0.3">
      <c r="A41" s="594"/>
      <c r="B41" s="103">
        <v>20</v>
      </c>
      <c r="C41" s="104">
        <v>20</v>
      </c>
      <c r="D41" s="708" t="s">
        <v>711</v>
      </c>
      <c r="E41" s="709"/>
      <c r="F41" s="708" t="s">
        <v>712</v>
      </c>
      <c r="G41" s="709"/>
      <c r="H41" s="401" t="s">
        <v>627</v>
      </c>
      <c r="I41" s="401" t="s">
        <v>713</v>
      </c>
    </row>
    <row r="42" spans="1:10" s="99" customFormat="1" ht="35.1" customHeight="1" thickBot="1" x14ac:dyDescent="0.3">
      <c r="A42" s="593" t="s">
        <v>242</v>
      </c>
      <c r="B42" s="110" t="s">
        <v>235</v>
      </c>
      <c r="C42" s="109" t="s">
        <v>236</v>
      </c>
      <c r="D42" s="579" t="s">
        <v>237</v>
      </c>
      <c r="E42" s="580"/>
      <c r="F42" s="579" t="s">
        <v>238</v>
      </c>
      <c r="G42" s="580"/>
      <c r="H42" s="109" t="s">
        <v>239</v>
      </c>
      <c r="I42" s="111" t="s">
        <v>240</v>
      </c>
    </row>
    <row r="43" spans="1:10" ht="163.15" customHeight="1" thickBot="1" x14ac:dyDescent="0.3">
      <c r="A43" s="594"/>
      <c r="B43" s="103">
        <v>20</v>
      </c>
      <c r="C43" s="104">
        <v>20</v>
      </c>
      <c r="D43" s="708" t="s">
        <v>810</v>
      </c>
      <c r="E43" s="709"/>
      <c r="F43" s="708" t="s">
        <v>811</v>
      </c>
      <c r="G43" s="709"/>
      <c r="H43" s="401" t="s">
        <v>627</v>
      </c>
      <c r="I43" s="401" t="s">
        <v>713</v>
      </c>
    </row>
    <row r="44" spans="1:10" s="99" customFormat="1" ht="35.1" customHeight="1" thickBot="1" x14ac:dyDescent="0.3">
      <c r="A44" s="593" t="s">
        <v>243</v>
      </c>
      <c r="B44" s="110" t="s">
        <v>235</v>
      </c>
      <c r="C44" s="110" t="s">
        <v>236</v>
      </c>
      <c r="D44" s="579" t="s">
        <v>237</v>
      </c>
      <c r="E44" s="580"/>
      <c r="F44" s="579" t="s">
        <v>238</v>
      </c>
      <c r="G44" s="580"/>
      <c r="H44" s="109" t="s">
        <v>239</v>
      </c>
      <c r="I44" s="109" t="s">
        <v>240</v>
      </c>
    </row>
    <row r="45" spans="1:10" ht="223.5" customHeight="1" thickBot="1" x14ac:dyDescent="0.3">
      <c r="A45" s="594"/>
      <c r="B45" s="103">
        <v>20</v>
      </c>
      <c r="C45" s="104">
        <v>20</v>
      </c>
      <c r="D45" s="708" t="s">
        <v>910</v>
      </c>
      <c r="E45" s="709"/>
      <c r="F45" s="708" t="s">
        <v>911</v>
      </c>
      <c r="G45" s="709"/>
      <c r="H45" s="401" t="s">
        <v>627</v>
      </c>
      <c r="I45" s="401" t="s">
        <v>713</v>
      </c>
    </row>
    <row r="46" spans="1:10" s="99" customFormat="1" ht="35.1" customHeight="1" thickBot="1" x14ac:dyDescent="0.3">
      <c r="A46" s="593" t="s">
        <v>244</v>
      </c>
      <c r="B46" s="110" t="s">
        <v>235</v>
      </c>
      <c r="C46" s="109" t="s">
        <v>236</v>
      </c>
      <c r="D46" s="579" t="s">
        <v>237</v>
      </c>
      <c r="E46" s="580"/>
      <c r="F46" s="579" t="s">
        <v>238</v>
      </c>
      <c r="G46" s="580"/>
      <c r="H46" s="109" t="s">
        <v>239</v>
      </c>
      <c r="I46" s="111" t="s">
        <v>240</v>
      </c>
    </row>
    <row r="47" spans="1:10" ht="186" customHeight="1" thickBot="1" x14ac:dyDescent="0.3">
      <c r="A47" s="594"/>
      <c r="B47" s="103">
        <v>20</v>
      </c>
      <c r="C47" s="104">
        <v>20</v>
      </c>
      <c r="D47" s="708" t="s">
        <v>992</v>
      </c>
      <c r="E47" s="709"/>
      <c r="F47" s="708" t="s">
        <v>993</v>
      </c>
      <c r="G47" s="709"/>
      <c r="H47" s="401" t="s">
        <v>627</v>
      </c>
      <c r="I47" s="401" t="s">
        <v>713</v>
      </c>
    </row>
    <row r="48" spans="1:10" s="99" customFormat="1" ht="35.1" customHeight="1" thickBot="1" x14ac:dyDescent="0.3">
      <c r="A48" s="593" t="s">
        <v>245</v>
      </c>
      <c r="B48" s="110" t="s">
        <v>235</v>
      </c>
      <c r="C48" s="109" t="s">
        <v>236</v>
      </c>
      <c r="D48" s="579" t="s">
        <v>237</v>
      </c>
      <c r="E48" s="580"/>
      <c r="F48" s="579" t="s">
        <v>238</v>
      </c>
      <c r="G48" s="580"/>
      <c r="H48" s="109" t="s">
        <v>239</v>
      </c>
      <c r="I48" s="111" t="s">
        <v>240</v>
      </c>
    </row>
    <row r="49" spans="1:9" ht="150.75" customHeight="1" thickBot="1" x14ac:dyDescent="0.3">
      <c r="A49" s="594"/>
      <c r="B49" s="105">
        <v>20</v>
      </c>
      <c r="C49" s="106">
        <v>20</v>
      </c>
      <c r="D49" s="708" t="s">
        <v>1078</v>
      </c>
      <c r="E49" s="709"/>
      <c r="F49" s="708" t="s">
        <v>1079</v>
      </c>
      <c r="G49" s="709"/>
      <c r="H49" s="401" t="s">
        <v>627</v>
      </c>
      <c r="I49" s="401" t="s">
        <v>713</v>
      </c>
    </row>
    <row r="50" spans="1:9" ht="35.1" customHeight="1" thickBot="1" x14ac:dyDescent="0.3">
      <c r="A50" s="593" t="s">
        <v>246</v>
      </c>
      <c r="B50" s="108" t="s">
        <v>235</v>
      </c>
      <c r="C50" s="107" t="s">
        <v>236</v>
      </c>
      <c r="D50" s="579" t="s">
        <v>237</v>
      </c>
      <c r="E50" s="580"/>
      <c r="F50" s="579" t="s">
        <v>238</v>
      </c>
      <c r="G50" s="580"/>
      <c r="H50" s="109" t="s">
        <v>239</v>
      </c>
      <c r="I50" s="111" t="s">
        <v>240</v>
      </c>
    </row>
    <row r="51" spans="1:9" ht="177" customHeight="1" thickBot="1" x14ac:dyDescent="0.3">
      <c r="A51" s="594"/>
      <c r="B51" s="105">
        <v>20</v>
      </c>
      <c r="C51" s="106">
        <v>20</v>
      </c>
      <c r="D51" s="708" t="s">
        <v>1178</v>
      </c>
      <c r="E51" s="709"/>
      <c r="F51" s="708" t="s">
        <v>1179</v>
      </c>
      <c r="G51" s="709"/>
      <c r="H51" s="401" t="s">
        <v>627</v>
      </c>
      <c r="I51" s="401" t="s">
        <v>713</v>
      </c>
    </row>
    <row r="52" spans="1:9" ht="35.1" customHeight="1" thickBot="1" x14ac:dyDescent="0.3">
      <c r="A52" s="593" t="s">
        <v>247</v>
      </c>
      <c r="B52" s="108" t="s">
        <v>235</v>
      </c>
      <c r="C52" s="107" t="s">
        <v>236</v>
      </c>
      <c r="D52" s="579" t="s">
        <v>237</v>
      </c>
      <c r="E52" s="580"/>
      <c r="F52" s="579" t="s">
        <v>238</v>
      </c>
      <c r="G52" s="580"/>
      <c r="H52" s="109" t="s">
        <v>239</v>
      </c>
      <c r="I52" s="111" t="s">
        <v>240</v>
      </c>
    </row>
    <row r="53" spans="1:9" ht="120.75" customHeight="1" thickBot="1" x14ac:dyDescent="0.3">
      <c r="A53" s="594"/>
      <c r="B53" s="105">
        <v>20</v>
      </c>
      <c r="C53" s="106"/>
      <c r="D53" s="581"/>
      <c r="E53" s="582"/>
      <c r="F53" s="581"/>
      <c r="G53" s="583"/>
      <c r="H53" s="267"/>
      <c r="I53" s="101"/>
    </row>
    <row r="54" spans="1:9" ht="35.1" customHeight="1" thickBot="1" x14ac:dyDescent="0.3">
      <c r="A54" s="593" t="s">
        <v>248</v>
      </c>
      <c r="B54" s="108" t="s">
        <v>235</v>
      </c>
      <c r="C54" s="107" t="s">
        <v>236</v>
      </c>
      <c r="D54" s="579" t="s">
        <v>237</v>
      </c>
      <c r="E54" s="580"/>
      <c r="F54" s="579" t="s">
        <v>238</v>
      </c>
      <c r="G54" s="580"/>
      <c r="H54" s="109" t="s">
        <v>239</v>
      </c>
      <c r="I54" s="111" t="s">
        <v>240</v>
      </c>
    </row>
    <row r="55" spans="1:9" ht="120.75" customHeight="1" thickBot="1" x14ac:dyDescent="0.3">
      <c r="A55" s="594"/>
      <c r="B55" s="105">
        <v>20</v>
      </c>
      <c r="C55" s="106"/>
      <c r="D55" s="581"/>
      <c r="E55" s="583"/>
      <c r="F55" s="581"/>
      <c r="G55" s="583"/>
      <c r="H55" s="101"/>
      <c r="I55" s="101"/>
    </row>
    <row r="56" spans="1:9" ht="35.1" customHeight="1" thickBot="1" x14ac:dyDescent="0.3">
      <c r="A56" s="593" t="s">
        <v>249</v>
      </c>
      <c r="B56" s="108" t="s">
        <v>235</v>
      </c>
      <c r="C56" s="107" t="s">
        <v>236</v>
      </c>
      <c r="D56" s="579" t="s">
        <v>237</v>
      </c>
      <c r="E56" s="580"/>
      <c r="F56" s="579" t="s">
        <v>238</v>
      </c>
      <c r="G56" s="580"/>
      <c r="H56" s="109" t="s">
        <v>239</v>
      </c>
      <c r="I56" s="111" t="s">
        <v>240</v>
      </c>
    </row>
    <row r="57" spans="1:9" ht="120.75" customHeight="1" thickBot="1" x14ac:dyDescent="0.3">
      <c r="A57" s="594"/>
      <c r="B57" s="105">
        <v>20</v>
      </c>
      <c r="C57" s="106"/>
      <c r="D57" s="581"/>
      <c r="E57" s="583"/>
      <c r="F57" s="581"/>
      <c r="G57" s="583"/>
      <c r="H57" s="101"/>
      <c r="I57" s="102"/>
    </row>
    <row r="58" spans="1:9" ht="35.1" customHeight="1" thickBot="1" x14ac:dyDescent="0.3">
      <c r="A58" s="593" t="s">
        <v>250</v>
      </c>
      <c r="B58" s="108" t="s">
        <v>235</v>
      </c>
      <c r="C58" s="107" t="s">
        <v>236</v>
      </c>
      <c r="D58" s="579" t="s">
        <v>237</v>
      </c>
      <c r="E58" s="580"/>
      <c r="F58" s="579" t="s">
        <v>238</v>
      </c>
      <c r="G58" s="580"/>
      <c r="H58" s="109" t="s">
        <v>239</v>
      </c>
      <c r="I58" s="111" t="s">
        <v>240</v>
      </c>
    </row>
    <row r="59" spans="1:9" ht="120.75" customHeight="1" thickBot="1" x14ac:dyDescent="0.3">
      <c r="A59" s="594"/>
      <c r="B59" s="105">
        <v>20</v>
      </c>
      <c r="C59" s="106"/>
      <c r="D59" s="581"/>
      <c r="E59" s="583"/>
      <c r="F59" s="582"/>
      <c r="G59" s="582"/>
      <c r="H59" s="101"/>
      <c r="I59" s="101"/>
    </row>
    <row r="60" spans="1:9" ht="35.1" customHeight="1" thickBot="1" x14ac:dyDescent="0.3">
      <c r="A60" s="593" t="s">
        <v>251</v>
      </c>
      <c r="B60" s="108" t="s">
        <v>235</v>
      </c>
      <c r="C60" s="107" t="s">
        <v>236</v>
      </c>
      <c r="D60" s="579" t="s">
        <v>237</v>
      </c>
      <c r="E60" s="580"/>
      <c r="F60" s="579" t="s">
        <v>238</v>
      </c>
      <c r="G60" s="580"/>
      <c r="H60" s="109" t="s">
        <v>239</v>
      </c>
      <c r="I60" s="111" t="s">
        <v>240</v>
      </c>
    </row>
    <row r="61" spans="1:9" ht="120.75" customHeight="1" thickBot="1" x14ac:dyDescent="0.3">
      <c r="A61" s="594"/>
      <c r="B61" s="105">
        <v>20</v>
      </c>
      <c r="C61" s="106"/>
      <c r="D61" s="581"/>
      <c r="E61" s="583"/>
      <c r="F61" s="581"/>
      <c r="G61" s="583"/>
      <c r="H61" s="101"/>
      <c r="I61" s="101"/>
    </row>
    <row r="64" spans="1:9" s="98" customFormat="1" ht="30" customHeight="1" x14ac:dyDescent="0.25">
      <c r="A64" s="68"/>
      <c r="B64" s="68"/>
      <c r="C64" s="68"/>
      <c r="D64" s="68"/>
      <c r="E64" s="68"/>
      <c r="F64" s="68"/>
      <c r="G64" s="68"/>
      <c r="H64" s="68"/>
      <c r="I64" s="68"/>
    </row>
    <row r="65" spans="1:9" ht="34.5" customHeight="1" x14ac:dyDescent="0.25">
      <c r="A65" s="663" t="s">
        <v>252</v>
      </c>
      <c r="B65" s="663"/>
      <c r="C65" s="663"/>
      <c r="D65" s="663"/>
      <c r="E65" s="663"/>
      <c r="F65" s="663"/>
      <c r="G65" s="663"/>
      <c r="H65" s="663"/>
      <c r="I65" s="663"/>
    </row>
    <row r="66" spans="1:9" ht="131.25" customHeight="1" x14ac:dyDescent="0.25">
      <c r="A66" s="112" t="s">
        <v>253</v>
      </c>
      <c r="B66" s="584" t="s">
        <v>303</v>
      </c>
      <c r="C66" s="585"/>
      <c r="D66" s="584" t="s">
        <v>304</v>
      </c>
      <c r="E66" s="585"/>
      <c r="F66" s="584" t="s">
        <v>714</v>
      </c>
      <c r="G66" s="585"/>
      <c r="H66" s="584" t="s">
        <v>715</v>
      </c>
      <c r="I66" s="585"/>
    </row>
    <row r="67" spans="1:9" ht="40.5" customHeight="1" x14ac:dyDescent="0.25">
      <c r="A67" s="112" t="s">
        <v>257</v>
      </c>
      <c r="B67" s="666">
        <v>0.03</v>
      </c>
      <c r="C67" s="667"/>
      <c r="D67" s="666">
        <v>0.03</v>
      </c>
      <c r="E67" s="667"/>
      <c r="F67" s="666">
        <v>0.02</v>
      </c>
      <c r="G67" s="667"/>
      <c r="H67" s="666">
        <v>0.02</v>
      </c>
      <c r="I67" s="667"/>
    </row>
    <row r="68" spans="1:9" ht="30" customHeight="1" x14ac:dyDescent="0.25">
      <c r="A68" s="659" t="s">
        <v>188</v>
      </c>
      <c r="B68" s="160" t="s">
        <v>99</v>
      </c>
      <c r="C68" s="160" t="s">
        <v>236</v>
      </c>
      <c r="D68" s="160" t="s">
        <v>99</v>
      </c>
      <c r="E68" s="160" t="s">
        <v>236</v>
      </c>
      <c r="F68" s="160" t="s">
        <v>99</v>
      </c>
      <c r="G68" s="160" t="s">
        <v>236</v>
      </c>
      <c r="H68" s="160" t="s">
        <v>99</v>
      </c>
      <c r="I68" s="160" t="s">
        <v>236</v>
      </c>
    </row>
    <row r="69" spans="1:9" ht="30" customHeight="1" x14ac:dyDescent="0.25">
      <c r="A69" s="660"/>
      <c r="B69" s="114">
        <v>0</v>
      </c>
      <c r="C69" s="115">
        <v>0</v>
      </c>
      <c r="D69" s="114">
        <v>0</v>
      </c>
      <c r="E69" s="115">
        <v>0</v>
      </c>
      <c r="F69" s="114">
        <v>0</v>
      </c>
      <c r="G69" s="115">
        <v>0</v>
      </c>
      <c r="H69" s="114">
        <v>0</v>
      </c>
      <c r="I69" s="115">
        <v>0</v>
      </c>
    </row>
    <row r="70" spans="1:9" ht="80.25" customHeight="1" x14ac:dyDescent="0.25">
      <c r="A70" s="112" t="s">
        <v>258</v>
      </c>
      <c r="B70" s="716" t="s">
        <v>618</v>
      </c>
      <c r="C70" s="717"/>
      <c r="D70" s="716" t="s">
        <v>618</v>
      </c>
      <c r="E70" s="717"/>
      <c r="F70" s="716" t="s">
        <v>618</v>
      </c>
      <c r="G70" s="717"/>
      <c r="H70" s="716" t="s">
        <v>618</v>
      </c>
      <c r="I70" s="717"/>
    </row>
    <row r="71" spans="1:9" ht="80.25" customHeight="1" x14ac:dyDescent="0.25">
      <c r="A71" s="112" t="s">
        <v>259</v>
      </c>
      <c r="B71" s="716" t="s">
        <v>618</v>
      </c>
      <c r="C71" s="717"/>
      <c r="D71" s="716" t="s">
        <v>618</v>
      </c>
      <c r="E71" s="717"/>
      <c r="F71" s="716" t="s">
        <v>618</v>
      </c>
      <c r="G71" s="717"/>
      <c r="H71" s="716" t="s">
        <v>618</v>
      </c>
      <c r="I71" s="717"/>
    </row>
    <row r="72" spans="1:9" ht="30.75" customHeight="1" x14ac:dyDescent="0.25">
      <c r="A72" s="659" t="s">
        <v>189</v>
      </c>
      <c r="B72" s="160" t="s">
        <v>99</v>
      </c>
      <c r="C72" s="160" t="s">
        <v>236</v>
      </c>
      <c r="D72" s="160" t="s">
        <v>99</v>
      </c>
      <c r="E72" s="160" t="s">
        <v>236</v>
      </c>
      <c r="F72" s="160" t="s">
        <v>99</v>
      </c>
      <c r="G72" s="160" t="s">
        <v>236</v>
      </c>
      <c r="H72" s="160" t="s">
        <v>99</v>
      </c>
      <c r="I72" s="160" t="s">
        <v>236</v>
      </c>
    </row>
    <row r="73" spans="1:9" ht="30.75" customHeight="1" x14ac:dyDescent="0.25">
      <c r="A73" s="660"/>
      <c r="B73" s="114">
        <v>0.09</v>
      </c>
      <c r="C73" s="115">
        <v>0.09</v>
      </c>
      <c r="D73" s="114">
        <v>0.09</v>
      </c>
      <c r="E73" s="115">
        <v>0.09</v>
      </c>
      <c r="F73" s="114">
        <v>0.09</v>
      </c>
      <c r="G73" s="115">
        <v>0.09</v>
      </c>
      <c r="H73" s="114">
        <v>0.09</v>
      </c>
      <c r="I73" s="115">
        <v>0.09</v>
      </c>
    </row>
    <row r="74" spans="1:9" ht="207.75" customHeight="1" x14ac:dyDescent="0.25">
      <c r="A74" s="112" t="s">
        <v>258</v>
      </c>
      <c r="B74" s="718" t="s">
        <v>716</v>
      </c>
      <c r="C74" s="719"/>
      <c r="D74" s="718" t="s">
        <v>717</v>
      </c>
      <c r="E74" s="719"/>
      <c r="F74" s="718" t="s">
        <v>718</v>
      </c>
      <c r="G74" s="719"/>
      <c r="H74" s="718" t="s">
        <v>719</v>
      </c>
      <c r="I74" s="719"/>
    </row>
    <row r="75" spans="1:9" ht="80.25" customHeight="1" x14ac:dyDescent="0.25">
      <c r="A75" s="112" t="s">
        <v>259</v>
      </c>
      <c r="B75" s="720" t="s">
        <v>720</v>
      </c>
      <c r="C75" s="701"/>
      <c r="D75" s="720" t="s">
        <v>721</v>
      </c>
      <c r="E75" s="701"/>
      <c r="F75" s="720" t="s">
        <v>722</v>
      </c>
      <c r="G75" s="701"/>
      <c r="H75" s="720" t="s">
        <v>723</v>
      </c>
      <c r="I75" s="701"/>
    </row>
    <row r="76" spans="1:9" ht="30.75" customHeight="1" x14ac:dyDescent="0.25">
      <c r="A76" s="659" t="s">
        <v>190</v>
      </c>
      <c r="B76" s="160" t="s">
        <v>99</v>
      </c>
      <c r="C76" s="160" t="s">
        <v>236</v>
      </c>
      <c r="D76" s="160" t="s">
        <v>99</v>
      </c>
      <c r="E76" s="160" t="s">
        <v>236</v>
      </c>
      <c r="F76" s="160" t="s">
        <v>99</v>
      </c>
      <c r="G76" s="160" t="s">
        <v>236</v>
      </c>
      <c r="H76" s="160" t="s">
        <v>99</v>
      </c>
      <c r="I76" s="160" t="s">
        <v>236</v>
      </c>
    </row>
    <row r="77" spans="1:9" ht="30.75" customHeight="1" x14ac:dyDescent="0.25">
      <c r="A77" s="660"/>
      <c r="B77" s="114">
        <v>0.09</v>
      </c>
      <c r="C77" s="115">
        <v>0.09</v>
      </c>
      <c r="D77" s="114">
        <v>0.09</v>
      </c>
      <c r="E77" s="115">
        <v>0.09</v>
      </c>
      <c r="F77" s="114">
        <v>0.09</v>
      </c>
      <c r="G77" s="115">
        <v>0.09</v>
      </c>
      <c r="H77" s="114">
        <v>0.09</v>
      </c>
      <c r="I77" s="115">
        <v>0.09</v>
      </c>
    </row>
    <row r="78" spans="1:9" ht="226.15" customHeight="1" x14ac:dyDescent="0.25">
      <c r="A78" s="112" t="s">
        <v>258</v>
      </c>
      <c r="B78" s="718" t="s">
        <v>812</v>
      </c>
      <c r="C78" s="719"/>
      <c r="D78" s="718" t="s">
        <v>813</v>
      </c>
      <c r="E78" s="719"/>
      <c r="F78" s="718" t="s">
        <v>814</v>
      </c>
      <c r="G78" s="719"/>
      <c r="H78" s="718" t="s">
        <v>815</v>
      </c>
      <c r="I78" s="719"/>
    </row>
    <row r="79" spans="1:9" ht="80.25" customHeight="1" x14ac:dyDescent="0.25">
      <c r="A79" s="112" t="s">
        <v>259</v>
      </c>
      <c r="B79" s="699" t="s">
        <v>816</v>
      </c>
      <c r="C79" s="701"/>
      <c r="D79" s="699" t="s">
        <v>817</v>
      </c>
      <c r="E79" s="701"/>
      <c r="F79" s="699" t="s">
        <v>818</v>
      </c>
      <c r="G79" s="701"/>
      <c r="H79" s="699" t="s">
        <v>819</v>
      </c>
      <c r="I79" s="701"/>
    </row>
    <row r="80" spans="1:9" ht="30.75" customHeight="1" x14ac:dyDescent="0.25">
      <c r="A80" s="659" t="s">
        <v>191</v>
      </c>
      <c r="B80" s="160" t="s">
        <v>99</v>
      </c>
      <c r="C80" s="160" t="s">
        <v>236</v>
      </c>
      <c r="D80" s="160" t="s">
        <v>99</v>
      </c>
      <c r="E80" s="160" t="s">
        <v>236</v>
      </c>
      <c r="F80" s="160" t="s">
        <v>99</v>
      </c>
      <c r="G80" s="160" t="s">
        <v>236</v>
      </c>
      <c r="H80" s="160" t="s">
        <v>99</v>
      </c>
      <c r="I80" s="160" t="s">
        <v>236</v>
      </c>
    </row>
    <row r="81" spans="1:10" ht="30.75" customHeight="1" x14ac:dyDescent="0.25">
      <c r="A81" s="660"/>
      <c r="B81" s="114">
        <v>0.09</v>
      </c>
      <c r="C81" s="115">
        <v>0.09</v>
      </c>
      <c r="D81" s="114">
        <v>0.09</v>
      </c>
      <c r="E81" s="115">
        <v>0.09</v>
      </c>
      <c r="F81" s="114">
        <v>0.09</v>
      </c>
      <c r="G81" s="115">
        <v>0.09</v>
      </c>
      <c r="H81" s="114">
        <v>0.09</v>
      </c>
      <c r="I81" s="115">
        <v>0.09</v>
      </c>
    </row>
    <row r="82" spans="1:10" ht="286.5" customHeight="1" x14ac:dyDescent="0.25">
      <c r="A82" s="112" t="s">
        <v>258</v>
      </c>
      <c r="B82" s="718" t="s">
        <v>902</v>
      </c>
      <c r="C82" s="719"/>
      <c r="D82" s="718" t="s">
        <v>903</v>
      </c>
      <c r="E82" s="719"/>
      <c r="F82" s="718" t="s">
        <v>904</v>
      </c>
      <c r="G82" s="719"/>
      <c r="H82" s="718" t="s">
        <v>905</v>
      </c>
      <c r="I82" s="719"/>
    </row>
    <row r="83" spans="1:10" ht="80.25" customHeight="1" x14ac:dyDescent="0.25">
      <c r="A83" s="112" t="s">
        <v>259</v>
      </c>
      <c r="B83" s="699" t="s">
        <v>906</v>
      </c>
      <c r="C83" s="701"/>
      <c r="D83" s="699" t="s">
        <v>907</v>
      </c>
      <c r="E83" s="701"/>
      <c r="F83" s="699" t="s">
        <v>908</v>
      </c>
      <c r="G83" s="701"/>
      <c r="H83" s="699" t="s">
        <v>909</v>
      </c>
      <c r="I83" s="701"/>
    </row>
    <row r="84" spans="1:10" ht="30" customHeight="1" x14ac:dyDescent="0.25">
      <c r="A84" s="659" t="s">
        <v>195</v>
      </c>
      <c r="B84" s="160" t="s">
        <v>99</v>
      </c>
      <c r="C84" s="160" t="s">
        <v>236</v>
      </c>
      <c r="D84" s="160" t="s">
        <v>99</v>
      </c>
      <c r="E84" s="160" t="s">
        <v>236</v>
      </c>
      <c r="F84" s="160" t="s">
        <v>99</v>
      </c>
      <c r="G84" s="160" t="s">
        <v>236</v>
      </c>
      <c r="H84" s="160" t="s">
        <v>99</v>
      </c>
      <c r="I84" s="160" t="s">
        <v>236</v>
      </c>
    </row>
    <row r="85" spans="1:10" ht="30" customHeight="1" x14ac:dyDescent="0.25">
      <c r="A85" s="660"/>
      <c r="B85" s="114">
        <v>0.09</v>
      </c>
      <c r="C85" s="114">
        <v>0.09</v>
      </c>
      <c r="D85" s="114">
        <v>0.09</v>
      </c>
      <c r="E85" s="114">
        <v>0.09</v>
      </c>
      <c r="F85" s="114">
        <v>0.09</v>
      </c>
      <c r="G85" s="114">
        <v>0.09</v>
      </c>
      <c r="H85" s="114">
        <v>0.09</v>
      </c>
      <c r="I85" s="114">
        <v>0.09</v>
      </c>
    </row>
    <row r="86" spans="1:10" ht="230.25" customHeight="1" x14ac:dyDescent="0.25">
      <c r="A86" s="112" t="s">
        <v>258</v>
      </c>
      <c r="B86" s="718" t="s">
        <v>994</v>
      </c>
      <c r="C86" s="719"/>
      <c r="D86" s="718" t="s">
        <v>995</v>
      </c>
      <c r="E86" s="719"/>
      <c r="F86" s="718" t="s">
        <v>996</v>
      </c>
      <c r="G86" s="719"/>
      <c r="H86" s="718" t="s">
        <v>997</v>
      </c>
      <c r="I86" s="719"/>
    </row>
    <row r="87" spans="1:10" ht="80.25" customHeight="1" x14ac:dyDescent="0.25">
      <c r="A87" s="112" t="s">
        <v>259</v>
      </c>
      <c r="B87" s="699" t="s">
        <v>998</v>
      </c>
      <c r="C87" s="701"/>
      <c r="D87" s="699" t="s">
        <v>999</v>
      </c>
      <c r="E87" s="701"/>
      <c r="F87" s="699" t="s">
        <v>1000</v>
      </c>
      <c r="G87" s="701"/>
      <c r="H87" s="699" t="s">
        <v>1009</v>
      </c>
      <c r="I87" s="701"/>
    </row>
    <row r="88" spans="1:10" ht="29.25" customHeight="1" x14ac:dyDescent="0.25">
      <c r="A88" s="659" t="s">
        <v>196</v>
      </c>
      <c r="B88" s="160" t="s">
        <v>99</v>
      </c>
      <c r="C88" s="160" t="s">
        <v>236</v>
      </c>
      <c r="D88" s="160" t="s">
        <v>99</v>
      </c>
      <c r="E88" s="160" t="s">
        <v>236</v>
      </c>
      <c r="F88" s="160" t="s">
        <v>99</v>
      </c>
      <c r="G88" s="160" t="s">
        <v>236</v>
      </c>
      <c r="H88" s="160" t="s">
        <v>99</v>
      </c>
      <c r="I88" s="160" t="s">
        <v>236</v>
      </c>
    </row>
    <row r="89" spans="1:10" ht="29.25" customHeight="1" x14ac:dyDescent="0.25">
      <c r="A89" s="660"/>
      <c r="B89" s="114">
        <v>0.09</v>
      </c>
      <c r="C89" s="114">
        <v>0.09</v>
      </c>
      <c r="D89" s="114">
        <v>0.09</v>
      </c>
      <c r="E89" s="114">
        <v>0.09</v>
      </c>
      <c r="F89" s="114">
        <v>0.09</v>
      </c>
      <c r="G89" s="114">
        <v>0.09</v>
      </c>
      <c r="H89" s="114">
        <v>0.09</v>
      </c>
      <c r="I89" s="114">
        <v>0.09</v>
      </c>
    </row>
    <row r="90" spans="1:10" ht="228.75" customHeight="1" x14ac:dyDescent="0.25">
      <c r="A90" s="112" t="s">
        <v>258</v>
      </c>
      <c r="B90" s="718" t="s">
        <v>1080</v>
      </c>
      <c r="C90" s="719"/>
      <c r="D90" s="718" t="s">
        <v>1081</v>
      </c>
      <c r="E90" s="719"/>
      <c r="F90" s="718" t="s">
        <v>1082</v>
      </c>
      <c r="G90" s="719"/>
      <c r="H90" s="718" t="s">
        <v>1201</v>
      </c>
      <c r="I90" s="719"/>
    </row>
    <row r="91" spans="1:10" ht="80.25" customHeight="1" x14ac:dyDescent="0.25">
      <c r="A91" s="112" t="s">
        <v>259</v>
      </c>
      <c r="B91" s="699" t="s">
        <v>1089</v>
      </c>
      <c r="C91" s="701"/>
      <c r="D91" s="699" t="s">
        <v>1090</v>
      </c>
      <c r="E91" s="701"/>
      <c r="F91" s="699" t="s">
        <v>1091</v>
      </c>
      <c r="G91" s="701"/>
      <c r="H91" s="699" t="s">
        <v>1092</v>
      </c>
      <c r="I91" s="701"/>
    </row>
    <row r="92" spans="1:10" ht="25.15" customHeight="1" x14ac:dyDescent="0.25">
      <c r="A92" s="659" t="s">
        <v>197</v>
      </c>
      <c r="B92" s="160" t="s">
        <v>99</v>
      </c>
      <c r="C92" s="160" t="s">
        <v>236</v>
      </c>
      <c r="D92" s="160" t="s">
        <v>99</v>
      </c>
      <c r="E92" s="160" t="s">
        <v>236</v>
      </c>
      <c r="F92" s="160" t="s">
        <v>99</v>
      </c>
      <c r="G92" s="160" t="s">
        <v>236</v>
      </c>
      <c r="H92" s="160" t="s">
        <v>99</v>
      </c>
      <c r="I92" s="160" t="s">
        <v>236</v>
      </c>
    </row>
    <row r="93" spans="1:10" ht="25.15" customHeight="1" x14ac:dyDescent="0.25">
      <c r="A93" s="660"/>
      <c r="B93" s="114">
        <v>0.09</v>
      </c>
      <c r="C93" s="114">
        <v>0.09</v>
      </c>
      <c r="D93" s="114">
        <v>0.09</v>
      </c>
      <c r="E93" s="114">
        <v>0.09</v>
      </c>
      <c r="F93" s="114">
        <v>0.09</v>
      </c>
      <c r="G93" s="114">
        <v>0.09</v>
      </c>
      <c r="H93" s="114">
        <v>0.09</v>
      </c>
      <c r="I93" s="114">
        <v>0.09</v>
      </c>
    </row>
    <row r="94" spans="1:10" ht="314.25" customHeight="1" x14ac:dyDescent="0.25">
      <c r="A94" s="112" t="s">
        <v>258</v>
      </c>
      <c r="B94" s="718" t="s">
        <v>1200</v>
      </c>
      <c r="C94" s="719"/>
      <c r="D94" s="718" t="s">
        <v>1180</v>
      </c>
      <c r="E94" s="719"/>
      <c r="F94" s="718" t="s">
        <v>1181</v>
      </c>
      <c r="G94" s="719"/>
      <c r="H94" s="718" t="s">
        <v>1182</v>
      </c>
      <c r="I94" s="719"/>
    </row>
    <row r="95" spans="1:10" ht="80.25" customHeight="1" x14ac:dyDescent="0.25">
      <c r="A95" s="112" t="s">
        <v>259</v>
      </c>
      <c r="B95" s="699" t="s">
        <v>1183</v>
      </c>
      <c r="C95" s="701"/>
      <c r="D95" s="699" t="s">
        <v>1184</v>
      </c>
      <c r="E95" s="701"/>
      <c r="F95" s="699" t="s">
        <v>1185</v>
      </c>
      <c r="G95" s="701"/>
      <c r="H95" s="699" t="s">
        <v>1186</v>
      </c>
      <c r="I95" s="701"/>
      <c r="J95" s="977"/>
    </row>
    <row r="96" spans="1:10" ht="25.15" customHeight="1" x14ac:dyDescent="0.25">
      <c r="A96" s="659" t="s">
        <v>198</v>
      </c>
      <c r="B96" s="160" t="s">
        <v>99</v>
      </c>
      <c r="C96" s="160" t="s">
        <v>236</v>
      </c>
      <c r="D96" s="160" t="s">
        <v>99</v>
      </c>
      <c r="E96" s="160" t="s">
        <v>236</v>
      </c>
      <c r="F96" s="160" t="s">
        <v>99</v>
      </c>
      <c r="G96" s="160" t="s">
        <v>236</v>
      </c>
      <c r="H96" s="160" t="s">
        <v>99</v>
      </c>
      <c r="I96" s="160" t="s">
        <v>236</v>
      </c>
    </row>
    <row r="97" spans="1:9" ht="25.15" customHeight="1" x14ac:dyDescent="0.25">
      <c r="A97" s="660"/>
      <c r="B97" s="114">
        <v>0.09</v>
      </c>
      <c r="C97" s="115"/>
      <c r="D97" s="114">
        <v>0.09</v>
      </c>
      <c r="E97" s="115"/>
      <c r="F97" s="114">
        <v>0.09</v>
      </c>
      <c r="G97" s="115"/>
      <c r="H97" s="114">
        <v>0.09</v>
      </c>
      <c r="I97" s="115"/>
    </row>
    <row r="98" spans="1:9" ht="80.25" customHeight="1" x14ac:dyDescent="0.25">
      <c r="A98" s="112" t="s">
        <v>258</v>
      </c>
      <c r="B98" s="744"/>
      <c r="C98" s="745"/>
      <c r="D98" s="744"/>
      <c r="E98" s="745"/>
      <c r="F98" s="744"/>
      <c r="G98" s="745"/>
      <c r="H98" s="744"/>
      <c r="I98" s="745"/>
    </row>
    <row r="99" spans="1:9" ht="80.25" customHeight="1" x14ac:dyDescent="0.25">
      <c r="A99" s="112" t="s">
        <v>259</v>
      </c>
      <c r="B99" s="707"/>
      <c r="C99" s="701"/>
      <c r="D99" s="707"/>
      <c r="E99" s="701"/>
      <c r="F99" s="707"/>
      <c r="G99" s="701"/>
      <c r="H99" s="707"/>
      <c r="I99" s="701"/>
    </row>
    <row r="100" spans="1:9" ht="25.15" customHeight="1" x14ac:dyDescent="0.25">
      <c r="A100" s="659" t="s">
        <v>200</v>
      </c>
      <c r="B100" s="160" t="s">
        <v>99</v>
      </c>
      <c r="C100" s="160" t="s">
        <v>236</v>
      </c>
      <c r="D100" s="160" t="s">
        <v>99</v>
      </c>
      <c r="E100" s="160" t="s">
        <v>236</v>
      </c>
      <c r="F100" s="160" t="s">
        <v>99</v>
      </c>
      <c r="G100" s="160" t="s">
        <v>236</v>
      </c>
      <c r="H100" s="160" t="s">
        <v>99</v>
      </c>
      <c r="I100" s="160" t="s">
        <v>236</v>
      </c>
    </row>
    <row r="101" spans="1:9" ht="25.15" customHeight="1" x14ac:dyDescent="0.25">
      <c r="A101" s="660"/>
      <c r="B101" s="114">
        <v>0.09</v>
      </c>
      <c r="C101" s="115"/>
      <c r="D101" s="114">
        <v>0.09</v>
      </c>
      <c r="E101" s="115"/>
      <c r="F101" s="114">
        <v>0.09</v>
      </c>
      <c r="G101" s="115"/>
      <c r="H101" s="114">
        <v>0.09</v>
      </c>
      <c r="I101" s="115"/>
    </row>
    <row r="102" spans="1:9" ht="80.25" customHeight="1" x14ac:dyDescent="0.25">
      <c r="A102" s="112" t="s">
        <v>258</v>
      </c>
      <c r="B102" s="572"/>
      <c r="C102" s="572"/>
      <c r="D102" s="572"/>
      <c r="E102" s="572"/>
      <c r="F102" s="572"/>
      <c r="G102" s="572"/>
      <c r="H102" s="572"/>
      <c r="I102" s="572"/>
    </row>
    <row r="103" spans="1:9" ht="80.25" customHeight="1" x14ac:dyDescent="0.25">
      <c r="A103" s="112" t="s">
        <v>259</v>
      </c>
      <c r="B103" s="570"/>
      <c r="C103" s="571"/>
      <c r="D103" s="570"/>
      <c r="E103" s="571"/>
      <c r="F103" s="570"/>
      <c r="G103" s="571"/>
      <c r="H103" s="570"/>
      <c r="I103" s="571"/>
    </row>
    <row r="104" spans="1:9" ht="25.15" customHeight="1" x14ac:dyDescent="0.25">
      <c r="A104" s="659" t="s">
        <v>201</v>
      </c>
      <c r="B104" s="160" t="s">
        <v>99</v>
      </c>
      <c r="C104" s="160" t="s">
        <v>236</v>
      </c>
      <c r="D104" s="160" t="s">
        <v>99</v>
      </c>
      <c r="E104" s="160" t="s">
        <v>236</v>
      </c>
      <c r="F104" s="160" t="s">
        <v>99</v>
      </c>
      <c r="G104" s="160" t="s">
        <v>236</v>
      </c>
      <c r="H104" s="160" t="s">
        <v>99</v>
      </c>
      <c r="I104" s="160" t="s">
        <v>236</v>
      </c>
    </row>
    <row r="105" spans="1:9" ht="25.15" customHeight="1" x14ac:dyDescent="0.25">
      <c r="A105" s="660"/>
      <c r="B105" s="114">
        <v>0.09</v>
      </c>
      <c r="C105" s="115"/>
      <c r="D105" s="114">
        <v>0.09</v>
      </c>
      <c r="E105" s="115"/>
      <c r="F105" s="114">
        <v>0.09</v>
      </c>
      <c r="G105" s="115"/>
      <c r="H105" s="114">
        <v>0.09</v>
      </c>
      <c r="I105" s="115"/>
    </row>
    <row r="106" spans="1:9" ht="80.25" customHeight="1" x14ac:dyDescent="0.25">
      <c r="A106" s="112" t="s">
        <v>258</v>
      </c>
      <c r="B106" s="744"/>
      <c r="C106" s="745"/>
      <c r="D106" s="744"/>
      <c r="E106" s="745"/>
      <c r="F106" s="744"/>
      <c r="G106" s="745"/>
      <c r="H106" s="744"/>
      <c r="I106" s="745"/>
    </row>
    <row r="107" spans="1:9" ht="80.25" customHeight="1" x14ac:dyDescent="0.25">
      <c r="A107" s="112" t="s">
        <v>259</v>
      </c>
      <c r="B107" s="707"/>
      <c r="C107" s="701"/>
      <c r="D107" s="707"/>
      <c r="E107" s="701"/>
      <c r="F107" s="707"/>
      <c r="G107" s="701"/>
      <c r="H107" s="707"/>
      <c r="I107" s="701"/>
    </row>
    <row r="108" spans="1:9" ht="25.15" customHeight="1" x14ac:dyDescent="0.25">
      <c r="A108" s="659" t="s">
        <v>202</v>
      </c>
      <c r="B108" s="160" t="s">
        <v>99</v>
      </c>
      <c r="C108" s="160" t="s">
        <v>236</v>
      </c>
      <c r="D108" s="160" t="s">
        <v>99</v>
      </c>
      <c r="E108" s="160" t="s">
        <v>236</v>
      </c>
      <c r="F108" s="160" t="s">
        <v>99</v>
      </c>
      <c r="G108" s="160" t="s">
        <v>236</v>
      </c>
      <c r="H108" s="160" t="s">
        <v>99</v>
      </c>
      <c r="I108" s="160" t="s">
        <v>236</v>
      </c>
    </row>
    <row r="109" spans="1:9" ht="25.15" customHeight="1" x14ac:dyDescent="0.25">
      <c r="A109" s="660"/>
      <c r="B109" s="114">
        <v>0.09</v>
      </c>
      <c r="C109" s="115"/>
      <c r="D109" s="114">
        <v>0.09</v>
      </c>
      <c r="E109" s="115"/>
      <c r="F109" s="114">
        <v>0.09</v>
      </c>
      <c r="G109" s="115"/>
      <c r="H109" s="114">
        <v>0.09</v>
      </c>
      <c r="I109" s="115"/>
    </row>
    <row r="110" spans="1:9" ht="80.25" customHeight="1" x14ac:dyDescent="0.25">
      <c r="A110" s="112" t="s">
        <v>258</v>
      </c>
      <c r="B110" s="572"/>
      <c r="C110" s="572"/>
      <c r="D110" s="572"/>
      <c r="E110" s="572"/>
      <c r="F110" s="572"/>
      <c r="G110" s="572"/>
      <c r="H110" s="572"/>
      <c r="I110" s="572"/>
    </row>
    <row r="111" spans="1:9" ht="80.25" customHeight="1" x14ac:dyDescent="0.25">
      <c r="A111" s="112" t="s">
        <v>259</v>
      </c>
      <c r="B111" s="570"/>
      <c r="C111" s="571"/>
      <c r="D111" s="570"/>
      <c r="E111" s="571"/>
      <c r="F111" s="570"/>
      <c r="G111" s="571"/>
      <c r="H111" s="570"/>
      <c r="I111" s="571"/>
    </row>
    <row r="112" spans="1:9" ht="25.15" customHeight="1" x14ac:dyDescent="0.25">
      <c r="A112" s="659" t="s">
        <v>203</v>
      </c>
      <c r="B112" s="160" t="s">
        <v>99</v>
      </c>
      <c r="C112" s="160" t="s">
        <v>236</v>
      </c>
      <c r="D112" s="160" t="s">
        <v>99</v>
      </c>
      <c r="E112" s="160" t="s">
        <v>236</v>
      </c>
      <c r="F112" s="160" t="s">
        <v>99</v>
      </c>
      <c r="G112" s="160" t="s">
        <v>236</v>
      </c>
      <c r="H112" s="160" t="s">
        <v>99</v>
      </c>
      <c r="I112" s="160" t="s">
        <v>236</v>
      </c>
    </row>
    <row r="113" spans="1:9" ht="25.15" customHeight="1" x14ac:dyDescent="0.25">
      <c r="A113" s="660"/>
      <c r="B113" s="114">
        <v>0.1</v>
      </c>
      <c r="C113" s="256"/>
      <c r="D113" s="114">
        <v>0.1</v>
      </c>
      <c r="E113" s="256"/>
      <c r="F113" s="114">
        <v>0.1</v>
      </c>
      <c r="G113" s="256"/>
      <c r="H113" s="114">
        <v>0.1</v>
      </c>
      <c r="I113" s="256"/>
    </row>
    <row r="114" spans="1:9" ht="80.25" customHeight="1" x14ac:dyDescent="0.25">
      <c r="A114" s="112" t="s">
        <v>258</v>
      </c>
      <c r="B114" s="757"/>
      <c r="C114" s="758"/>
      <c r="D114" s="573"/>
      <c r="E114" s="573"/>
      <c r="F114" s="573"/>
      <c r="G114" s="573"/>
      <c r="H114" s="573"/>
      <c r="I114" s="573"/>
    </row>
    <row r="115" spans="1:9" ht="80.25" customHeight="1" x14ac:dyDescent="0.25">
      <c r="A115" s="112" t="s">
        <v>259</v>
      </c>
      <c r="B115" s="570"/>
      <c r="C115" s="571"/>
      <c r="D115" s="570"/>
      <c r="E115" s="571"/>
      <c r="F115" s="570"/>
      <c r="G115" s="571"/>
      <c r="H115" s="570"/>
      <c r="I115" s="571"/>
    </row>
    <row r="116" spans="1:9" ht="16.5" x14ac:dyDescent="0.25">
      <c r="A116" s="113" t="s">
        <v>260</v>
      </c>
      <c r="B116" s="282">
        <f t="shared" ref="B116:I116" si="1">(B69+B73+B77+B81+B85+B89+B93+B97+B101+B105+B109+B113)</f>
        <v>0.99999999999999978</v>
      </c>
      <c r="C116" s="118">
        <f t="shared" si="1"/>
        <v>0.53999999999999992</v>
      </c>
      <c r="D116" s="118">
        <f t="shared" si="1"/>
        <v>0.99999999999999978</v>
      </c>
      <c r="E116" s="118">
        <f t="shared" si="1"/>
        <v>0.53999999999999992</v>
      </c>
      <c r="F116" s="118">
        <f t="shared" si="1"/>
        <v>0.99999999999999978</v>
      </c>
      <c r="G116" s="118">
        <f t="shared" si="1"/>
        <v>0.53999999999999992</v>
      </c>
      <c r="H116" s="118">
        <f t="shared" si="1"/>
        <v>0.99999999999999978</v>
      </c>
      <c r="I116" s="118">
        <f t="shared" si="1"/>
        <v>0.53999999999999992</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D8B5CCB9-B4F7-4FA1-8F07-89AA84661FB3}"/>
    <hyperlink ref="D75" r:id="rId2" xr:uid="{9FA20BD3-1842-4CE4-A1C1-4C672D31F870}"/>
    <hyperlink ref="F75" r:id="rId3" xr:uid="{21FB5CF6-A98D-4774-8AF0-4CE05A37CF30}"/>
    <hyperlink ref="H75" r:id="rId4" xr:uid="{09B3BFEE-A573-4085-B46E-44E332176A28}"/>
    <hyperlink ref="B79" r:id="rId5" xr:uid="{B39FD882-BC94-4EE9-B2F1-2519645BF2C0}"/>
    <hyperlink ref="D79" r:id="rId6" xr:uid="{CFD9BBE9-2EAF-4801-9DE7-5BEBA65E777C}"/>
    <hyperlink ref="F79" r:id="rId7" xr:uid="{23A92B10-4144-45F6-B8EE-780BE34B8623}"/>
    <hyperlink ref="H79" r:id="rId8" xr:uid="{C3C6AD88-DD1D-4518-9082-CEDB4EB37DE8}"/>
    <hyperlink ref="B83" r:id="rId9" xr:uid="{7CA0D45E-9E7C-4E9A-843E-41567E41482F}"/>
    <hyperlink ref="D83" r:id="rId10" xr:uid="{90462B17-F849-4790-B1DD-C7520D654BF8}"/>
    <hyperlink ref="F83" r:id="rId11" xr:uid="{AC2BBD4A-D2E9-48F4-9772-E4D8131DF7A8}"/>
    <hyperlink ref="H83" r:id="rId12" xr:uid="{D0347832-72B5-45FB-AAC9-6417F9B58F73}"/>
    <hyperlink ref="B87" r:id="rId13" xr:uid="{E55F6116-3E28-459E-9C68-0B0E0B0BAC91}"/>
    <hyperlink ref="D87" r:id="rId14" xr:uid="{C14B85E7-7D9B-4396-BF0A-319405605D8E}"/>
    <hyperlink ref="F87" r:id="rId15" xr:uid="{58102438-0704-4EA3-BC42-4D3BAAA4CC0C}"/>
    <hyperlink ref="H87" r:id="rId16" xr:uid="{8DFEB27A-F026-43B7-9EDD-31675EF5949E}"/>
    <hyperlink ref="B91" r:id="rId17" xr:uid="{33602650-00DC-4135-B346-561DF3386EA2}"/>
    <hyperlink ref="D91" r:id="rId18" xr:uid="{0EA38AAE-F1B0-4F47-87E9-C7BB986A6E47}"/>
    <hyperlink ref="F91" r:id="rId19" xr:uid="{F89B3476-EB69-4674-BE9C-9B6695C8340B}"/>
    <hyperlink ref="H91" r:id="rId20" xr:uid="{D616ED3F-F9EF-47C3-BC65-AF11CD8BC57A}"/>
    <hyperlink ref="B95" r:id="rId21" xr:uid="{8762EF69-F7DD-40C6-88B8-BB9945BA5A31}"/>
    <hyperlink ref="D95" r:id="rId22" xr:uid="{045BC87B-BE84-47CE-A2AA-4198DC3A8833}"/>
    <hyperlink ref="F95" r:id="rId23" xr:uid="{8D975F9D-737A-4ACD-8C5D-AA5C88F8F4F4}"/>
    <hyperlink ref="H95" r:id="rId24" xr:uid="{CBF395EB-AA51-42E3-B6F6-C4401AEAD6D3}"/>
  </hyperlinks>
  <pageMargins left="0.25" right="0.25" top="0.75" bottom="0.75" header="0.3" footer="0.3"/>
  <pageSetup scale="23" fitToHeight="0" orientation="landscape" r:id="rId25"/>
  <rowBreaks count="2" manualBreakCount="2">
    <brk id="49" max="15" man="1"/>
    <brk id="79" max="15" man="1"/>
  </rowBreaks>
  <drawing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0" tint="-4.9989318521683403E-2"/>
    <pageSetUpPr fitToPage="1"/>
  </sheetPr>
  <dimension ref="A1:Y59"/>
  <sheetViews>
    <sheetView showGridLines="0" topLeftCell="A37" zoomScale="70" zoomScaleNormal="70" zoomScaleSheetLayoutView="25" workbookViewId="0">
      <selection activeCell="F48" sqref="F48:G48"/>
    </sheetView>
  </sheetViews>
  <sheetFormatPr baseColWidth="10" defaultColWidth="10.7109375" defaultRowHeight="14.25" x14ac:dyDescent="0.25"/>
  <cols>
    <col min="1" max="1" width="42.42578125" style="68" customWidth="1"/>
    <col min="2" max="8" width="35.7109375" style="68" customWidth="1"/>
    <col min="9" max="9" width="58.28515625" style="68" customWidth="1"/>
    <col min="10" max="10" width="55.5703125" style="68" customWidth="1"/>
    <col min="11" max="11" width="14.570312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612" t="s">
        <v>182</v>
      </c>
      <c r="C1" s="613"/>
      <c r="D1" s="613"/>
      <c r="E1" s="613"/>
      <c r="F1" s="613"/>
      <c r="G1" s="613"/>
      <c r="H1" s="614"/>
      <c r="I1" s="121" t="s">
        <v>121</v>
      </c>
      <c r="J1" s="609" t="s">
        <v>845</v>
      </c>
      <c r="K1" s="610"/>
      <c r="L1" s="611"/>
      <c r="M1" s="152"/>
    </row>
    <row r="2" spans="1:25" ht="24" customHeight="1" thickBot="1" x14ac:dyDescent="0.3">
      <c r="A2" s="774"/>
      <c r="B2" s="615" t="s">
        <v>184</v>
      </c>
      <c r="C2" s="616"/>
      <c r="D2" s="616"/>
      <c r="E2" s="616"/>
      <c r="F2" s="616"/>
      <c r="G2" s="616"/>
      <c r="H2" s="617"/>
      <c r="I2" s="121" t="s">
        <v>122</v>
      </c>
      <c r="J2" s="609" t="s">
        <v>846</v>
      </c>
      <c r="K2" s="610"/>
      <c r="L2" s="611"/>
      <c r="M2" s="152"/>
    </row>
    <row r="3" spans="1:25" ht="24" customHeight="1" thickBot="1" x14ac:dyDescent="0.3">
      <c r="A3" s="774"/>
      <c r="B3" s="615" t="s">
        <v>854</v>
      </c>
      <c r="C3" s="616"/>
      <c r="D3" s="616"/>
      <c r="E3" s="616"/>
      <c r="F3" s="616"/>
      <c r="G3" s="616"/>
      <c r="H3" s="617"/>
      <c r="I3" s="121" t="s">
        <v>305</v>
      </c>
      <c r="J3" s="609" t="s">
        <v>847</v>
      </c>
      <c r="K3" s="610"/>
      <c r="L3" s="611"/>
      <c r="M3" s="152"/>
    </row>
    <row r="4" spans="1:25" ht="24" customHeight="1" thickBot="1" x14ac:dyDescent="0.3">
      <c r="A4" s="775"/>
      <c r="B4" s="618" t="s">
        <v>306</v>
      </c>
      <c r="C4" s="619"/>
      <c r="D4" s="619"/>
      <c r="E4" s="619"/>
      <c r="F4" s="619"/>
      <c r="G4" s="619"/>
      <c r="H4" s="620"/>
      <c r="I4" s="121" t="s">
        <v>186</v>
      </c>
      <c r="J4" s="609" t="s">
        <v>849</v>
      </c>
      <c r="K4" s="610"/>
      <c r="L4" s="611"/>
      <c r="M4" s="152"/>
    </row>
    <row r="6" spans="1:25" ht="15" customHeight="1" thickBot="1" x14ac:dyDescent="0.3">
      <c r="A6" s="73"/>
      <c r="B6" s="74"/>
      <c r="C6" s="74"/>
      <c r="D6" s="76"/>
      <c r="E6" s="75"/>
      <c r="F6" s="75"/>
      <c r="G6" s="326"/>
      <c r="H6" s="326"/>
      <c r="I6" s="77"/>
      <c r="J6" s="77"/>
      <c r="K6" s="74"/>
      <c r="L6" s="74"/>
      <c r="M6" s="74"/>
      <c r="N6" s="74"/>
      <c r="O6" s="74"/>
      <c r="P6" s="74"/>
      <c r="Q6" s="74"/>
      <c r="R6" s="74"/>
      <c r="S6" s="74"/>
      <c r="T6" s="78"/>
      <c r="U6" s="74"/>
      <c r="V6" s="74"/>
      <c r="X6" s="79"/>
      <c r="Y6" s="80"/>
    </row>
    <row r="7" spans="1:25" ht="15" customHeight="1" x14ac:dyDescent="0.25">
      <c r="A7" s="759" t="s">
        <v>307</v>
      </c>
      <c r="B7" s="778" t="s">
        <v>308</v>
      </c>
      <c r="C7" s="779"/>
      <c r="D7" s="779"/>
      <c r="E7" s="779"/>
      <c r="F7" s="779"/>
      <c r="G7" s="779"/>
      <c r="H7" s="780"/>
      <c r="I7" s="759" t="s">
        <v>851</v>
      </c>
      <c r="J7" s="762">
        <v>2024110010298</v>
      </c>
      <c r="K7" s="74"/>
      <c r="L7" s="74"/>
      <c r="M7" s="74"/>
      <c r="N7" s="74"/>
      <c r="O7" s="74"/>
      <c r="P7" s="74"/>
      <c r="Q7" s="74"/>
      <c r="R7" s="74"/>
      <c r="S7" s="74"/>
      <c r="T7" s="74"/>
      <c r="U7" s="74"/>
      <c r="V7" s="74"/>
      <c r="W7" s="74"/>
      <c r="X7" s="74"/>
      <c r="Y7" s="74"/>
    </row>
    <row r="8" spans="1:25" ht="15" customHeight="1" x14ac:dyDescent="0.25">
      <c r="A8" s="760"/>
      <c r="B8" s="781"/>
      <c r="C8" s="782"/>
      <c r="D8" s="782"/>
      <c r="E8" s="782"/>
      <c r="F8" s="782"/>
      <c r="G8" s="782"/>
      <c r="H8" s="783"/>
      <c r="I8" s="760"/>
      <c r="J8" s="763"/>
      <c r="K8" s="74"/>
      <c r="L8" s="74"/>
      <c r="M8" s="74"/>
      <c r="N8" s="74"/>
      <c r="O8" s="74"/>
      <c r="P8" s="74"/>
      <c r="Q8" s="74"/>
      <c r="R8" s="74"/>
      <c r="S8" s="74"/>
      <c r="T8" s="74"/>
      <c r="U8" s="74"/>
      <c r="V8" s="74"/>
      <c r="W8" s="74"/>
      <c r="X8" s="74"/>
      <c r="Y8" s="74"/>
    </row>
    <row r="9" spans="1:25" ht="15" customHeight="1" x14ac:dyDescent="0.25">
      <c r="A9" s="760"/>
      <c r="B9" s="781"/>
      <c r="C9" s="782"/>
      <c r="D9" s="782"/>
      <c r="E9" s="782"/>
      <c r="F9" s="782"/>
      <c r="G9" s="782"/>
      <c r="H9" s="783"/>
      <c r="I9" s="760"/>
      <c r="J9" s="763"/>
      <c r="K9" s="74"/>
      <c r="L9" s="74"/>
      <c r="M9" s="74"/>
      <c r="N9" s="74"/>
      <c r="O9" s="74"/>
      <c r="P9" s="74"/>
      <c r="Q9" s="74"/>
      <c r="R9" s="74"/>
      <c r="S9" s="74"/>
      <c r="T9" s="74"/>
      <c r="U9" s="74"/>
      <c r="V9" s="74"/>
      <c r="W9" s="74"/>
      <c r="X9" s="74"/>
      <c r="Y9" s="74"/>
    </row>
    <row r="10" spans="1:25" ht="15" customHeight="1" thickBot="1" x14ac:dyDescent="0.3">
      <c r="A10" s="761"/>
      <c r="B10" s="784"/>
      <c r="C10" s="785"/>
      <c r="D10" s="785"/>
      <c r="E10" s="785"/>
      <c r="F10" s="785"/>
      <c r="G10" s="785"/>
      <c r="H10" s="786"/>
      <c r="I10" s="761"/>
      <c r="J10" s="764"/>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30" t="s">
        <v>187</v>
      </c>
      <c r="B12" s="239" t="s">
        <v>188</v>
      </c>
      <c r="C12" s="202"/>
      <c r="D12" s="239" t="s">
        <v>189</v>
      </c>
      <c r="E12" s="202"/>
      <c r="F12" s="221" t="s">
        <v>190</v>
      </c>
      <c r="G12" s="241"/>
      <c r="H12" s="221" t="s">
        <v>191</v>
      </c>
      <c r="I12" s="242"/>
    </row>
    <row r="13" spans="1:25" s="147" customFormat="1" ht="21.75" customHeight="1" thickBot="1" x14ac:dyDescent="0.3">
      <c r="A13" s="630"/>
      <c r="B13" s="223" t="s">
        <v>195</v>
      </c>
      <c r="C13" s="155"/>
      <c r="D13" s="221" t="s">
        <v>196</v>
      </c>
      <c r="E13" s="155"/>
      <c r="F13" s="221" t="s">
        <v>197</v>
      </c>
      <c r="G13" s="155" t="s">
        <v>194</v>
      </c>
      <c r="H13" s="221" t="s">
        <v>198</v>
      </c>
      <c r="I13" s="242"/>
    </row>
    <row r="14" spans="1:25" s="147" customFormat="1" ht="21.75" customHeight="1" thickBot="1" x14ac:dyDescent="0.3">
      <c r="A14" s="630"/>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9" t="s">
        <v>192</v>
      </c>
      <c r="B16" s="629"/>
      <c r="C16" s="238" t="s">
        <v>193</v>
      </c>
      <c r="D16" s="661"/>
      <c r="E16" s="661"/>
      <c r="F16" s="661"/>
      <c r="G16" s="68"/>
      <c r="H16" s="68"/>
      <c r="I16" s="68"/>
      <c r="J16" s="68"/>
      <c r="K16" s="68"/>
      <c r="L16" s="161"/>
      <c r="M16" s="162"/>
      <c r="N16" s="162"/>
      <c r="O16" s="162"/>
    </row>
    <row r="17" spans="1:15" s="147" customFormat="1" ht="21.75" customHeight="1" thickBot="1" x14ac:dyDescent="0.3">
      <c r="A17" s="629"/>
      <c r="B17" s="629"/>
      <c r="C17" s="238" t="s">
        <v>199</v>
      </c>
      <c r="D17" s="661"/>
      <c r="E17" s="661"/>
      <c r="F17" s="661"/>
      <c r="G17" s="68"/>
      <c r="H17" s="68"/>
      <c r="I17" s="68"/>
      <c r="J17" s="68"/>
      <c r="K17" s="68"/>
      <c r="L17" s="161"/>
      <c r="M17" s="162"/>
      <c r="N17" s="162"/>
      <c r="O17" s="162"/>
    </row>
    <row r="18" spans="1:15" s="147" customFormat="1" ht="21.75" customHeight="1" thickBot="1" x14ac:dyDescent="0.3">
      <c r="A18" s="629"/>
      <c r="B18" s="629"/>
      <c r="C18" s="238" t="s">
        <v>204</v>
      </c>
      <c r="D18" s="661" t="s">
        <v>194</v>
      </c>
      <c r="E18" s="661"/>
      <c r="F18" s="661"/>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7" t="s">
        <v>309</v>
      </c>
      <c r="B22" s="777"/>
      <c r="C22" s="777"/>
      <c r="D22" s="777"/>
      <c r="E22" s="777"/>
      <c r="F22" s="777"/>
      <c r="G22" s="777"/>
      <c r="H22" s="777"/>
      <c r="I22" s="777"/>
      <c r="J22" s="777"/>
    </row>
    <row r="23" spans="1:15" ht="70.150000000000006" customHeight="1" thickBot="1" x14ac:dyDescent="0.3">
      <c r="A23" s="227" t="s">
        <v>215</v>
      </c>
      <c r="B23" s="714" t="s">
        <v>216</v>
      </c>
      <c r="C23" s="776"/>
      <c r="D23" s="715"/>
      <c r="E23" s="228" t="s">
        <v>310</v>
      </c>
      <c r="F23" s="229" t="s">
        <v>311</v>
      </c>
      <c r="G23" s="228" t="s">
        <v>312</v>
      </c>
      <c r="H23" s="714" t="s">
        <v>313</v>
      </c>
      <c r="I23" s="776"/>
      <c r="J23" s="715"/>
    </row>
    <row r="24" spans="1:15" ht="50.25" customHeight="1" thickBot="1" x14ac:dyDescent="0.3">
      <c r="A24" s="197" t="s">
        <v>314</v>
      </c>
      <c r="B24" s="714" t="s">
        <v>315</v>
      </c>
      <c r="C24" s="776"/>
      <c r="D24" s="776"/>
      <c r="E24" s="776"/>
      <c r="F24" s="776"/>
      <c r="G24" s="776"/>
      <c r="H24" s="776"/>
      <c r="I24" s="776"/>
      <c r="J24" s="715"/>
    </row>
    <row r="25" spans="1:15" ht="50.25" customHeight="1" thickBot="1" x14ac:dyDescent="0.3">
      <c r="A25" s="765" t="s">
        <v>316</v>
      </c>
      <c r="B25" s="230">
        <v>2024</v>
      </c>
      <c r="C25" s="231">
        <v>2025</v>
      </c>
      <c r="D25" s="231">
        <v>2026</v>
      </c>
      <c r="E25" s="231">
        <v>2027</v>
      </c>
      <c r="F25" s="232" t="s">
        <v>93</v>
      </c>
      <c r="G25" s="233" t="s">
        <v>317</v>
      </c>
      <c r="H25" s="787" t="s">
        <v>318</v>
      </c>
      <c r="I25" s="788"/>
      <c r="J25" s="789"/>
    </row>
    <row r="26" spans="1:15" ht="50.25" customHeight="1" thickBot="1" x14ac:dyDescent="0.3">
      <c r="A26" s="766"/>
      <c r="B26" s="271">
        <v>6</v>
      </c>
      <c r="C26" s="272">
        <v>6</v>
      </c>
      <c r="D26" s="272">
        <v>6</v>
      </c>
      <c r="E26" s="272">
        <v>6</v>
      </c>
      <c r="F26" s="273">
        <v>6</v>
      </c>
      <c r="G26" s="234">
        <v>6</v>
      </c>
      <c r="H26" s="714" t="s">
        <v>23</v>
      </c>
      <c r="I26" s="776"/>
      <c r="J26" s="715"/>
    </row>
    <row r="27" spans="1:15" ht="52.5" customHeight="1" thickBot="1" x14ac:dyDescent="0.3">
      <c r="A27" s="197"/>
      <c r="B27" s="790" t="s">
        <v>319</v>
      </c>
      <c r="C27" s="791"/>
      <c r="D27" s="791"/>
      <c r="E27" s="791"/>
      <c r="F27" s="791"/>
      <c r="G27" s="791"/>
      <c r="H27" s="791"/>
      <c r="I27" s="791"/>
      <c r="J27" s="792"/>
    </row>
    <row r="28" spans="1:15" s="99" customFormat="1" ht="56.25" customHeight="1" thickBot="1" x14ac:dyDescent="0.3">
      <c r="A28" s="765" t="s">
        <v>234</v>
      </c>
      <c r="B28" s="198" t="s">
        <v>235</v>
      </c>
      <c r="C28" s="227" t="s">
        <v>236</v>
      </c>
      <c r="D28" s="767" t="s">
        <v>237</v>
      </c>
      <c r="E28" s="768"/>
      <c r="F28" s="767" t="s">
        <v>238</v>
      </c>
      <c r="G28" s="768"/>
      <c r="H28" s="198" t="s">
        <v>239</v>
      </c>
      <c r="I28" s="196" t="s">
        <v>240</v>
      </c>
      <c r="J28" s="196" t="s">
        <v>320</v>
      </c>
    </row>
    <row r="29" spans="1:15" ht="200.25" customHeight="1" thickBot="1" x14ac:dyDescent="0.3">
      <c r="A29" s="766"/>
      <c r="B29" s="156">
        <v>6</v>
      </c>
      <c r="C29" s="157">
        <v>6</v>
      </c>
      <c r="D29" s="595" t="s">
        <v>724</v>
      </c>
      <c r="E29" s="596"/>
      <c r="F29" s="595" t="s">
        <v>725</v>
      </c>
      <c r="G29" s="596"/>
      <c r="H29" s="396" t="s">
        <v>627</v>
      </c>
      <c r="I29" s="392" t="s">
        <v>610</v>
      </c>
      <c r="J29" s="409" t="s">
        <v>726</v>
      </c>
    </row>
    <row r="30" spans="1:15" s="99" customFormat="1" ht="43.5" customHeight="1" thickBot="1" x14ac:dyDescent="0.3">
      <c r="A30" s="765" t="s">
        <v>241</v>
      </c>
      <c r="B30" s="198" t="s">
        <v>235</v>
      </c>
      <c r="C30" s="198" t="s">
        <v>236</v>
      </c>
      <c r="D30" s="767" t="s">
        <v>237</v>
      </c>
      <c r="E30" s="768"/>
      <c r="F30" s="767" t="s">
        <v>238</v>
      </c>
      <c r="G30" s="768"/>
      <c r="H30" s="198" t="s">
        <v>239</v>
      </c>
      <c r="I30" s="196" t="s">
        <v>240</v>
      </c>
      <c r="J30" s="196" t="s">
        <v>320</v>
      </c>
    </row>
    <row r="31" spans="1:15" ht="205.5" customHeight="1" thickBot="1" x14ac:dyDescent="0.3">
      <c r="A31" s="766"/>
      <c r="B31" s="156">
        <v>6</v>
      </c>
      <c r="C31" s="157">
        <v>6</v>
      </c>
      <c r="D31" s="595" t="s">
        <v>727</v>
      </c>
      <c r="E31" s="596"/>
      <c r="F31" s="595" t="s">
        <v>728</v>
      </c>
      <c r="G31" s="596"/>
      <c r="H31" s="396" t="s">
        <v>627</v>
      </c>
      <c r="I31" s="392" t="s">
        <v>610</v>
      </c>
      <c r="J31" s="409" t="s">
        <v>729</v>
      </c>
    </row>
    <row r="32" spans="1:15" s="99" customFormat="1" ht="45" customHeight="1" thickBot="1" x14ac:dyDescent="0.3">
      <c r="A32" s="765" t="s">
        <v>242</v>
      </c>
      <c r="B32" s="198" t="s">
        <v>235</v>
      </c>
      <c r="C32" s="198" t="s">
        <v>236</v>
      </c>
      <c r="D32" s="767" t="s">
        <v>237</v>
      </c>
      <c r="E32" s="768"/>
      <c r="F32" s="767" t="s">
        <v>238</v>
      </c>
      <c r="G32" s="768"/>
      <c r="H32" s="198" t="s">
        <v>239</v>
      </c>
      <c r="I32" s="196" t="s">
        <v>240</v>
      </c>
      <c r="J32" s="196" t="s">
        <v>320</v>
      </c>
    </row>
    <row r="33" spans="1:10" ht="142.15" customHeight="1" thickBot="1" x14ac:dyDescent="0.3">
      <c r="A33" s="766"/>
      <c r="B33" s="467">
        <v>6</v>
      </c>
      <c r="C33" s="393">
        <v>6</v>
      </c>
      <c r="D33" s="771" t="s">
        <v>779</v>
      </c>
      <c r="E33" s="772"/>
      <c r="F33" s="771" t="s">
        <v>780</v>
      </c>
      <c r="G33" s="772"/>
      <c r="H33" s="467" t="s">
        <v>627</v>
      </c>
      <c r="I33" s="468" t="s">
        <v>610</v>
      </c>
      <c r="J33" s="444" t="s">
        <v>825</v>
      </c>
    </row>
    <row r="34" spans="1:10" s="99" customFormat="1" ht="47.25" customHeight="1" thickBot="1" x14ac:dyDescent="0.3">
      <c r="A34" s="765" t="s">
        <v>243</v>
      </c>
      <c r="B34" s="198" t="s">
        <v>235</v>
      </c>
      <c r="C34" s="195" t="s">
        <v>236</v>
      </c>
      <c r="D34" s="767" t="s">
        <v>237</v>
      </c>
      <c r="E34" s="768"/>
      <c r="F34" s="767" t="s">
        <v>238</v>
      </c>
      <c r="G34" s="768"/>
      <c r="H34" s="198" t="s">
        <v>239</v>
      </c>
      <c r="I34" s="198" t="s">
        <v>240</v>
      </c>
      <c r="J34" s="196" t="s">
        <v>320</v>
      </c>
    </row>
    <row r="35" spans="1:10" ht="193.5" customHeight="1" thickBot="1" x14ac:dyDescent="0.3">
      <c r="A35" s="766"/>
      <c r="B35" s="156">
        <v>6</v>
      </c>
      <c r="C35" s="393">
        <v>6</v>
      </c>
      <c r="D35" s="771" t="s">
        <v>927</v>
      </c>
      <c r="E35" s="772"/>
      <c r="F35" s="771" t="s">
        <v>928</v>
      </c>
      <c r="G35" s="772"/>
      <c r="H35" s="467" t="s">
        <v>627</v>
      </c>
      <c r="I35" s="468" t="s">
        <v>610</v>
      </c>
      <c r="J35" s="409" t="s">
        <v>929</v>
      </c>
    </row>
    <row r="36" spans="1:10" s="99" customFormat="1" ht="47.25" customHeight="1" thickBot="1" x14ac:dyDescent="0.3">
      <c r="A36" s="765" t="s">
        <v>244</v>
      </c>
      <c r="B36" s="198" t="s">
        <v>235</v>
      </c>
      <c r="C36" s="198" t="s">
        <v>236</v>
      </c>
      <c r="D36" s="767" t="s">
        <v>237</v>
      </c>
      <c r="E36" s="768"/>
      <c r="F36" s="767" t="s">
        <v>238</v>
      </c>
      <c r="G36" s="768"/>
      <c r="H36" s="198" t="s">
        <v>239</v>
      </c>
      <c r="I36" s="196" t="s">
        <v>240</v>
      </c>
      <c r="J36" s="196" t="s">
        <v>320</v>
      </c>
    </row>
    <row r="37" spans="1:10" ht="159" customHeight="1" thickBot="1" x14ac:dyDescent="0.3">
      <c r="A37" s="766"/>
      <c r="B37" s="156">
        <v>6</v>
      </c>
      <c r="C37" s="393">
        <v>6</v>
      </c>
      <c r="D37" s="771" t="s">
        <v>988</v>
      </c>
      <c r="E37" s="772"/>
      <c r="F37" s="771" t="s">
        <v>989</v>
      </c>
      <c r="G37" s="772"/>
      <c r="H37" s="467" t="s">
        <v>627</v>
      </c>
      <c r="I37" s="468" t="s">
        <v>610</v>
      </c>
      <c r="J37" s="409" t="s">
        <v>990</v>
      </c>
    </row>
    <row r="38" spans="1:10" s="99" customFormat="1" ht="48.75" customHeight="1" thickBot="1" x14ac:dyDescent="0.3">
      <c r="A38" s="765" t="s">
        <v>245</v>
      </c>
      <c r="B38" s="198" t="s">
        <v>235</v>
      </c>
      <c r="C38" s="198" t="s">
        <v>236</v>
      </c>
      <c r="D38" s="767" t="s">
        <v>237</v>
      </c>
      <c r="E38" s="768"/>
      <c r="F38" s="767" t="s">
        <v>238</v>
      </c>
      <c r="G38" s="768"/>
      <c r="H38" s="198" t="s">
        <v>239</v>
      </c>
      <c r="I38" s="196" t="s">
        <v>240</v>
      </c>
      <c r="J38" s="196" t="s">
        <v>320</v>
      </c>
    </row>
    <row r="39" spans="1:10" ht="168.75" customHeight="1" thickBot="1" x14ac:dyDescent="0.3">
      <c r="A39" s="766"/>
      <c r="B39" s="156">
        <v>6</v>
      </c>
      <c r="C39" s="158">
        <v>6</v>
      </c>
      <c r="D39" s="771" t="s">
        <v>1037</v>
      </c>
      <c r="E39" s="772"/>
      <c r="F39" s="771" t="s">
        <v>1038</v>
      </c>
      <c r="G39" s="772"/>
      <c r="H39" s="467" t="s">
        <v>627</v>
      </c>
      <c r="I39" s="468" t="s">
        <v>610</v>
      </c>
      <c r="J39" s="409" t="s">
        <v>1054</v>
      </c>
    </row>
    <row r="40" spans="1:10" ht="46.5" customHeight="1" thickBot="1" x14ac:dyDescent="0.3">
      <c r="A40" s="765" t="s">
        <v>246</v>
      </c>
      <c r="B40" s="198" t="s">
        <v>235</v>
      </c>
      <c r="C40" s="227" t="s">
        <v>236</v>
      </c>
      <c r="D40" s="767" t="s">
        <v>237</v>
      </c>
      <c r="E40" s="768"/>
      <c r="F40" s="767" t="s">
        <v>238</v>
      </c>
      <c r="G40" s="768"/>
      <c r="H40" s="198" t="s">
        <v>239</v>
      </c>
      <c r="I40" s="196" t="s">
        <v>240</v>
      </c>
      <c r="J40" s="196" t="s">
        <v>320</v>
      </c>
    </row>
    <row r="41" spans="1:10" ht="144" customHeight="1" thickBot="1" x14ac:dyDescent="0.3">
      <c r="A41" s="766"/>
      <c r="B41" s="156">
        <v>6</v>
      </c>
      <c r="C41" s="158">
        <v>6</v>
      </c>
      <c r="D41" s="771" t="s">
        <v>1126</v>
      </c>
      <c r="E41" s="772"/>
      <c r="F41" s="771" t="s">
        <v>1127</v>
      </c>
      <c r="G41" s="772"/>
      <c r="H41" s="467" t="s">
        <v>627</v>
      </c>
      <c r="I41" s="468" t="s">
        <v>610</v>
      </c>
      <c r="J41" s="409" t="s">
        <v>1128</v>
      </c>
    </row>
    <row r="42" spans="1:10" ht="48.75" customHeight="1" thickBot="1" x14ac:dyDescent="0.3">
      <c r="A42" s="765" t="s">
        <v>247</v>
      </c>
      <c r="B42" s="198" t="s">
        <v>235</v>
      </c>
      <c r="C42" s="227" t="s">
        <v>236</v>
      </c>
      <c r="D42" s="767" t="s">
        <v>237</v>
      </c>
      <c r="E42" s="768"/>
      <c r="F42" s="767" t="s">
        <v>238</v>
      </c>
      <c r="G42" s="768"/>
      <c r="H42" s="198" t="s">
        <v>239</v>
      </c>
      <c r="I42" s="196" t="s">
        <v>240</v>
      </c>
      <c r="J42" s="196" t="s">
        <v>320</v>
      </c>
    </row>
    <row r="43" spans="1:10" ht="78.75" customHeight="1" thickBot="1" x14ac:dyDescent="0.3">
      <c r="A43" s="766"/>
      <c r="B43" s="156">
        <v>6</v>
      </c>
      <c r="C43" s="158"/>
      <c r="D43" s="769"/>
      <c r="E43" s="770"/>
      <c r="F43" s="769"/>
      <c r="G43" s="735"/>
      <c r="H43" s="237"/>
      <c r="I43" s="156"/>
      <c r="J43" s="236"/>
    </row>
    <row r="44" spans="1:10" ht="42.75" customHeight="1" thickBot="1" x14ac:dyDescent="0.3">
      <c r="A44" s="765" t="s">
        <v>248</v>
      </c>
      <c r="B44" s="198" t="s">
        <v>235</v>
      </c>
      <c r="C44" s="227" t="s">
        <v>236</v>
      </c>
      <c r="D44" s="767" t="s">
        <v>237</v>
      </c>
      <c r="E44" s="768"/>
      <c r="F44" s="767" t="s">
        <v>238</v>
      </c>
      <c r="G44" s="768"/>
      <c r="H44" s="198" t="s">
        <v>239</v>
      </c>
      <c r="I44" s="196" t="s">
        <v>240</v>
      </c>
      <c r="J44" s="196" t="s">
        <v>320</v>
      </c>
    </row>
    <row r="45" spans="1:10" ht="90.75" customHeight="1" thickBot="1" x14ac:dyDescent="0.3">
      <c r="A45" s="766"/>
      <c r="B45" s="156">
        <v>6</v>
      </c>
      <c r="C45" s="158"/>
      <c r="D45" s="769"/>
      <c r="E45" s="735"/>
      <c r="F45" s="769"/>
      <c r="G45" s="735"/>
      <c r="H45" s="156"/>
      <c r="I45" s="156"/>
      <c r="J45" s="156"/>
    </row>
    <row r="46" spans="1:10" ht="45" customHeight="1" thickBot="1" x14ac:dyDescent="0.3">
      <c r="A46" s="765" t="s">
        <v>249</v>
      </c>
      <c r="B46" s="198" t="s">
        <v>235</v>
      </c>
      <c r="C46" s="227" t="s">
        <v>236</v>
      </c>
      <c r="D46" s="767" t="s">
        <v>237</v>
      </c>
      <c r="E46" s="768"/>
      <c r="F46" s="767" t="s">
        <v>238</v>
      </c>
      <c r="G46" s="768"/>
      <c r="H46" s="198" t="s">
        <v>239</v>
      </c>
      <c r="I46" s="196" t="s">
        <v>240</v>
      </c>
      <c r="J46" s="196" t="s">
        <v>320</v>
      </c>
    </row>
    <row r="47" spans="1:10" ht="96.75" customHeight="1" thickBot="1" x14ac:dyDescent="0.3">
      <c r="A47" s="766"/>
      <c r="B47" s="156">
        <v>6</v>
      </c>
      <c r="C47" s="158"/>
      <c r="D47" s="769"/>
      <c r="E47" s="735"/>
      <c r="F47" s="769"/>
      <c r="G47" s="735"/>
      <c r="H47" s="156"/>
      <c r="I47" s="236"/>
      <c r="J47" s="236"/>
    </row>
    <row r="48" spans="1:10" ht="46.5" customHeight="1" thickBot="1" x14ac:dyDescent="0.3">
      <c r="A48" s="765" t="s">
        <v>250</v>
      </c>
      <c r="B48" s="198" t="s">
        <v>235</v>
      </c>
      <c r="C48" s="227" t="s">
        <v>236</v>
      </c>
      <c r="D48" s="767" t="s">
        <v>237</v>
      </c>
      <c r="E48" s="768"/>
      <c r="F48" s="767" t="s">
        <v>238</v>
      </c>
      <c r="G48" s="768"/>
      <c r="H48" s="198" t="s">
        <v>239</v>
      </c>
      <c r="I48" s="196" t="s">
        <v>240</v>
      </c>
      <c r="J48" s="196" t="s">
        <v>320</v>
      </c>
    </row>
    <row r="49" spans="1:10" ht="93.75" customHeight="1" thickBot="1" x14ac:dyDescent="0.3">
      <c r="A49" s="766"/>
      <c r="B49" s="156">
        <v>6</v>
      </c>
      <c r="C49" s="158"/>
      <c r="D49" s="769"/>
      <c r="E49" s="735"/>
      <c r="F49" s="770"/>
      <c r="G49" s="770"/>
      <c r="H49" s="156"/>
      <c r="I49" s="156"/>
      <c r="J49" s="156"/>
    </row>
    <row r="50" spans="1:10" ht="48.75" customHeight="1" thickBot="1" x14ac:dyDescent="0.3">
      <c r="A50" s="765" t="s">
        <v>251</v>
      </c>
      <c r="B50" s="198" t="s">
        <v>235</v>
      </c>
      <c r="C50" s="227" t="s">
        <v>236</v>
      </c>
      <c r="D50" s="767" t="s">
        <v>237</v>
      </c>
      <c r="E50" s="768"/>
      <c r="F50" s="767" t="s">
        <v>238</v>
      </c>
      <c r="G50" s="768"/>
      <c r="H50" s="198" t="s">
        <v>239</v>
      </c>
      <c r="I50" s="196" t="s">
        <v>240</v>
      </c>
      <c r="J50" s="196" t="s">
        <v>320</v>
      </c>
    </row>
    <row r="51" spans="1:10" ht="87.75" customHeight="1" thickBot="1" x14ac:dyDescent="0.3">
      <c r="A51" s="766"/>
      <c r="B51" s="156">
        <v>6</v>
      </c>
      <c r="C51" s="158"/>
      <c r="D51" s="769"/>
      <c r="E51" s="735"/>
      <c r="F51" s="769"/>
      <c r="G51" s="735"/>
      <c r="H51" s="156"/>
      <c r="I51" s="156"/>
      <c r="J51" s="156"/>
    </row>
    <row r="53" spans="1:10" ht="15" thickBot="1" x14ac:dyDescent="0.3"/>
    <row r="54" spans="1:10" ht="48" customHeight="1" thickBot="1" x14ac:dyDescent="0.3">
      <c r="A54" s="794" t="s">
        <v>321</v>
      </c>
      <c r="B54" s="243" t="s">
        <v>322</v>
      </c>
      <c r="C54" s="243"/>
      <c r="D54" s="793" t="s">
        <v>323</v>
      </c>
      <c r="E54" s="243" t="s">
        <v>322</v>
      </c>
      <c r="F54" s="243"/>
      <c r="G54" s="793" t="s">
        <v>324</v>
      </c>
      <c r="H54" s="243" t="s">
        <v>325</v>
      </c>
      <c r="I54" s="795"/>
      <c r="J54" s="795"/>
    </row>
    <row r="55" spans="1:10" ht="48" customHeight="1" thickBot="1" x14ac:dyDescent="0.3">
      <c r="A55" s="794"/>
      <c r="B55" s="243" t="s">
        <v>326</v>
      </c>
      <c r="C55" s="243" t="s">
        <v>327</v>
      </c>
      <c r="D55" s="793"/>
      <c r="E55" s="243" t="s">
        <v>326</v>
      </c>
      <c r="F55" s="243" t="s">
        <v>328</v>
      </c>
      <c r="G55" s="793"/>
      <c r="H55" s="243" t="s">
        <v>329</v>
      </c>
      <c r="I55" s="795"/>
      <c r="J55" s="795"/>
    </row>
    <row r="56" spans="1:10" ht="48" customHeight="1" thickBot="1" x14ac:dyDescent="0.3">
      <c r="A56" s="794"/>
      <c r="B56" s="243" t="s">
        <v>330</v>
      </c>
      <c r="C56" s="336" t="s">
        <v>331</v>
      </c>
      <c r="D56" s="793"/>
      <c r="E56" s="243" t="s">
        <v>330</v>
      </c>
      <c r="F56" s="243" t="s">
        <v>332</v>
      </c>
      <c r="G56" s="793"/>
      <c r="H56" s="243" t="s">
        <v>333</v>
      </c>
      <c r="I56" s="795"/>
      <c r="J56" s="795"/>
    </row>
    <row r="57" spans="1:10" ht="48" customHeight="1" thickBot="1" x14ac:dyDescent="0.3">
      <c r="A57" s="794"/>
      <c r="B57" s="243" t="s">
        <v>322</v>
      </c>
      <c r="C57" s="243"/>
      <c r="D57" s="793"/>
      <c r="E57" s="243" t="s">
        <v>322</v>
      </c>
      <c r="F57" s="243"/>
      <c r="G57" s="793"/>
      <c r="H57" s="243" t="s">
        <v>325</v>
      </c>
      <c r="I57" s="795"/>
      <c r="J57" s="795"/>
    </row>
    <row r="58" spans="1:10" ht="48" customHeight="1" thickBot="1" x14ac:dyDescent="0.3">
      <c r="A58" s="794"/>
      <c r="B58" s="243" t="s">
        <v>326</v>
      </c>
      <c r="C58" s="243"/>
      <c r="D58" s="793"/>
      <c r="E58" s="243" t="s">
        <v>326</v>
      </c>
      <c r="F58" s="243" t="s">
        <v>334</v>
      </c>
      <c r="G58" s="793"/>
      <c r="H58" s="243" t="s">
        <v>329</v>
      </c>
      <c r="I58" s="795"/>
      <c r="J58" s="795"/>
    </row>
    <row r="59" spans="1:10" ht="48" customHeight="1" thickBot="1" x14ac:dyDescent="0.3">
      <c r="A59" s="794"/>
      <c r="B59" s="243" t="s">
        <v>330</v>
      </c>
      <c r="C59" s="243"/>
      <c r="D59" s="793"/>
      <c r="E59" s="243" t="s">
        <v>330</v>
      </c>
      <c r="F59" s="243" t="s">
        <v>335</v>
      </c>
      <c r="G59" s="793"/>
      <c r="H59" s="243" t="s">
        <v>333</v>
      </c>
      <c r="I59" s="795"/>
      <c r="J59" s="795"/>
    </row>
  </sheetData>
  <mergeCells count="95">
    <mergeCell ref="D54:D59"/>
    <mergeCell ref="A54:A59"/>
    <mergeCell ref="G54:G59"/>
    <mergeCell ref="I54:J54"/>
    <mergeCell ref="I55:J55"/>
    <mergeCell ref="I56:J56"/>
    <mergeCell ref="I57:J57"/>
    <mergeCell ref="I58:J58"/>
    <mergeCell ref="I59:J59"/>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B7:H10"/>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I7:I10"/>
    <mergeCell ref="J7:J10"/>
    <mergeCell ref="J1:L1"/>
    <mergeCell ref="J2:L2"/>
    <mergeCell ref="J3:L3"/>
    <mergeCell ref="J4:L4"/>
  </mergeCells>
  <hyperlinks>
    <hyperlink ref="J29" r:id="rId1" xr:uid="{A768F330-BFA1-42B7-A1F7-360BFAF38562}"/>
    <hyperlink ref="J31" r:id="rId2" xr:uid="{D1D2C4A1-3D3B-4E6B-8A1D-E19D23723FE2}"/>
    <hyperlink ref="J33" r:id="rId3" xr:uid="{61AA6216-157B-4F66-9048-204D1E78771D}"/>
    <hyperlink ref="J35" r:id="rId4" xr:uid="{71CC615B-C26D-4C2F-B48C-C623AC646065}"/>
    <hyperlink ref="J37" r:id="rId5" xr:uid="{5F5DBF2B-E1E9-4E00-A268-F27B9F1D215E}"/>
    <hyperlink ref="J39" r:id="rId6" xr:uid="{DE8A8F88-DB79-4D52-AC0B-E72D9A3ECD11}"/>
    <hyperlink ref="J41" r:id="rId7" xr:uid="{D93730AA-3AE5-43C7-B0B5-8981A708FE19}"/>
  </hyperlinks>
  <pageMargins left="0.25" right="0.25" top="0.75" bottom="0.75" header="0.3" footer="0.3"/>
  <pageSetup scale="33" fitToHeight="0" orientation="landscape" r:id="rId8"/>
  <rowBreaks count="1" manualBreakCount="1">
    <brk id="35" max="10" man="1"/>
  </rowBreaks>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2DDB-9C59-48C4-89C2-BCAC70D70B9B}">
  <sheetPr>
    <tabColor theme="0" tint="-4.9989318521683403E-2"/>
    <pageSetUpPr fitToPage="1"/>
  </sheetPr>
  <dimension ref="A1:Y60"/>
  <sheetViews>
    <sheetView showGridLines="0" topLeftCell="A39" zoomScale="60" zoomScaleNormal="60" zoomScaleSheetLayoutView="20" workbookViewId="0">
      <selection activeCell="D41" sqref="D41:E41"/>
    </sheetView>
  </sheetViews>
  <sheetFormatPr baseColWidth="10" defaultColWidth="10.7109375" defaultRowHeight="14.25" x14ac:dyDescent="0.25"/>
  <cols>
    <col min="1" max="1" width="42.42578125" style="68" customWidth="1"/>
    <col min="2" max="4" width="35.7109375" style="68" customWidth="1"/>
    <col min="5" max="5" width="136.5703125" style="68" customWidth="1"/>
    <col min="6" max="6" width="35.7109375" style="68" customWidth="1"/>
    <col min="7" max="7" width="149.42578125" style="68" customWidth="1"/>
    <col min="8" max="10" width="35.7109375" style="68" customWidth="1"/>
    <col min="11" max="11" width="21.4257812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612" t="s">
        <v>182</v>
      </c>
      <c r="C1" s="613"/>
      <c r="D1" s="613"/>
      <c r="E1" s="613"/>
      <c r="F1" s="613"/>
      <c r="G1" s="613"/>
      <c r="H1" s="614"/>
      <c r="I1" s="121" t="s">
        <v>121</v>
      </c>
      <c r="J1" s="609" t="s">
        <v>845</v>
      </c>
      <c r="K1" s="610"/>
      <c r="L1" s="611"/>
      <c r="M1" s="152"/>
    </row>
    <row r="2" spans="1:25" ht="24" customHeight="1" thickBot="1" x14ac:dyDescent="0.3">
      <c r="A2" s="774"/>
      <c r="B2" s="615" t="s">
        <v>184</v>
      </c>
      <c r="C2" s="616"/>
      <c r="D2" s="616"/>
      <c r="E2" s="616"/>
      <c r="F2" s="616"/>
      <c r="G2" s="616"/>
      <c r="H2" s="617"/>
      <c r="I2" s="121" t="s">
        <v>122</v>
      </c>
      <c r="J2" s="609" t="s">
        <v>846</v>
      </c>
      <c r="K2" s="610"/>
      <c r="L2" s="611"/>
      <c r="M2" s="152"/>
    </row>
    <row r="3" spans="1:25" ht="24" customHeight="1" thickBot="1" x14ac:dyDescent="0.3">
      <c r="A3" s="774"/>
      <c r="B3" s="615" t="s">
        <v>854</v>
      </c>
      <c r="C3" s="616"/>
      <c r="D3" s="616"/>
      <c r="E3" s="616"/>
      <c r="F3" s="616"/>
      <c r="G3" s="616"/>
      <c r="H3" s="617"/>
      <c r="I3" s="121" t="s">
        <v>305</v>
      </c>
      <c r="J3" s="609" t="s">
        <v>847</v>
      </c>
      <c r="K3" s="610"/>
      <c r="L3" s="611"/>
      <c r="M3" s="152"/>
    </row>
    <row r="4" spans="1:25" ht="24" customHeight="1" thickBot="1" x14ac:dyDescent="0.3">
      <c r="A4" s="775"/>
      <c r="B4" s="618" t="s">
        <v>306</v>
      </c>
      <c r="C4" s="619"/>
      <c r="D4" s="619"/>
      <c r="E4" s="619"/>
      <c r="F4" s="619"/>
      <c r="G4" s="619"/>
      <c r="H4" s="620"/>
      <c r="I4" s="121" t="s">
        <v>186</v>
      </c>
      <c r="J4" s="609" t="s">
        <v>849</v>
      </c>
      <c r="K4" s="610"/>
      <c r="L4" s="611"/>
      <c r="M4" s="152"/>
    </row>
    <row r="6" spans="1:25" ht="15" customHeight="1" thickBot="1" x14ac:dyDescent="0.3">
      <c r="A6" s="73"/>
      <c r="B6" s="74"/>
      <c r="C6" s="74"/>
      <c r="D6" s="76"/>
      <c r="E6" s="75"/>
      <c r="F6" s="75"/>
      <c r="G6" s="326"/>
      <c r="H6" s="326"/>
      <c r="I6" s="77"/>
      <c r="J6" s="77"/>
      <c r="K6" s="74"/>
      <c r="L6" s="74"/>
      <c r="M6" s="74"/>
      <c r="N6" s="74"/>
      <c r="O6" s="74"/>
      <c r="P6" s="74"/>
      <c r="Q6" s="74"/>
      <c r="R6" s="74"/>
      <c r="S6" s="74"/>
      <c r="T6" s="78"/>
      <c r="U6" s="74"/>
      <c r="V6" s="74"/>
      <c r="X6" s="79"/>
      <c r="Y6" s="80"/>
    </row>
    <row r="7" spans="1:25" ht="15" customHeight="1" x14ac:dyDescent="0.25">
      <c r="A7" s="759" t="s">
        <v>307</v>
      </c>
      <c r="B7" s="778" t="s">
        <v>308</v>
      </c>
      <c r="C7" s="779"/>
      <c r="D7" s="779"/>
      <c r="E7" s="779"/>
      <c r="F7" s="779"/>
      <c r="G7" s="779"/>
      <c r="H7" s="780"/>
      <c r="I7" s="759" t="s">
        <v>851</v>
      </c>
      <c r="J7" s="762">
        <v>2024110010298</v>
      </c>
      <c r="K7" s="74"/>
      <c r="L7" s="74"/>
      <c r="M7" s="74"/>
      <c r="N7" s="74"/>
      <c r="O7" s="74"/>
      <c r="P7" s="74"/>
      <c r="Q7" s="74"/>
      <c r="R7" s="74"/>
      <c r="S7" s="74"/>
      <c r="T7" s="74"/>
      <c r="U7" s="74"/>
      <c r="V7" s="74"/>
      <c r="W7" s="74"/>
      <c r="X7" s="74"/>
      <c r="Y7" s="74"/>
    </row>
    <row r="8" spans="1:25" ht="15" customHeight="1" x14ac:dyDescent="0.25">
      <c r="A8" s="760"/>
      <c r="B8" s="781"/>
      <c r="C8" s="782"/>
      <c r="D8" s="782"/>
      <c r="E8" s="782"/>
      <c r="F8" s="782"/>
      <c r="G8" s="782"/>
      <c r="H8" s="783"/>
      <c r="I8" s="760"/>
      <c r="J8" s="763"/>
      <c r="K8" s="74"/>
      <c r="L8" s="74"/>
      <c r="M8" s="74"/>
      <c r="N8" s="74"/>
      <c r="O8" s="74"/>
      <c r="P8" s="74"/>
      <c r="Q8" s="74"/>
      <c r="R8" s="74"/>
      <c r="S8" s="74"/>
      <c r="T8" s="74"/>
      <c r="U8" s="74"/>
      <c r="V8" s="74"/>
      <c r="W8" s="74"/>
      <c r="X8" s="74"/>
      <c r="Y8" s="74"/>
    </row>
    <row r="9" spans="1:25" ht="15" customHeight="1" x14ac:dyDescent="0.25">
      <c r="A9" s="760"/>
      <c r="B9" s="781"/>
      <c r="C9" s="782"/>
      <c r="D9" s="782"/>
      <c r="E9" s="782"/>
      <c r="F9" s="782"/>
      <c r="G9" s="782"/>
      <c r="H9" s="783"/>
      <c r="I9" s="760"/>
      <c r="J9" s="763"/>
      <c r="K9" s="74"/>
      <c r="L9" s="74"/>
      <c r="M9" s="74"/>
      <c r="N9" s="74"/>
      <c r="O9" s="74"/>
      <c r="P9" s="74"/>
      <c r="Q9" s="74"/>
      <c r="R9" s="74"/>
      <c r="S9" s="74"/>
      <c r="T9" s="74"/>
      <c r="U9" s="74"/>
      <c r="V9" s="74"/>
      <c r="W9" s="74"/>
      <c r="X9" s="74"/>
      <c r="Y9" s="74"/>
    </row>
    <row r="10" spans="1:25" ht="15" customHeight="1" thickBot="1" x14ac:dyDescent="0.3">
      <c r="A10" s="761"/>
      <c r="B10" s="784"/>
      <c r="C10" s="785"/>
      <c r="D10" s="785"/>
      <c r="E10" s="785"/>
      <c r="F10" s="785"/>
      <c r="G10" s="785"/>
      <c r="H10" s="786"/>
      <c r="I10" s="761"/>
      <c r="J10" s="764"/>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30" t="s">
        <v>187</v>
      </c>
      <c r="B12" s="239" t="s">
        <v>188</v>
      </c>
      <c r="C12" s="202"/>
      <c r="D12" s="239" t="s">
        <v>189</v>
      </c>
      <c r="E12" s="202"/>
      <c r="F12" s="221" t="s">
        <v>190</v>
      </c>
      <c r="G12" s="241"/>
      <c r="H12" s="221" t="s">
        <v>191</v>
      </c>
      <c r="I12" s="242"/>
    </row>
    <row r="13" spans="1:25" s="147" customFormat="1" ht="21.75" customHeight="1" thickBot="1" x14ac:dyDescent="0.3">
      <c r="A13" s="630"/>
      <c r="B13" s="223" t="s">
        <v>195</v>
      </c>
      <c r="C13" s="155"/>
      <c r="D13" s="221" t="s">
        <v>196</v>
      </c>
      <c r="E13" s="155"/>
      <c r="F13" s="221" t="s">
        <v>197</v>
      </c>
      <c r="G13" s="155" t="s">
        <v>194</v>
      </c>
      <c r="H13" s="221" t="s">
        <v>198</v>
      </c>
      <c r="I13" s="242"/>
    </row>
    <row r="14" spans="1:25" s="147" customFormat="1" ht="21.75" customHeight="1" thickBot="1" x14ac:dyDescent="0.3">
      <c r="A14" s="630"/>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9" t="s">
        <v>192</v>
      </c>
      <c r="B16" s="629"/>
      <c r="C16" s="238" t="s">
        <v>193</v>
      </c>
      <c r="D16" s="661"/>
      <c r="E16" s="661"/>
      <c r="F16" s="661"/>
      <c r="G16" s="68"/>
      <c r="H16" s="68"/>
      <c r="I16" s="68"/>
      <c r="J16" s="68"/>
      <c r="K16" s="68"/>
      <c r="L16" s="161"/>
      <c r="M16" s="162"/>
      <c r="N16" s="162"/>
      <c r="O16" s="162"/>
    </row>
    <row r="17" spans="1:15" s="147" customFormat="1" ht="21.75" customHeight="1" thickBot="1" x14ac:dyDescent="0.3">
      <c r="A17" s="629"/>
      <c r="B17" s="629"/>
      <c r="C17" s="238" t="s">
        <v>199</v>
      </c>
      <c r="D17" s="661"/>
      <c r="E17" s="661"/>
      <c r="F17" s="661"/>
      <c r="G17" s="68"/>
      <c r="H17" s="68"/>
      <c r="I17" s="68"/>
      <c r="J17" s="68"/>
      <c r="K17" s="68"/>
      <c r="L17" s="161"/>
      <c r="M17" s="162"/>
      <c r="N17" s="162"/>
      <c r="O17" s="162"/>
    </row>
    <row r="18" spans="1:15" s="147" customFormat="1" ht="21.75" customHeight="1" thickBot="1" x14ac:dyDescent="0.3">
      <c r="A18" s="629"/>
      <c r="B18" s="629"/>
      <c r="C18" s="238" t="s">
        <v>204</v>
      </c>
      <c r="D18" s="661" t="s">
        <v>194</v>
      </c>
      <c r="E18" s="661"/>
      <c r="F18" s="661"/>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7" t="s">
        <v>309</v>
      </c>
      <c r="B22" s="777"/>
      <c r="C22" s="777"/>
      <c r="D22" s="777"/>
      <c r="E22" s="777"/>
      <c r="F22" s="777"/>
      <c r="G22" s="777"/>
      <c r="H22" s="777"/>
      <c r="I22" s="777"/>
      <c r="J22" s="777"/>
    </row>
    <row r="23" spans="1:15" ht="70.150000000000006" customHeight="1" thickBot="1" x14ac:dyDescent="0.3">
      <c r="A23" s="227" t="s">
        <v>215</v>
      </c>
      <c r="B23" s="714" t="s">
        <v>269</v>
      </c>
      <c r="C23" s="776"/>
      <c r="D23" s="715"/>
      <c r="E23" s="228" t="s">
        <v>310</v>
      </c>
      <c r="F23" s="229" t="s">
        <v>311</v>
      </c>
      <c r="G23" s="228" t="s">
        <v>312</v>
      </c>
      <c r="H23" s="714" t="s">
        <v>313</v>
      </c>
      <c r="I23" s="776"/>
      <c r="J23" s="715"/>
    </row>
    <row r="24" spans="1:15" ht="50.25" customHeight="1" thickBot="1" x14ac:dyDescent="0.3">
      <c r="A24" s="197" t="s">
        <v>314</v>
      </c>
      <c r="B24" s="714" t="s">
        <v>336</v>
      </c>
      <c r="C24" s="776"/>
      <c r="D24" s="776"/>
      <c r="E24" s="776"/>
      <c r="F24" s="776"/>
      <c r="G24" s="776"/>
      <c r="H24" s="776"/>
      <c r="I24" s="776"/>
      <c r="J24" s="715"/>
    </row>
    <row r="25" spans="1:15" ht="50.25" customHeight="1" thickBot="1" x14ac:dyDescent="0.3">
      <c r="A25" s="765" t="s">
        <v>316</v>
      </c>
      <c r="B25" s="230">
        <v>2024</v>
      </c>
      <c r="C25" s="231">
        <v>2025</v>
      </c>
      <c r="D25" s="231">
        <v>2026</v>
      </c>
      <c r="E25" s="231">
        <v>2027</v>
      </c>
      <c r="F25" s="232" t="s">
        <v>93</v>
      </c>
      <c r="G25" s="233" t="s">
        <v>317</v>
      </c>
      <c r="H25" s="787" t="s">
        <v>318</v>
      </c>
      <c r="I25" s="788"/>
      <c r="J25" s="789"/>
    </row>
    <row r="26" spans="1:15" ht="50.25" customHeight="1" thickBot="1" x14ac:dyDescent="0.3">
      <c r="A26" s="766"/>
      <c r="B26" s="274">
        <v>1</v>
      </c>
      <c r="C26" s="275">
        <v>1</v>
      </c>
      <c r="D26" s="275">
        <v>1</v>
      </c>
      <c r="E26" s="275">
        <v>1</v>
      </c>
      <c r="F26" s="276">
        <v>1</v>
      </c>
      <c r="G26" s="277">
        <v>1</v>
      </c>
      <c r="H26" s="714" t="s">
        <v>23</v>
      </c>
      <c r="I26" s="776"/>
      <c r="J26" s="715"/>
    </row>
    <row r="27" spans="1:15" ht="52.5" customHeight="1" thickBot="1" x14ac:dyDescent="0.3">
      <c r="A27" s="197"/>
      <c r="B27" s="790" t="s">
        <v>337</v>
      </c>
      <c r="C27" s="791"/>
      <c r="D27" s="791"/>
      <c r="E27" s="791"/>
      <c r="F27" s="791"/>
      <c r="G27" s="791"/>
      <c r="H27" s="791"/>
      <c r="I27" s="791"/>
      <c r="J27" s="792"/>
    </row>
    <row r="28" spans="1:15" s="99" customFormat="1" ht="56.25" customHeight="1" thickBot="1" x14ac:dyDescent="0.3">
      <c r="A28" s="765" t="s">
        <v>234</v>
      </c>
      <c r="B28" s="198" t="s">
        <v>235</v>
      </c>
      <c r="C28" s="227" t="s">
        <v>236</v>
      </c>
      <c r="D28" s="767" t="s">
        <v>237</v>
      </c>
      <c r="E28" s="768"/>
      <c r="F28" s="767" t="s">
        <v>238</v>
      </c>
      <c r="G28" s="768"/>
      <c r="H28" s="198" t="s">
        <v>239</v>
      </c>
      <c r="I28" s="196" t="s">
        <v>240</v>
      </c>
      <c r="J28" s="196" t="s">
        <v>320</v>
      </c>
    </row>
    <row r="29" spans="1:15" ht="409.5" customHeight="1" thickBot="1" x14ac:dyDescent="0.3">
      <c r="A29" s="766"/>
      <c r="B29" s="278">
        <v>1</v>
      </c>
      <c r="C29" s="278">
        <v>1</v>
      </c>
      <c r="D29" s="708" t="s">
        <v>730</v>
      </c>
      <c r="E29" s="709"/>
      <c r="F29" s="708" t="s">
        <v>730</v>
      </c>
      <c r="G29" s="709"/>
      <c r="H29" s="156" t="s">
        <v>627</v>
      </c>
      <c r="I29" s="401" t="s">
        <v>731</v>
      </c>
      <c r="J29" s="410" t="s">
        <v>732</v>
      </c>
    </row>
    <row r="30" spans="1:15" s="99" customFormat="1" ht="45" customHeight="1" thickBot="1" x14ac:dyDescent="0.3">
      <c r="A30" s="765" t="s">
        <v>241</v>
      </c>
      <c r="B30" s="198" t="s">
        <v>235</v>
      </c>
      <c r="C30" s="198" t="s">
        <v>236</v>
      </c>
      <c r="D30" s="767" t="s">
        <v>237</v>
      </c>
      <c r="E30" s="768"/>
      <c r="F30" s="767" t="s">
        <v>238</v>
      </c>
      <c r="G30" s="768"/>
      <c r="H30" s="198" t="s">
        <v>239</v>
      </c>
      <c r="I30" s="196" t="s">
        <v>240</v>
      </c>
      <c r="J30" s="196" t="s">
        <v>320</v>
      </c>
    </row>
    <row r="31" spans="1:15" ht="409.5" customHeight="1" thickBot="1" x14ac:dyDescent="0.3">
      <c r="A31" s="766"/>
      <c r="B31" s="278">
        <v>1</v>
      </c>
      <c r="C31" s="278">
        <v>1</v>
      </c>
      <c r="D31" s="708" t="s">
        <v>733</v>
      </c>
      <c r="E31" s="709"/>
      <c r="F31" s="708" t="s">
        <v>734</v>
      </c>
      <c r="G31" s="709"/>
      <c r="H31" s="156" t="s">
        <v>627</v>
      </c>
      <c r="I31" s="401" t="s">
        <v>731</v>
      </c>
      <c r="J31" s="410" t="s">
        <v>735</v>
      </c>
    </row>
    <row r="32" spans="1:15" s="99" customFormat="1" ht="45" customHeight="1" thickBot="1" x14ac:dyDescent="0.3">
      <c r="A32" s="765" t="s">
        <v>242</v>
      </c>
      <c r="B32" s="198" t="s">
        <v>235</v>
      </c>
      <c r="C32" s="198" t="s">
        <v>236</v>
      </c>
      <c r="D32" s="767" t="s">
        <v>237</v>
      </c>
      <c r="E32" s="768"/>
      <c r="F32" s="767" t="s">
        <v>238</v>
      </c>
      <c r="G32" s="768"/>
      <c r="H32" s="198" t="s">
        <v>239</v>
      </c>
      <c r="I32" s="196" t="s">
        <v>240</v>
      </c>
      <c r="J32" s="196" t="s">
        <v>320</v>
      </c>
    </row>
    <row r="33" spans="1:10" ht="409.15" customHeight="1" thickBot="1" x14ac:dyDescent="0.3">
      <c r="A33" s="766"/>
      <c r="B33" s="278">
        <v>1</v>
      </c>
      <c r="C33" s="445">
        <v>1</v>
      </c>
      <c r="D33" s="708" t="s">
        <v>837</v>
      </c>
      <c r="E33" s="709"/>
      <c r="F33" s="708" t="s">
        <v>935</v>
      </c>
      <c r="G33" s="709"/>
      <c r="H33" s="156" t="s">
        <v>627</v>
      </c>
      <c r="I33" s="401" t="s">
        <v>731</v>
      </c>
      <c r="J33" s="444" t="s">
        <v>838</v>
      </c>
    </row>
    <row r="34" spans="1:10" s="99" customFormat="1" ht="47.25" customHeight="1" thickBot="1" x14ac:dyDescent="0.3">
      <c r="A34" s="765" t="s">
        <v>243</v>
      </c>
      <c r="B34" s="198" t="s">
        <v>235</v>
      </c>
      <c r="C34" s="195" t="s">
        <v>236</v>
      </c>
      <c r="D34" s="767" t="s">
        <v>237</v>
      </c>
      <c r="E34" s="768"/>
      <c r="F34" s="767" t="s">
        <v>238</v>
      </c>
      <c r="G34" s="768"/>
      <c r="H34" s="198" t="s">
        <v>239</v>
      </c>
      <c r="I34" s="198" t="s">
        <v>240</v>
      </c>
      <c r="J34" s="196" t="s">
        <v>320</v>
      </c>
    </row>
    <row r="35" spans="1:10" ht="409.5" customHeight="1" thickBot="1" x14ac:dyDescent="0.3">
      <c r="A35" s="766"/>
      <c r="B35" s="278">
        <v>1</v>
      </c>
      <c r="C35" s="445">
        <v>1</v>
      </c>
      <c r="D35" s="708" t="s">
        <v>936</v>
      </c>
      <c r="E35" s="709"/>
      <c r="F35" s="708" t="s">
        <v>944</v>
      </c>
      <c r="G35" s="709"/>
      <c r="H35" s="156" t="s">
        <v>627</v>
      </c>
      <c r="I35" s="401" t="s">
        <v>731</v>
      </c>
      <c r="J35" s="411" t="s">
        <v>933</v>
      </c>
    </row>
    <row r="36" spans="1:10" s="99" customFormat="1" ht="47.25" customHeight="1" thickBot="1" x14ac:dyDescent="0.3">
      <c r="A36" s="765" t="s">
        <v>244</v>
      </c>
      <c r="B36" s="198" t="s">
        <v>235</v>
      </c>
      <c r="C36" s="198" t="s">
        <v>236</v>
      </c>
      <c r="D36" s="767" t="s">
        <v>237</v>
      </c>
      <c r="E36" s="768"/>
      <c r="F36" s="767" t="s">
        <v>238</v>
      </c>
      <c r="G36" s="768"/>
      <c r="H36" s="198" t="s">
        <v>239</v>
      </c>
      <c r="I36" s="196" t="s">
        <v>240</v>
      </c>
      <c r="J36" s="196" t="s">
        <v>320</v>
      </c>
    </row>
    <row r="37" spans="1:10" ht="409.5" customHeight="1" thickBot="1" x14ac:dyDescent="0.3">
      <c r="A37" s="766"/>
      <c r="B37" s="278">
        <v>1</v>
      </c>
      <c r="C37" s="278">
        <v>1</v>
      </c>
      <c r="D37" s="708" t="s">
        <v>1196</v>
      </c>
      <c r="E37" s="709"/>
      <c r="F37" s="708" t="s">
        <v>1197</v>
      </c>
      <c r="G37" s="709"/>
      <c r="H37" s="156" t="s">
        <v>627</v>
      </c>
      <c r="I37" s="401" t="s">
        <v>731</v>
      </c>
      <c r="J37" s="411" t="s">
        <v>1105</v>
      </c>
    </row>
    <row r="38" spans="1:10" s="99" customFormat="1" ht="48.75" customHeight="1" thickBot="1" x14ac:dyDescent="0.3">
      <c r="A38" s="765" t="s">
        <v>245</v>
      </c>
      <c r="B38" s="198" t="s">
        <v>235</v>
      </c>
      <c r="C38" s="198" t="s">
        <v>236</v>
      </c>
      <c r="D38" s="767" t="s">
        <v>237</v>
      </c>
      <c r="E38" s="768"/>
      <c r="F38" s="767" t="s">
        <v>238</v>
      </c>
      <c r="G38" s="768"/>
      <c r="H38" s="198" t="s">
        <v>239</v>
      </c>
      <c r="I38" s="196" t="s">
        <v>240</v>
      </c>
      <c r="J38" s="196" t="s">
        <v>320</v>
      </c>
    </row>
    <row r="39" spans="1:10" ht="409.6" customHeight="1" thickBot="1" x14ac:dyDescent="0.3">
      <c r="A39" s="766"/>
      <c r="B39" s="278">
        <v>1</v>
      </c>
      <c r="C39" s="278">
        <v>1</v>
      </c>
      <c r="D39" s="714" t="s">
        <v>1195</v>
      </c>
      <c r="E39" s="735"/>
      <c r="F39" s="708" t="s">
        <v>1198</v>
      </c>
      <c r="G39" s="709"/>
      <c r="H39" s="156" t="s">
        <v>627</v>
      </c>
      <c r="I39" s="401" t="s">
        <v>731</v>
      </c>
      <c r="J39" s="492" t="s">
        <v>1106</v>
      </c>
    </row>
    <row r="40" spans="1:10" ht="46.5" customHeight="1" thickBot="1" x14ac:dyDescent="0.3">
      <c r="A40" s="765" t="s">
        <v>246</v>
      </c>
      <c r="B40" s="198" t="s">
        <v>235</v>
      </c>
      <c r="C40" s="198" t="s">
        <v>236</v>
      </c>
      <c r="D40" s="767" t="s">
        <v>237</v>
      </c>
      <c r="E40" s="768"/>
      <c r="F40" s="767" t="s">
        <v>238</v>
      </c>
      <c r="G40" s="768"/>
      <c r="H40" s="198" t="s">
        <v>239</v>
      </c>
      <c r="I40" s="196" t="s">
        <v>240</v>
      </c>
      <c r="J40" s="196" t="s">
        <v>320</v>
      </c>
    </row>
    <row r="41" spans="1:10" ht="327" customHeight="1" thickBot="1" x14ac:dyDescent="0.3">
      <c r="A41" s="766"/>
      <c r="B41" s="278">
        <v>1</v>
      </c>
      <c r="C41" s="278">
        <v>1</v>
      </c>
      <c r="D41" s="714" t="s">
        <v>1202</v>
      </c>
      <c r="E41" s="735"/>
      <c r="F41" s="708" t="s">
        <v>1203</v>
      </c>
      <c r="G41" s="709"/>
      <c r="H41" s="498" t="s">
        <v>627</v>
      </c>
      <c r="I41" s="401" t="s">
        <v>731</v>
      </c>
      <c r="J41" s="492" t="s">
        <v>1199</v>
      </c>
    </row>
    <row r="42" spans="1:10" ht="48.75" customHeight="1" thickBot="1" x14ac:dyDescent="0.3">
      <c r="A42" s="765" t="s">
        <v>247</v>
      </c>
      <c r="B42" s="198" t="s">
        <v>235</v>
      </c>
      <c r="C42" s="227" t="s">
        <v>236</v>
      </c>
      <c r="D42" s="767" t="s">
        <v>237</v>
      </c>
      <c r="E42" s="768"/>
      <c r="F42" s="767" t="s">
        <v>238</v>
      </c>
      <c r="G42" s="768"/>
      <c r="H42" s="198" t="s">
        <v>239</v>
      </c>
      <c r="I42" s="196" t="s">
        <v>240</v>
      </c>
      <c r="J42" s="196" t="s">
        <v>320</v>
      </c>
    </row>
    <row r="43" spans="1:10" ht="120.75" customHeight="1" thickBot="1" x14ac:dyDescent="0.3">
      <c r="A43" s="766"/>
      <c r="B43" s="278">
        <v>1</v>
      </c>
      <c r="C43" s="158"/>
      <c r="D43" s="769"/>
      <c r="E43" s="770"/>
      <c r="F43" s="769"/>
      <c r="G43" s="735"/>
      <c r="H43" s="237"/>
      <c r="I43" s="156"/>
      <c r="J43" s="236"/>
    </row>
    <row r="44" spans="1:10" ht="42.75" customHeight="1" thickBot="1" x14ac:dyDescent="0.3">
      <c r="A44" s="765" t="s">
        <v>248</v>
      </c>
      <c r="B44" s="198" t="s">
        <v>235</v>
      </c>
      <c r="C44" s="227" t="s">
        <v>236</v>
      </c>
      <c r="D44" s="767" t="s">
        <v>237</v>
      </c>
      <c r="E44" s="768"/>
      <c r="F44" s="767" t="s">
        <v>238</v>
      </c>
      <c r="G44" s="768"/>
      <c r="H44" s="198" t="s">
        <v>239</v>
      </c>
      <c r="I44" s="196" t="s">
        <v>240</v>
      </c>
      <c r="J44" s="196" t="s">
        <v>320</v>
      </c>
    </row>
    <row r="45" spans="1:10" ht="120.75" customHeight="1" thickBot="1" x14ac:dyDescent="0.3">
      <c r="A45" s="766"/>
      <c r="B45" s="278">
        <v>1</v>
      </c>
      <c r="C45" s="158"/>
      <c r="D45" s="769"/>
      <c r="E45" s="735"/>
      <c r="F45" s="769"/>
      <c r="G45" s="735"/>
      <c r="H45" s="156"/>
      <c r="I45" s="156"/>
      <c r="J45" s="156"/>
    </row>
    <row r="46" spans="1:10" ht="45" customHeight="1" thickBot="1" x14ac:dyDescent="0.3">
      <c r="A46" s="765" t="s">
        <v>249</v>
      </c>
      <c r="B46" s="198" t="s">
        <v>235</v>
      </c>
      <c r="C46" s="227" t="s">
        <v>236</v>
      </c>
      <c r="D46" s="767" t="s">
        <v>237</v>
      </c>
      <c r="E46" s="768"/>
      <c r="F46" s="767" t="s">
        <v>238</v>
      </c>
      <c r="G46" s="768"/>
      <c r="H46" s="198" t="s">
        <v>239</v>
      </c>
      <c r="I46" s="196" t="s">
        <v>240</v>
      </c>
      <c r="J46" s="196" t="s">
        <v>320</v>
      </c>
    </row>
    <row r="47" spans="1:10" ht="120.75" customHeight="1" thickBot="1" x14ac:dyDescent="0.3">
      <c r="A47" s="766"/>
      <c r="B47" s="278">
        <v>1</v>
      </c>
      <c r="C47" s="158"/>
      <c r="D47" s="769"/>
      <c r="E47" s="735"/>
      <c r="F47" s="769"/>
      <c r="G47" s="735"/>
      <c r="H47" s="156"/>
      <c r="I47" s="236"/>
      <c r="J47" s="236"/>
    </row>
    <row r="48" spans="1:10" ht="46.5" customHeight="1" thickBot="1" x14ac:dyDescent="0.3">
      <c r="A48" s="765" t="s">
        <v>250</v>
      </c>
      <c r="B48" s="198" t="s">
        <v>235</v>
      </c>
      <c r="C48" s="227" t="s">
        <v>236</v>
      </c>
      <c r="D48" s="767" t="s">
        <v>237</v>
      </c>
      <c r="E48" s="768"/>
      <c r="F48" s="767" t="s">
        <v>238</v>
      </c>
      <c r="G48" s="768"/>
      <c r="H48" s="198" t="s">
        <v>239</v>
      </c>
      <c r="I48" s="196" t="s">
        <v>240</v>
      </c>
      <c r="J48" s="196" t="s">
        <v>320</v>
      </c>
    </row>
    <row r="49" spans="1:10" ht="120.75" customHeight="1" thickBot="1" x14ac:dyDescent="0.3">
      <c r="A49" s="766"/>
      <c r="B49" s="278">
        <v>1</v>
      </c>
      <c r="C49" s="158"/>
      <c r="D49" s="769"/>
      <c r="E49" s="735"/>
      <c r="F49" s="770"/>
      <c r="G49" s="770"/>
      <c r="H49" s="156"/>
      <c r="I49" s="156"/>
      <c r="J49" s="156"/>
    </row>
    <row r="50" spans="1:10" ht="48.75" customHeight="1" thickBot="1" x14ac:dyDescent="0.3">
      <c r="A50" s="765" t="s">
        <v>251</v>
      </c>
      <c r="B50" s="198" t="s">
        <v>235</v>
      </c>
      <c r="C50" s="227" t="s">
        <v>236</v>
      </c>
      <c r="D50" s="767" t="s">
        <v>237</v>
      </c>
      <c r="E50" s="768"/>
      <c r="F50" s="767" t="s">
        <v>238</v>
      </c>
      <c r="G50" s="768"/>
      <c r="H50" s="198" t="s">
        <v>239</v>
      </c>
      <c r="I50" s="196" t="s">
        <v>240</v>
      </c>
      <c r="J50" s="196" t="s">
        <v>320</v>
      </c>
    </row>
    <row r="51" spans="1:10" ht="120.75" customHeight="1" thickBot="1" x14ac:dyDescent="0.3">
      <c r="A51" s="766"/>
      <c r="B51" s="278">
        <v>1</v>
      </c>
      <c r="C51" s="158"/>
      <c r="D51" s="769"/>
      <c r="E51" s="735"/>
      <c r="F51" s="769"/>
      <c r="G51" s="735"/>
      <c r="H51" s="156"/>
      <c r="I51" s="156"/>
      <c r="J51" s="156"/>
    </row>
    <row r="55" spans="1:10" ht="45" customHeight="1" x14ac:dyDescent="0.25">
      <c r="A55" s="794" t="s">
        <v>321</v>
      </c>
      <c r="B55" s="243" t="s">
        <v>322</v>
      </c>
      <c r="C55" s="243"/>
      <c r="D55" s="793" t="s">
        <v>323</v>
      </c>
      <c r="E55" s="243" t="s">
        <v>322</v>
      </c>
      <c r="F55" s="243"/>
      <c r="G55" s="793" t="s">
        <v>324</v>
      </c>
      <c r="H55" s="243" t="s">
        <v>325</v>
      </c>
      <c r="I55" s="795"/>
      <c r="J55" s="795"/>
    </row>
    <row r="56" spans="1:10" ht="45" customHeight="1" x14ac:dyDescent="0.25">
      <c r="A56" s="794"/>
      <c r="B56" s="243" t="s">
        <v>326</v>
      </c>
      <c r="C56" s="243" t="s">
        <v>327</v>
      </c>
      <c r="D56" s="793"/>
      <c r="E56" s="243" t="s">
        <v>326</v>
      </c>
      <c r="F56" s="243" t="s">
        <v>328</v>
      </c>
      <c r="G56" s="793"/>
      <c r="H56" s="243" t="s">
        <v>329</v>
      </c>
      <c r="I56" s="795"/>
      <c r="J56" s="795"/>
    </row>
    <row r="57" spans="1:10" ht="45" customHeight="1" x14ac:dyDescent="0.25">
      <c r="A57" s="794"/>
      <c r="B57" s="243" t="s">
        <v>330</v>
      </c>
      <c r="C57" s="336" t="s">
        <v>331</v>
      </c>
      <c r="D57" s="793"/>
      <c r="E57" s="243" t="s">
        <v>330</v>
      </c>
      <c r="F57" s="243" t="s">
        <v>332</v>
      </c>
      <c r="G57" s="793"/>
      <c r="H57" s="243" t="s">
        <v>333</v>
      </c>
      <c r="I57" s="795"/>
      <c r="J57" s="795"/>
    </row>
    <row r="58" spans="1:10" ht="45" customHeight="1" x14ac:dyDescent="0.25">
      <c r="A58" s="794"/>
      <c r="B58" s="243" t="s">
        <v>322</v>
      </c>
      <c r="C58" s="243"/>
      <c r="D58" s="793"/>
      <c r="E58" s="243" t="s">
        <v>322</v>
      </c>
      <c r="F58" s="243"/>
      <c r="G58" s="793"/>
      <c r="H58" s="243" t="s">
        <v>325</v>
      </c>
      <c r="I58" s="795"/>
      <c r="J58" s="795"/>
    </row>
    <row r="59" spans="1:10" ht="45" customHeight="1" x14ac:dyDescent="0.25">
      <c r="A59" s="794"/>
      <c r="B59" s="243" t="s">
        <v>326</v>
      </c>
      <c r="C59" s="243"/>
      <c r="D59" s="793"/>
      <c r="E59" s="243" t="s">
        <v>326</v>
      </c>
      <c r="F59" s="243" t="s">
        <v>334</v>
      </c>
      <c r="G59" s="793"/>
      <c r="H59" s="243" t="s">
        <v>329</v>
      </c>
      <c r="I59" s="795"/>
      <c r="J59" s="795"/>
    </row>
    <row r="60" spans="1:10" ht="45" customHeight="1" x14ac:dyDescent="0.25">
      <c r="A60" s="794"/>
      <c r="B60" s="243" t="s">
        <v>330</v>
      </c>
      <c r="C60" s="243"/>
      <c r="D60" s="793"/>
      <c r="E60" s="243" t="s">
        <v>330</v>
      </c>
      <c r="F60" s="243" t="s">
        <v>335</v>
      </c>
      <c r="G60" s="793"/>
      <c r="H60" s="243" t="s">
        <v>333</v>
      </c>
      <c r="I60" s="795"/>
      <c r="J60" s="795"/>
    </row>
  </sheetData>
  <mergeCells count="95">
    <mergeCell ref="A55:A60"/>
    <mergeCell ref="D55:D60"/>
    <mergeCell ref="G55:G60"/>
    <mergeCell ref="I55:J55"/>
    <mergeCell ref="I56:J56"/>
    <mergeCell ref="I57:J57"/>
    <mergeCell ref="I58:J58"/>
    <mergeCell ref="I59:J59"/>
    <mergeCell ref="I60:J60"/>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A12:A14"/>
    <mergeCell ref="A16:B18"/>
    <mergeCell ref="D16:F16"/>
    <mergeCell ref="D17:F17"/>
    <mergeCell ref="D18:F18"/>
  </mergeCells>
  <hyperlinks>
    <hyperlink ref="J29" r:id="rId1" xr:uid="{A18EF246-08FB-4DBF-A726-E3EA58613339}"/>
    <hyperlink ref="J31" r:id="rId2" xr:uid="{201111FF-BEB2-4C4A-8CE5-EB678156AD49}"/>
    <hyperlink ref="J33" r:id="rId3" xr:uid="{537550FC-D07F-439B-A05D-D9212B189894}"/>
    <hyperlink ref="J35" r:id="rId4" xr:uid="{6024737D-035A-4E0C-B514-B9DDC7AF8AA1}"/>
    <hyperlink ref="J37" r:id="rId5" xr:uid="{A6998D66-16D3-4329-9623-9509D008AE64}"/>
    <hyperlink ref="J39" r:id="rId6" xr:uid="{AE5B7015-02A7-4485-899C-63C06660DB38}"/>
    <hyperlink ref="J41" r:id="rId7" xr:uid="{B52D69FE-4DA9-4E6A-A38E-07B8E247C5A8}"/>
  </hyperlinks>
  <pageMargins left="0.25" right="0.25" top="0.75" bottom="0.75" header="0.3" footer="0.3"/>
  <pageSetup scale="30" fitToHeight="0" orientation="landscape" r:id="rId8"/>
  <rowBreaks count="2" manualBreakCount="2">
    <brk id="29" max="10" man="1"/>
    <brk id="41" max="10" man="1"/>
  </rowBreaks>
  <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4CBD8D-8C3E-494B-9CF6-3CE60B0EC92F}">
          <x14:formula1>
            <xm:f>Listas!$B$2:$B$4</xm:f>
          </x14:formula1>
          <xm:sqref>H26:J26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EE85-5AC6-42B7-9710-9A6F4A363963}">
  <sheetPr>
    <tabColor theme="0" tint="-4.9989318521683403E-2"/>
    <pageSetUpPr fitToPage="1"/>
  </sheetPr>
  <dimension ref="A1:Y61"/>
  <sheetViews>
    <sheetView showGridLines="0" topLeftCell="A40" zoomScale="60" zoomScaleNormal="60" zoomScaleSheetLayoutView="20" workbookViewId="0">
      <selection activeCell="K41" sqref="K41"/>
    </sheetView>
  </sheetViews>
  <sheetFormatPr baseColWidth="10" defaultColWidth="10.7109375" defaultRowHeight="14.25" x14ac:dyDescent="0.25"/>
  <cols>
    <col min="1" max="1" width="42.42578125" style="68" customWidth="1"/>
    <col min="2" max="4" width="35.7109375" style="68" customWidth="1"/>
    <col min="5" max="5" width="94.28515625" style="68" customWidth="1"/>
    <col min="6" max="6" width="35.7109375" style="68" customWidth="1"/>
    <col min="7" max="7" width="117.28515625" style="68" customWidth="1"/>
    <col min="8" max="8" width="79.7109375" style="68" customWidth="1"/>
    <col min="9" max="9" width="54.7109375" style="68" customWidth="1"/>
    <col min="10" max="10" width="35.7109375" style="68" customWidth="1"/>
    <col min="11" max="11" width="9.710937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612" t="s">
        <v>182</v>
      </c>
      <c r="C1" s="613"/>
      <c r="D1" s="613"/>
      <c r="E1" s="613"/>
      <c r="F1" s="613"/>
      <c r="G1" s="613"/>
      <c r="H1" s="614"/>
      <c r="I1" s="121" t="s">
        <v>121</v>
      </c>
      <c r="J1" s="609" t="s">
        <v>845</v>
      </c>
      <c r="K1" s="610"/>
      <c r="L1" s="611"/>
      <c r="M1" s="152"/>
    </row>
    <row r="2" spans="1:25" ht="24" customHeight="1" thickBot="1" x14ac:dyDescent="0.3">
      <c r="A2" s="774"/>
      <c r="B2" s="615" t="s">
        <v>184</v>
      </c>
      <c r="C2" s="616"/>
      <c r="D2" s="616"/>
      <c r="E2" s="616"/>
      <c r="F2" s="616"/>
      <c r="G2" s="616"/>
      <c r="H2" s="617"/>
      <c r="I2" s="121" t="s">
        <v>122</v>
      </c>
      <c r="J2" s="609" t="s">
        <v>846</v>
      </c>
      <c r="K2" s="610"/>
      <c r="L2" s="611"/>
      <c r="M2" s="152"/>
    </row>
    <row r="3" spans="1:25" ht="24" customHeight="1" thickBot="1" x14ac:dyDescent="0.3">
      <c r="A3" s="774"/>
      <c r="B3" s="615" t="s">
        <v>854</v>
      </c>
      <c r="C3" s="616"/>
      <c r="D3" s="616"/>
      <c r="E3" s="616"/>
      <c r="F3" s="616"/>
      <c r="G3" s="616"/>
      <c r="H3" s="617"/>
      <c r="I3" s="121" t="s">
        <v>305</v>
      </c>
      <c r="J3" s="609" t="s">
        <v>847</v>
      </c>
      <c r="K3" s="610"/>
      <c r="L3" s="611"/>
      <c r="M3" s="152"/>
    </row>
    <row r="4" spans="1:25" ht="24" customHeight="1" thickBot="1" x14ac:dyDescent="0.3">
      <c r="A4" s="775"/>
      <c r="B4" s="618" t="s">
        <v>306</v>
      </c>
      <c r="C4" s="619"/>
      <c r="D4" s="619"/>
      <c r="E4" s="619"/>
      <c r="F4" s="619"/>
      <c r="G4" s="619"/>
      <c r="H4" s="620"/>
      <c r="I4" s="121" t="s">
        <v>186</v>
      </c>
      <c r="J4" s="609" t="s">
        <v>849</v>
      </c>
      <c r="K4" s="610"/>
      <c r="L4" s="611"/>
      <c r="M4" s="152"/>
    </row>
    <row r="6" spans="1:25" ht="15" customHeight="1" thickBot="1" x14ac:dyDescent="0.3">
      <c r="A6" s="73"/>
      <c r="B6" s="74"/>
      <c r="C6" s="74"/>
      <c r="D6" s="76"/>
      <c r="E6" s="75"/>
      <c r="F6" s="75"/>
      <c r="G6" s="326"/>
      <c r="H6" s="326"/>
      <c r="I6" s="77"/>
      <c r="J6" s="77"/>
      <c r="K6" s="74"/>
      <c r="L6" s="74"/>
      <c r="M6" s="74"/>
      <c r="N6" s="74"/>
      <c r="O6" s="74"/>
      <c r="P6" s="74"/>
      <c r="Q6" s="74"/>
      <c r="R6" s="74"/>
      <c r="S6" s="74"/>
      <c r="T6" s="78"/>
      <c r="U6" s="74"/>
      <c r="V6" s="74"/>
      <c r="X6" s="79"/>
      <c r="Y6" s="80"/>
    </row>
    <row r="7" spans="1:25" ht="15" customHeight="1" x14ac:dyDescent="0.25">
      <c r="A7" s="759" t="s">
        <v>307</v>
      </c>
      <c r="B7" s="778" t="s">
        <v>308</v>
      </c>
      <c r="C7" s="779"/>
      <c r="D7" s="779"/>
      <c r="E7" s="779"/>
      <c r="F7" s="779"/>
      <c r="G7" s="779"/>
      <c r="H7" s="780"/>
      <c r="I7" s="759" t="s">
        <v>851</v>
      </c>
      <c r="J7" s="762">
        <v>2024110010298</v>
      </c>
      <c r="K7" s="74"/>
      <c r="L7" s="74"/>
      <c r="M7" s="74"/>
      <c r="N7" s="74"/>
      <c r="O7" s="74"/>
      <c r="P7" s="74"/>
      <c r="Q7" s="74"/>
      <c r="R7" s="74"/>
      <c r="S7" s="74"/>
      <c r="T7" s="74"/>
      <c r="U7" s="74"/>
      <c r="V7" s="74"/>
      <c r="W7" s="74"/>
      <c r="X7" s="74"/>
      <c r="Y7" s="74"/>
    </row>
    <row r="8" spans="1:25" ht="15" customHeight="1" x14ac:dyDescent="0.25">
      <c r="A8" s="760"/>
      <c r="B8" s="781"/>
      <c r="C8" s="782"/>
      <c r="D8" s="782"/>
      <c r="E8" s="782"/>
      <c r="F8" s="782"/>
      <c r="G8" s="782"/>
      <c r="H8" s="783"/>
      <c r="I8" s="760"/>
      <c r="J8" s="763"/>
      <c r="K8" s="74"/>
      <c r="L8" s="74"/>
      <c r="M8" s="74"/>
      <c r="N8" s="74"/>
      <c r="O8" s="74"/>
      <c r="P8" s="74"/>
      <c r="Q8" s="74"/>
      <c r="R8" s="74"/>
      <c r="S8" s="74"/>
      <c r="T8" s="74"/>
      <c r="U8" s="74"/>
      <c r="V8" s="74"/>
      <c r="W8" s="74"/>
      <c r="X8" s="74"/>
      <c r="Y8" s="74"/>
    </row>
    <row r="9" spans="1:25" ht="15" customHeight="1" x14ac:dyDescent="0.25">
      <c r="A9" s="760"/>
      <c r="B9" s="781"/>
      <c r="C9" s="782"/>
      <c r="D9" s="782"/>
      <c r="E9" s="782"/>
      <c r="F9" s="782"/>
      <c r="G9" s="782"/>
      <c r="H9" s="783"/>
      <c r="I9" s="760"/>
      <c r="J9" s="763"/>
      <c r="K9" s="74"/>
      <c r="L9" s="74"/>
      <c r="M9" s="74"/>
      <c r="N9" s="74"/>
      <c r="O9" s="74"/>
      <c r="P9" s="74"/>
      <c r="Q9" s="74"/>
      <c r="R9" s="74"/>
      <c r="S9" s="74"/>
      <c r="T9" s="74"/>
      <c r="U9" s="74"/>
      <c r="V9" s="74"/>
      <c r="W9" s="74"/>
      <c r="X9" s="74"/>
      <c r="Y9" s="74"/>
    </row>
    <row r="10" spans="1:25" ht="15" customHeight="1" thickBot="1" x14ac:dyDescent="0.3">
      <c r="A10" s="761"/>
      <c r="B10" s="784"/>
      <c r="C10" s="785"/>
      <c r="D10" s="785"/>
      <c r="E10" s="785"/>
      <c r="F10" s="785"/>
      <c r="G10" s="785"/>
      <c r="H10" s="786"/>
      <c r="I10" s="761"/>
      <c r="J10" s="764"/>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30" t="s">
        <v>187</v>
      </c>
      <c r="B12" s="239" t="s">
        <v>188</v>
      </c>
      <c r="C12" s="202"/>
      <c r="D12" s="239" t="s">
        <v>189</v>
      </c>
      <c r="E12" s="202"/>
      <c r="F12" s="221" t="s">
        <v>190</v>
      </c>
      <c r="G12" s="241"/>
      <c r="H12" s="221" t="s">
        <v>191</v>
      </c>
      <c r="I12" s="242"/>
    </row>
    <row r="13" spans="1:25" s="147" customFormat="1" ht="21.75" customHeight="1" thickBot="1" x14ac:dyDescent="0.3">
      <c r="A13" s="630"/>
      <c r="B13" s="223" t="s">
        <v>195</v>
      </c>
      <c r="C13" s="155"/>
      <c r="D13" s="221" t="s">
        <v>196</v>
      </c>
      <c r="E13" s="155"/>
      <c r="F13" s="221" t="s">
        <v>197</v>
      </c>
      <c r="G13" s="155" t="s">
        <v>194</v>
      </c>
      <c r="H13" s="221" t="s">
        <v>198</v>
      </c>
      <c r="I13" s="242"/>
    </row>
    <row r="14" spans="1:25" s="147" customFormat="1" ht="21.75" customHeight="1" thickBot="1" x14ac:dyDescent="0.3">
      <c r="A14" s="630"/>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9" t="s">
        <v>192</v>
      </c>
      <c r="B16" s="629"/>
      <c r="C16" s="238" t="s">
        <v>193</v>
      </c>
      <c r="D16" s="661"/>
      <c r="E16" s="661"/>
      <c r="F16" s="661"/>
      <c r="G16" s="68"/>
      <c r="H16" s="68"/>
      <c r="I16" s="68"/>
      <c r="J16" s="68"/>
      <c r="K16" s="68"/>
      <c r="L16" s="161"/>
      <c r="M16" s="162"/>
      <c r="N16" s="162"/>
      <c r="O16" s="162"/>
    </row>
    <row r="17" spans="1:15" s="147" customFormat="1" ht="21.75" customHeight="1" thickBot="1" x14ac:dyDescent="0.3">
      <c r="A17" s="629"/>
      <c r="B17" s="629"/>
      <c r="C17" s="238" t="s">
        <v>199</v>
      </c>
      <c r="D17" s="661"/>
      <c r="E17" s="661"/>
      <c r="F17" s="661"/>
      <c r="G17" s="68"/>
      <c r="H17" s="68"/>
      <c r="I17" s="68"/>
      <c r="J17" s="68"/>
      <c r="K17" s="68"/>
      <c r="L17" s="161"/>
      <c r="M17" s="162"/>
      <c r="N17" s="162"/>
      <c r="O17" s="162"/>
    </row>
    <row r="18" spans="1:15" s="147" customFormat="1" ht="21.75" customHeight="1" thickBot="1" x14ac:dyDescent="0.3">
      <c r="A18" s="629"/>
      <c r="B18" s="629"/>
      <c r="C18" s="238" t="s">
        <v>204</v>
      </c>
      <c r="D18" s="661" t="s">
        <v>194</v>
      </c>
      <c r="E18" s="661"/>
      <c r="F18" s="661"/>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7" t="s">
        <v>309</v>
      </c>
      <c r="B22" s="777"/>
      <c r="C22" s="777"/>
      <c r="D22" s="777"/>
      <c r="E22" s="777"/>
      <c r="F22" s="777"/>
      <c r="G22" s="777"/>
      <c r="H22" s="777"/>
      <c r="I22" s="777"/>
      <c r="J22" s="777"/>
    </row>
    <row r="23" spans="1:15" ht="70.150000000000006" customHeight="1" thickBot="1" x14ac:dyDescent="0.3">
      <c r="A23" s="227" t="s">
        <v>215</v>
      </c>
      <c r="B23" s="714" t="s">
        <v>298</v>
      </c>
      <c r="C23" s="776"/>
      <c r="D23" s="715"/>
      <c r="E23" s="228" t="s">
        <v>310</v>
      </c>
      <c r="F23" s="229" t="s">
        <v>311</v>
      </c>
      <c r="G23" s="228" t="s">
        <v>312</v>
      </c>
      <c r="H23" s="714" t="s">
        <v>313</v>
      </c>
      <c r="I23" s="776"/>
      <c r="J23" s="715"/>
    </row>
    <row r="24" spans="1:15" ht="50.25" customHeight="1" thickBot="1" x14ac:dyDescent="0.3">
      <c r="A24" s="197" t="s">
        <v>314</v>
      </c>
      <c r="B24" s="714" t="s">
        <v>338</v>
      </c>
      <c r="C24" s="776"/>
      <c r="D24" s="776"/>
      <c r="E24" s="776"/>
      <c r="F24" s="776"/>
      <c r="G24" s="776"/>
      <c r="H24" s="776"/>
      <c r="I24" s="776"/>
      <c r="J24" s="715"/>
    </row>
    <row r="25" spans="1:15" ht="50.25" customHeight="1" thickBot="1" x14ac:dyDescent="0.3">
      <c r="A25" s="765" t="s">
        <v>316</v>
      </c>
      <c r="B25" s="230">
        <v>2024</v>
      </c>
      <c r="C25" s="231">
        <v>2025</v>
      </c>
      <c r="D25" s="231">
        <v>2026</v>
      </c>
      <c r="E25" s="231">
        <v>2027</v>
      </c>
      <c r="F25" s="232" t="s">
        <v>93</v>
      </c>
      <c r="G25" s="233" t="s">
        <v>317</v>
      </c>
      <c r="H25" s="787" t="s">
        <v>318</v>
      </c>
      <c r="I25" s="788"/>
      <c r="J25" s="789"/>
    </row>
    <row r="26" spans="1:15" ht="50.25" customHeight="1" thickBot="1" x14ac:dyDescent="0.3">
      <c r="A26" s="766"/>
      <c r="B26" s="271">
        <v>1</v>
      </c>
      <c r="C26" s="272">
        <v>1</v>
      </c>
      <c r="D26" s="272">
        <v>1</v>
      </c>
      <c r="E26" s="272">
        <v>1</v>
      </c>
      <c r="F26" s="273">
        <v>1</v>
      </c>
      <c r="G26" s="234">
        <v>1</v>
      </c>
      <c r="H26" s="714" t="s">
        <v>23</v>
      </c>
      <c r="I26" s="776"/>
      <c r="J26" s="715"/>
    </row>
    <row r="27" spans="1:15" ht="52.5" customHeight="1" thickBot="1" x14ac:dyDescent="0.3">
      <c r="A27" s="197"/>
      <c r="B27" s="790" t="s">
        <v>339</v>
      </c>
      <c r="C27" s="791"/>
      <c r="D27" s="791"/>
      <c r="E27" s="791"/>
      <c r="F27" s="791"/>
      <c r="G27" s="791"/>
      <c r="H27" s="791"/>
      <c r="I27" s="791"/>
      <c r="J27" s="792"/>
    </row>
    <row r="28" spans="1:15" s="99" customFormat="1" ht="56.25" customHeight="1" thickBot="1" x14ac:dyDescent="0.3">
      <c r="A28" s="765" t="s">
        <v>234</v>
      </c>
      <c r="B28" s="198" t="s">
        <v>235</v>
      </c>
      <c r="C28" s="227" t="s">
        <v>236</v>
      </c>
      <c r="D28" s="767" t="s">
        <v>237</v>
      </c>
      <c r="E28" s="768"/>
      <c r="F28" s="767" t="s">
        <v>238</v>
      </c>
      <c r="G28" s="768"/>
      <c r="H28" s="198" t="s">
        <v>239</v>
      </c>
      <c r="I28" s="196" t="s">
        <v>240</v>
      </c>
      <c r="J28" s="196" t="s">
        <v>320</v>
      </c>
    </row>
    <row r="29" spans="1:15" ht="297.75" customHeight="1" thickBot="1" x14ac:dyDescent="0.3">
      <c r="A29" s="766"/>
      <c r="B29" s="156">
        <v>1</v>
      </c>
      <c r="C29" s="157">
        <v>1</v>
      </c>
      <c r="D29" s="796" t="s">
        <v>736</v>
      </c>
      <c r="E29" s="709"/>
      <c r="F29" s="796" t="s">
        <v>736</v>
      </c>
      <c r="G29" s="709"/>
      <c r="H29" s="156" t="s">
        <v>627</v>
      </c>
      <c r="I29" s="401" t="s">
        <v>737</v>
      </c>
      <c r="J29" s="411" t="s">
        <v>738</v>
      </c>
    </row>
    <row r="30" spans="1:15" s="99" customFormat="1" ht="45" customHeight="1" thickBot="1" x14ac:dyDescent="0.3">
      <c r="A30" s="765" t="s">
        <v>241</v>
      </c>
      <c r="B30" s="198" t="s">
        <v>235</v>
      </c>
      <c r="C30" s="198" t="s">
        <v>236</v>
      </c>
      <c r="D30" s="767" t="s">
        <v>237</v>
      </c>
      <c r="E30" s="768"/>
      <c r="F30" s="767" t="s">
        <v>238</v>
      </c>
      <c r="G30" s="768"/>
      <c r="H30" s="198" t="s">
        <v>239</v>
      </c>
      <c r="I30" s="196" t="s">
        <v>240</v>
      </c>
      <c r="J30" s="196" t="s">
        <v>320</v>
      </c>
    </row>
    <row r="31" spans="1:15" ht="409.5" customHeight="1" thickBot="1" x14ac:dyDescent="0.3">
      <c r="A31" s="766"/>
      <c r="B31" s="156">
        <v>1</v>
      </c>
      <c r="C31" s="157">
        <v>1</v>
      </c>
      <c r="D31" s="708" t="s">
        <v>739</v>
      </c>
      <c r="E31" s="709"/>
      <c r="F31" s="708" t="s">
        <v>740</v>
      </c>
      <c r="G31" s="709"/>
      <c r="H31" s="156" t="s">
        <v>627</v>
      </c>
      <c r="I31" s="401" t="s">
        <v>737</v>
      </c>
      <c r="J31" s="412" t="s">
        <v>741</v>
      </c>
    </row>
    <row r="32" spans="1:15" s="99" customFormat="1" ht="45" customHeight="1" thickBot="1" x14ac:dyDescent="0.3">
      <c r="A32" s="765" t="s">
        <v>242</v>
      </c>
      <c r="B32" s="198" t="s">
        <v>235</v>
      </c>
      <c r="C32" s="198" t="s">
        <v>236</v>
      </c>
      <c r="D32" s="767" t="s">
        <v>237</v>
      </c>
      <c r="E32" s="768"/>
      <c r="F32" s="767" t="s">
        <v>238</v>
      </c>
      <c r="G32" s="768"/>
      <c r="H32" s="198" t="s">
        <v>239</v>
      </c>
      <c r="I32" s="196" t="s">
        <v>240</v>
      </c>
      <c r="J32" s="196" t="s">
        <v>320</v>
      </c>
    </row>
    <row r="33" spans="1:10" ht="409.5" customHeight="1" thickBot="1" x14ac:dyDescent="0.3">
      <c r="A33" s="766"/>
      <c r="B33" s="156">
        <v>1</v>
      </c>
      <c r="C33" s="157">
        <v>1</v>
      </c>
      <c r="D33" s="708" t="s">
        <v>807</v>
      </c>
      <c r="E33" s="709"/>
      <c r="F33" s="708" t="s">
        <v>808</v>
      </c>
      <c r="G33" s="709"/>
      <c r="H33" s="156" t="s">
        <v>627</v>
      </c>
      <c r="I33" s="401" t="s">
        <v>737</v>
      </c>
      <c r="J33" s="443" t="s">
        <v>809</v>
      </c>
    </row>
    <row r="34" spans="1:10" s="99" customFormat="1" ht="47.25" customHeight="1" thickBot="1" x14ac:dyDescent="0.3">
      <c r="A34" s="765" t="s">
        <v>243</v>
      </c>
      <c r="B34" s="198" t="s">
        <v>235</v>
      </c>
      <c r="C34" s="195" t="s">
        <v>236</v>
      </c>
      <c r="D34" s="767" t="s">
        <v>237</v>
      </c>
      <c r="E34" s="768"/>
      <c r="F34" s="767" t="s">
        <v>238</v>
      </c>
      <c r="G34" s="768"/>
      <c r="H34" s="198" t="s">
        <v>239</v>
      </c>
      <c r="I34" s="198" t="s">
        <v>240</v>
      </c>
      <c r="J34" s="196" t="s">
        <v>320</v>
      </c>
    </row>
    <row r="35" spans="1:10" ht="409.6" customHeight="1" thickBot="1" x14ac:dyDescent="0.3">
      <c r="A35" s="766"/>
      <c r="B35" s="156">
        <v>1</v>
      </c>
      <c r="C35" s="157">
        <v>1</v>
      </c>
      <c r="D35" s="708" t="s">
        <v>930</v>
      </c>
      <c r="E35" s="709"/>
      <c r="F35" s="708" t="s">
        <v>931</v>
      </c>
      <c r="G35" s="709"/>
      <c r="H35" s="156" t="s">
        <v>627</v>
      </c>
      <c r="I35" s="401" t="s">
        <v>737</v>
      </c>
      <c r="J35" s="443" t="s">
        <v>932</v>
      </c>
    </row>
    <row r="36" spans="1:10" s="99" customFormat="1" ht="47.25" customHeight="1" thickBot="1" x14ac:dyDescent="0.3">
      <c r="A36" s="765" t="s">
        <v>244</v>
      </c>
      <c r="B36" s="198" t="s">
        <v>235</v>
      </c>
      <c r="C36" s="198" t="s">
        <v>236</v>
      </c>
      <c r="D36" s="767" t="s">
        <v>237</v>
      </c>
      <c r="E36" s="768"/>
      <c r="F36" s="767" t="s">
        <v>238</v>
      </c>
      <c r="G36" s="768"/>
      <c r="H36" s="198" t="s">
        <v>239</v>
      </c>
      <c r="I36" s="196" t="s">
        <v>240</v>
      </c>
      <c r="J36" s="196" t="s">
        <v>320</v>
      </c>
    </row>
    <row r="37" spans="1:10" ht="404.25" customHeight="1" thickBot="1" x14ac:dyDescent="0.3">
      <c r="A37" s="766"/>
      <c r="B37" s="156">
        <v>1</v>
      </c>
      <c r="C37" s="157">
        <v>1</v>
      </c>
      <c r="D37" s="708" t="s">
        <v>958</v>
      </c>
      <c r="E37" s="709"/>
      <c r="F37" s="708" t="s">
        <v>959</v>
      </c>
      <c r="G37" s="709"/>
      <c r="H37" s="156" t="s">
        <v>627</v>
      </c>
      <c r="I37" s="401" t="s">
        <v>737</v>
      </c>
      <c r="J37" s="443" t="s">
        <v>960</v>
      </c>
    </row>
    <row r="38" spans="1:10" s="99" customFormat="1" ht="48.75" customHeight="1" thickBot="1" x14ac:dyDescent="0.3">
      <c r="A38" s="765" t="s">
        <v>245</v>
      </c>
      <c r="B38" s="198" t="s">
        <v>235</v>
      </c>
      <c r="C38" s="198" t="s">
        <v>236</v>
      </c>
      <c r="D38" s="767" t="s">
        <v>237</v>
      </c>
      <c r="E38" s="768"/>
      <c r="F38" s="767" t="s">
        <v>238</v>
      </c>
      <c r="G38" s="768"/>
      <c r="H38" s="198" t="s">
        <v>239</v>
      </c>
      <c r="I38" s="196" t="s">
        <v>240</v>
      </c>
      <c r="J38" s="196" t="s">
        <v>320</v>
      </c>
    </row>
    <row r="39" spans="1:10" ht="409.6" customHeight="1" thickBot="1" x14ac:dyDescent="0.3">
      <c r="A39" s="766"/>
      <c r="B39" s="156">
        <v>1</v>
      </c>
      <c r="C39" s="158">
        <v>1</v>
      </c>
      <c r="D39" s="708" t="s">
        <v>1067</v>
      </c>
      <c r="E39" s="709"/>
      <c r="F39" s="708" t="s">
        <v>1068</v>
      </c>
      <c r="G39" s="709"/>
      <c r="H39" s="156" t="s">
        <v>627</v>
      </c>
      <c r="I39" s="401" t="s">
        <v>737</v>
      </c>
      <c r="J39" s="492" t="s">
        <v>1069</v>
      </c>
    </row>
    <row r="40" spans="1:10" ht="46.5" customHeight="1" thickBot="1" x14ac:dyDescent="0.3">
      <c r="A40" s="765" t="s">
        <v>246</v>
      </c>
      <c r="B40" s="198" t="s">
        <v>235</v>
      </c>
      <c r="C40" s="227" t="s">
        <v>236</v>
      </c>
      <c r="D40" s="767" t="s">
        <v>237</v>
      </c>
      <c r="E40" s="768"/>
      <c r="F40" s="767" t="s">
        <v>238</v>
      </c>
      <c r="G40" s="768"/>
      <c r="H40" s="198" t="s">
        <v>239</v>
      </c>
      <c r="I40" s="196" t="s">
        <v>240</v>
      </c>
      <c r="J40" s="196" t="s">
        <v>320</v>
      </c>
    </row>
    <row r="41" spans="1:10" ht="409.6" customHeight="1" thickBot="1" x14ac:dyDescent="0.3">
      <c r="A41" s="766"/>
      <c r="B41" s="156">
        <v>1</v>
      </c>
      <c r="C41" s="499">
        <v>1</v>
      </c>
      <c r="D41" s="708" t="s">
        <v>1187</v>
      </c>
      <c r="E41" s="709"/>
      <c r="F41" s="708" t="s">
        <v>1188</v>
      </c>
      <c r="G41" s="709"/>
      <c r="H41" s="498" t="s">
        <v>627</v>
      </c>
      <c r="I41" s="401" t="s">
        <v>737</v>
      </c>
      <c r="J41" s="492" t="s">
        <v>1189</v>
      </c>
    </row>
    <row r="42" spans="1:10" ht="48.75" customHeight="1" thickBot="1" x14ac:dyDescent="0.3">
      <c r="A42" s="765" t="s">
        <v>247</v>
      </c>
      <c r="B42" s="198" t="s">
        <v>235</v>
      </c>
      <c r="C42" s="227" t="s">
        <v>236</v>
      </c>
      <c r="D42" s="767" t="s">
        <v>237</v>
      </c>
      <c r="E42" s="768"/>
      <c r="F42" s="767" t="s">
        <v>238</v>
      </c>
      <c r="G42" s="768"/>
      <c r="H42" s="198" t="s">
        <v>239</v>
      </c>
      <c r="I42" s="196" t="s">
        <v>240</v>
      </c>
      <c r="J42" s="196" t="s">
        <v>320</v>
      </c>
    </row>
    <row r="43" spans="1:10" ht="120.75" customHeight="1" thickBot="1" x14ac:dyDescent="0.3">
      <c r="A43" s="766"/>
      <c r="B43" s="156">
        <v>1</v>
      </c>
      <c r="C43" s="158"/>
      <c r="D43" s="769"/>
      <c r="E43" s="770"/>
      <c r="F43" s="769"/>
      <c r="G43" s="735"/>
      <c r="H43" s="237"/>
      <c r="I43" s="156"/>
      <c r="J43" s="236"/>
    </row>
    <row r="44" spans="1:10" ht="42.75" customHeight="1" thickBot="1" x14ac:dyDescent="0.3">
      <c r="A44" s="765" t="s">
        <v>248</v>
      </c>
      <c r="B44" s="198" t="s">
        <v>235</v>
      </c>
      <c r="C44" s="227" t="s">
        <v>236</v>
      </c>
      <c r="D44" s="767" t="s">
        <v>237</v>
      </c>
      <c r="E44" s="768"/>
      <c r="F44" s="767" t="s">
        <v>238</v>
      </c>
      <c r="G44" s="768"/>
      <c r="H44" s="198" t="s">
        <v>239</v>
      </c>
      <c r="I44" s="196" t="s">
        <v>240</v>
      </c>
      <c r="J44" s="196" t="s">
        <v>320</v>
      </c>
    </row>
    <row r="45" spans="1:10" ht="120.75" customHeight="1" thickBot="1" x14ac:dyDescent="0.3">
      <c r="A45" s="766"/>
      <c r="B45" s="156">
        <v>1</v>
      </c>
      <c r="C45" s="158"/>
      <c r="D45" s="769"/>
      <c r="E45" s="735"/>
      <c r="F45" s="769"/>
      <c r="G45" s="735"/>
      <c r="H45" s="156"/>
      <c r="I45" s="156"/>
      <c r="J45" s="156"/>
    </row>
    <row r="46" spans="1:10" ht="45" customHeight="1" thickBot="1" x14ac:dyDescent="0.3">
      <c r="A46" s="765" t="s">
        <v>249</v>
      </c>
      <c r="B46" s="198" t="s">
        <v>235</v>
      </c>
      <c r="C46" s="227" t="s">
        <v>236</v>
      </c>
      <c r="D46" s="767" t="s">
        <v>237</v>
      </c>
      <c r="E46" s="768"/>
      <c r="F46" s="767" t="s">
        <v>238</v>
      </c>
      <c r="G46" s="768"/>
      <c r="H46" s="198" t="s">
        <v>239</v>
      </c>
      <c r="I46" s="196" t="s">
        <v>240</v>
      </c>
      <c r="J46" s="196" t="s">
        <v>320</v>
      </c>
    </row>
    <row r="47" spans="1:10" ht="120.75" customHeight="1" thickBot="1" x14ac:dyDescent="0.3">
      <c r="A47" s="766"/>
      <c r="B47" s="156">
        <v>1</v>
      </c>
      <c r="C47" s="158"/>
      <c r="D47" s="769"/>
      <c r="E47" s="735"/>
      <c r="F47" s="769"/>
      <c r="G47" s="735"/>
      <c r="H47" s="156"/>
      <c r="I47" s="236"/>
      <c r="J47" s="236"/>
    </row>
    <row r="48" spans="1:10" ht="46.5" customHeight="1" thickBot="1" x14ac:dyDescent="0.3">
      <c r="A48" s="765" t="s">
        <v>250</v>
      </c>
      <c r="B48" s="198" t="s">
        <v>235</v>
      </c>
      <c r="C48" s="227" t="s">
        <v>236</v>
      </c>
      <c r="D48" s="767" t="s">
        <v>237</v>
      </c>
      <c r="E48" s="768"/>
      <c r="F48" s="767" t="s">
        <v>238</v>
      </c>
      <c r="G48" s="768"/>
      <c r="H48" s="198" t="s">
        <v>239</v>
      </c>
      <c r="I48" s="196" t="s">
        <v>240</v>
      </c>
      <c r="J48" s="196" t="s">
        <v>320</v>
      </c>
    </row>
    <row r="49" spans="1:10" ht="90.75" customHeight="1" thickBot="1" x14ac:dyDescent="0.3">
      <c r="A49" s="766"/>
      <c r="B49" s="156">
        <v>1</v>
      </c>
      <c r="C49" s="158"/>
      <c r="D49" s="769"/>
      <c r="E49" s="735"/>
      <c r="F49" s="770"/>
      <c r="G49" s="770"/>
      <c r="H49" s="156"/>
      <c r="I49" s="156"/>
      <c r="J49" s="156"/>
    </row>
    <row r="50" spans="1:10" ht="48.75" customHeight="1" thickBot="1" x14ac:dyDescent="0.3">
      <c r="A50" s="765" t="s">
        <v>251</v>
      </c>
      <c r="B50" s="198" t="s">
        <v>235</v>
      </c>
      <c r="C50" s="227" t="s">
        <v>236</v>
      </c>
      <c r="D50" s="767" t="s">
        <v>237</v>
      </c>
      <c r="E50" s="768"/>
      <c r="F50" s="767" t="s">
        <v>238</v>
      </c>
      <c r="G50" s="768"/>
      <c r="H50" s="198" t="s">
        <v>239</v>
      </c>
      <c r="I50" s="196" t="s">
        <v>240</v>
      </c>
      <c r="J50" s="196" t="s">
        <v>320</v>
      </c>
    </row>
    <row r="51" spans="1:10" ht="120.75" customHeight="1" thickBot="1" x14ac:dyDescent="0.3">
      <c r="A51" s="766"/>
      <c r="B51" s="156">
        <v>1</v>
      </c>
      <c r="C51" s="158"/>
      <c r="D51" s="769"/>
      <c r="E51" s="735"/>
      <c r="F51" s="769"/>
      <c r="G51" s="735"/>
      <c r="H51" s="156"/>
      <c r="I51" s="156"/>
      <c r="J51" s="156"/>
    </row>
    <row r="54" spans="1:10" s="98" customFormat="1" ht="30" customHeight="1" x14ac:dyDescent="0.25">
      <c r="A54" s="68"/>
      <c r="B54" s="68"/>
      <c r="C54" s="68"/>
      <c r="D54" s="68"/>
      <c r="E54" s="68"/>
      <c r="F54" s="68"/>
      <c r="G54" s="68"/>
      <c r="H54" s="68"/>
      <c r="I54" s="68"/>
    </row>
    <row r="56" spans="1:10" ht="46.5" customHeight="1" x14ac:dyDescent="0.25">
      <c r="A56" s="794" t="s">
        <v>321</v>
      </c>
      <c r="B56" s="243" t="s">
        <v>322</v>
      </c>
      <c r="C56" s="243"/>
      <c r="D56" s="793" t="s">
        <v>323</v>
      </c>
      <c r="E56" s="243" t="s">
        <v>322</v>
      </c>
      <c r="F56" s="243"/>
      <c r="G56" s="793" t="s">
        <v>324</v>
      </c>
      <c r="H56" s="243" t="s">
        <v>325</v>
      </c>
      <c r="I56" s="795"/>
      <c r="J56" s="795"/>
    </row>
    <row r="57" spans="1:10" ht="46.5" customHeight="1" x14ac:dyDescent="0.25">
      <c r="A57" s="794"/>
      <c r="B57" s="243" t="s">
        <v>326</v>
      </c>
      <c r="C57" s="243" t="s">
        <v>327</v>
      </c>
      <c r="D57" s="793"/>
      <c r="E57" s="243" t="s">
        <v>326</v>
      </c>
      <c r="F57" s="243" t="s">
        <v>328</v>
      </c>
      <c r="G57" s="793"/>
      <c r="H57" s="243" t="s">
        <v>329</v>
      </c>
      <c r="I57" s="795"/>
      <c r="J57" s="795"/>
    </row>
    <row r="58" spans="1:10" ht="46.5" customHeight="1" x14ac:dyDescent="0.25">
      <c r="A58" s="794"/>
      <c r="B58" s="243" t="s">
        <v>330</v>
      </c>
      <c r="C58" s="336" t="s">
        <v>331</v>
      </c>
      <c r="D58" s="793"/>
      <c r="E58" s="243" t="s">
        <v>330</v>
      </c>
      <c r="F58" s="243" t="s">
        <v>332</v>
      </c>
      <c r="G58" s="793"/>
      <c r="H58" s="243" t="s">
        <v>333</v>
      </c>
      <c r="I58" s="795"/>
      <c r="J58" s="795"/>
    </row>
    <row r="59" spans="1:10" ht="46.5" customHeight="1" x14ac:dyDescent="0.25">
      <c r="A59" s="794"/>
      <c r="B59" s="243" t="s">
        <v>322</v>
      </c>
      <c r="C59" s="243"/>
      <c r="D59" s="793"/>
      <c r="E59" s="243" t="s">
        <v>322</v>
      </c>
      <c r="F59" s="243"/>
      <c r="G59" s="793"/>
      <c r="H59" s="243" t="s">
        <v>325</v>
      </c>
      <c r="I59" s="795"/>
      <c r="J59" s="795"/>
    </row>
    <row r="60" spans="1:10" ht="46.5" customHeight="1" x14ac:dyDescent="0.25">
      <c r="A60" s="794"/>
      <c r="B60" s="243" t="s">
        <v>326</v>
      </c>
      <c r="C60" s="243"/>
      <c r="D60" s="793"/>
      <c r="E60" s="243" t="s">
        <v>326</v>
      </c>
      <c r="F60" s="243" t="s">
        <v>334</v>
      </c>
      <c r="G60" s="793"/>
      <c r="H60" s="243" t="s">
        <v>329</v>
      </c>
      <c r="I60" s="795"/>
      <c r="J60" s="795"/>
    </row>
    <row r="61" spans="1:10" ht="46.5" customHeight="1" x14ac:dyDescent="0.25">
      <c r="A61" s="794"/>
      <c r="B61" s="243" t="s">
        <v>330</v>
      </c>
      <c r="C61" s="243"/>
      <c r="D61" s="793"/>
      <c r="E61" s="243" t="s">
        <v>330</v>
      </c>
      <c r="F61" s="243" t="s">
        <v>335</v>
      </c>
      <c r="G61" s="793"/>
      <c r="H61" s="243" t="s">
        <v>333</v>
      </c>
      <c r="I61" s="795"/>
      <c r="J61" s="795"/>
    </row>
  </sheetData>
  <mergeCells count="95">
    <mergeCell ref="A56:A61"/>
    <mergeCell ref="D56:D61"/>
    <mergeCell ref="G56:G61"/>
    <mergeCell ref="I56:J56"/>
    <mergeCell ref="I57:J57"/>
    <mergeCell ref="I58:J58"/>
    <mergeCell ref="I59:J59"/>
    <mergeCell ref="I60:J60"/>
    <mergeCell ref="I61:J61"/>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A12:A14"/>
    <mergeCell ref="A16:B18"/>
    <mergeCell ref="D16:F16"/>
    <mergeCell ref="D17:F17"/>
    <mergeCell ref="D18:F18"/>
  </mergeCells>
  <hyperlinks>
    <hyperlink ref="J31" r:id="rId1" xr:uid="{54A8C710-82FC-4D8A-B5E7-CFA2B104F069}"/>
    <hyperlink ref="J29" r:id="rId2" xr:uid="{02332147-7140-442D-BD6A-15BE7BD2C4E0}"/>
    <hyperlink ref="J33" r:id="rId3" xr:uid="{38E07524-4E3D-4FED-8BC0-D6E0433718CB}"/>
    <hyperlink ref="J35" r:id="rId4" xr:uid="{F73B751A-E73A-412A-A86A-F5CEDCFFBACB}"/>
    <hyperlink ref="J37" r:id="rId5" xr:uid="{10B2DF1D-97DC-4043-B841-CD8240F6B092}"/>
    <hyperlink ref="J39" r:id="rId6" xr:uid="{F1923262-698D-4ADD-A9BA-8F2735C0F201}"/>
    <hyperlink ref="J41" r:id="rId7" xr:uid="{93BC37FD-E5B4-4833-BED7-EFDC847791F6}"/>
  </hyperlinks>
  <pageMargins left="0.25" right="0.25" top="0.75" bottom="0.75" header="0.3" footer="0.3"/>
  <pageSetup scale="25" fitToHeight="0" orientation="landscape" r:id="rId8"/>
  <rowBreaks count="1" manualBreakCount="1">
    <brk id="37" max="10" man="1"/>
  </rowBreaks>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EEB07849-5C94-48E8-BF79-6F4DDAAFC316}">
          <x14:formula1>
            <xm:f>Listas!$B$2:$B$4</xm:f>
          </x14:formula1>
          <xm:sqref>H26:J26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0"/>
    <pageSetUpPr fitToPage="1"/>
  </sheetPr>
  <dimension ref="A1:O71"/>
  <sheetViews>
    <sheetView showGridLines="0" topLeftCell="C42" zoomScale="70" zoomScaleNormal="70" zoomScaleSheetLayoutView="40" workbookViewId="0">
      <selection activeCell="H49" sqref="H49"/>
    </sheetView>
  </sheetViews>
  <sheetFormatPr baseColWidth="10" defaultColWidth="10.7109375" defaultRowHeight="14.25" x14ac:dyDescent="0.25"/>
  <cols>
    <col min="1" max="1" width="49.7109375" style="68" customWidth="1"/>
    <col min="2" max="2" width="60.7109375" style="68" customWidth="1"/>
    <col min="3" max="12" width="35.7109375" style="68" customWidth="1"/>
    <col min="13" max="13" width="12.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26"/>
      <c r="B1" s="612" t="s">
        <v>182</v>
      </c>
      <c r="C1" s="613"/>
      <c r="D1" s="613"/>
      <c r="E1" s="613"/>
      <c r="F1" s="613"/>
      <c r="G1" s="613"/>
      <c r="H1" s="613"/>
      <c r="I1" s="614"/>
      <c r="J1" s="609" t="s">
        <v>845</v>
      </c>
      <c r="K1" s="610"/>
      <c r="L1" s="611"/>
    </row>
    <row r="2" spans="1:15" s="147" customFormat="1" ht="30.75" customHeight="1" thickBot="1" x14ac:dyDescent="0.3">
      <c r="A2" s="627"/>
      <c r="B2" s="615" t="s">
        <v>184</v>
      </c>
      <c r="C2" s="616"/>
      <c r="D2" s="616"/>
      <c r="E2" s="616"/>
      <c r="F2" s="616"/>
      <c r="G2" s="616"/>
      <c r="H2" s="616"/>
      <c r="I2" s="617"/>
      <c r="J2" s="609" t="s">
        <v>846</v>
      </c>
      <c r="K2" s="610"/>
      <c r="L2" s="611"/>
    </row>
    <row r="3" spans="1:15" s="147" customFormat="1" ht="24" customHeight="1" thickBot="1" x14ac:dyDescent="0.3">
      <c r="A3" s="627"/>
      <c r="B3" s="615" t="s">
        <v>854</v>
      </c>
      <c r="C3" s="616"/>
      <c r="D3" s="616"/>
      <c r="E3" s="616"/>
      <c r="F3" s="616"/>
      <c r="G3" s="616"/>
      <c r="H3" s="616"/>
      <c r="I3" s="617"/>
      <c r="J3" s="609" t="s">
        <v>847</v>
      </c>
      <c r="K3" s="610"/>
      <c r="L3" s="611"/>
    </row>
    <row r="4" spans="1:15" s="147" customFormat="1" ht="21.75" customHeight="1" thickBot="1" x14ac:dyDescent="0.3">
      <c r="A4" s="628"/>
      <c r="B4" s="618" t="s">
        <v>340</v>
      </c>
      <c r="C4" s="619"/>
      <c r="D4" s="619"/>
      <c r="E4" s="619"/>
      <c r="F4" s="619"/>
      <c r="G4" s="619"/>
      <c r="H4" s="619"/>
      <c r="I4" s="620"/>
      <c r="J4" s="609" t="s">
        <v>850</v>
      </c>
      <c r="K4" s="610"/>
      <c r="L4" s="611"/>
    </row>
    <row r="5" spans="1:15" s="147" customFormat="1" ht="21.75" customHeight="1" thickBot="1" x14ac:dyDescent="0.3">
      <c r="A5" s="148"/>
      <c r="B5" s="149"/>
      <c r="C5" s="149"/>
      <c r="D5" s="149"/>
      <c r="E5" s="149"/>
      <c r="F5" s="149"/>
      <c r="G5" s="149"/>
      <c r="H5" s="149"/>
      <c r="I5" s="149"/>
      <c r="J5" s="150"/>
      <c r="K5" s="150"/>
      <c r="L5" s="150"/>
    </row>
    <row r="6" spans="1:15" s="147" customFormat="1" ht="36.75" customHeight="1" thickBot="1" x14ac:dyDescent="0.3">
      <c r="A6" s="121" t="s">
        <v>853</v>
      </c>
      <c r="B6" s="801" t="s">
        <v>308</v>
      </c>
      <c r="C6" s="802"/>
      <c r="D6" s="802"/>
      <c r="E6" s="802"/>
      <c r="F6" s="802"/>
      <c r="G6" s="802"/>
      <c r="H6" s="802"/>
      <c r="I6" s="803"/>
      <c r="J6" s="456" t="s">
        <v>851</v>
      </c>
      <c r="K6" s="804">
        <v>2024110010298</v>
      </c>
      <c r="L6" s="805"/>
    </row>
    <row r="7" spans="1:15" s="147" customFormat="1" ht="21.75" customHeight="1" thickBot="1" x14ac:dyDescent="0.3">
      <c r="A7" s="148"/>
      <c r="B7" s="149"/>
      <c r="C7" s="149"/>
      <c r="D7" s="149"/>
      <c r="E7" s="149"/>
      <c r="F7" s="149"/>
      <c r="G7" s="149"/>
      <c r="H7" s="149"/>
      <c r="I7" s="149"/>
      <c r="J7" s="149"/>
      <c r="K7" s="149"/>
      <c r="L7" s="149"/>
      <c r="M7" s="150"/>
      <c r="N7" s="150"/>
      <c r="O7" s="150"/>
    </row>
    <row r="8" spans="1:15" s="147" customFormat="1" ht="21.75" customHeight="1" thickBot="1" x14ac:dyDescent="0.3">
      <c r="A8" s="826" t="s">
        <v>187</v>
      </c>
      <c r="B8" s="239" t="s">
        <v>188</v>
      </c>
      <c r="C8" s="202"/>
      <c r="D8" s="239" t="s">
        <v>189</v>
      </c>
      <c r="E8" s="202"/>
      <c r="F8" s="239" t="s">
        <v>190</v>
      </c>
      <c r="G8" s="202"/>
      <c r="H8" s="239" t="s">
        <v>191</v>
      </c>
      <c r="I8" s="204"/>
      <c r="J8" s="814" t="s">
        <v>192</v>
      </c>
      <c r="K8" s="238" t="s">
        <v>193</v>
      </c>
      <c r="L8" s="337"/>
      <c r="M8" s="832"/>
      <c r="N8" s="832"/>
      <c r="O8" s="832"/>
    </row>
    <row r="9" spans="1:15" s="147" customFormat="1" ht="21.75" customHeight="1" thickBot="1" x14ac:dyDescent="0.3">
      <c r="A9" s="826"/>
      <c r="B9" s="240" t="s">
        <v>195</v>
      </c>
      <c r="C9" s="205"/>
      <c r="D9" s="239" t="s">
        <v>196</v>
      </c>
      <c r="E9" s="205" t="s">
        <v>194</v>
      </c>
      <c r="F9" s="239" t="s">
        <v>197</v>
      </c>
      <c r="G9" s="155" t="s">
        <v>194</v>
      </c>
      <c r="H9" s="239" t="s">
        <v>198</v>
      </c>
      <c r="I9" s="204"/>
      <c r="J9" s="814"/>
      <c r="K9" s="238" t="s">
        <v>199</v>
      </c>
      <c r="L9" s="151"/>
      <c r="M9" s="832"/>
      <c r="N9" s="832"/>
      <c r="O9" s="832"/>
    </row>
    <row r="10" spans="1:15" s="147" customFormat="1" ht="21.75" customHeight="1" thickBot="1" x14ac:dyDescent="0.3">
      <c r="A10" s="826"/>
      <c r="B10" s="239" t="s">
        <v>200</v>
      </c>
      <c r="C10" s="202"/>
      <c r="D10" s="239" t="s">
        <v>201</v>
      </c>
      <c r="E10" s="206"/>
      <c r="F10" s="239" t="s">
        <v>202</v>
      </c>
      <c r="G10" s="206"/>
      <c r="H10" s="239" t="s">
        <v>203</v>
      </c>
      <c r="I10" s="204"/>
      <c r="J10" s="814"/>
      <c r="K10" s="238" t="s">
        <v>204</v>
      </c>
      <c r="L10" s="337" t="s">
        <v>194</v>
      </c>
      <c r="M10" s="832"/>
      <c r="N10" s="832"/>
      <c r="O10" s="832"/>
    </row>
    <row r="11" spans="1:15" s="147" customFormat="1" ht="21.75" customHeight="1" x14ac:dyDescent="0.25">
      <c r="A11" s="148"/>
      <c r="B11" s="149"/>
      <c r="C11" s="149"/>
      <c r="D11" s="149"/>
      <c r="E11" s="149"/>
      <c r="F11" s="149"/>
      <c r="G11" s="149"/>
      <c r="H11" s="149"/>
      <c r="I11" s="149"/>
      <c r="J11" s="149"/>
      <c r="K11" s="149"/>
      <c r="L11" s="149"/>
      <c r="M11" s="150"/>
      <c r="N11" s="150"/>
      <c r="O11" s="150"/>
    </row>
    <row r="12" spans="1:15" ht="15" customHeight="1" x14ac:dyDescent="0.25">
      <c r="A12" s="73"/>
      <c r="B12" s="74"/>
      <c r="C12" s="74"/>
      <c r="D12" s="76"/>
      <c r="E12" s="75"/>
      <c r="F12" s="75"/>
      <c r="G12" s="326"/>
      <c r="H12" s="326"/>
      <c r="I12" s="77"/>
      <c r="J12" s="77"/>
      <c r="K12" s="74"/>
      <c r="L12" s="74"/>
      <c r="M12" s="74"/>
      <c r="N12" s="74"/>
      <c r="O12" s="74"/>
    </row>
    <row r="13" spans="1:15" ht="16.5" customHeight="1" thickBot="1" x14ac:dyDescent="0.3">
      <c r="A13" s="144"/>
      <c r="B13" s="145"/>
      <c r="C13" s="145"/>
      <c r="D13" s="145"/>
      <c r="E13" s="145"/>
      <c r="F13" s="145"/>
      <c r="G13" s="145"/>
      <c r="H13" s="145"/>
      <c r="I13" s="145"/>
      <c r="J13" s="145"/>
      <c r="K13" s="145"/>
      <c r="L13" s="145"/>
      <c r="M13" s="145"/>
    </row>
    <row r="14" spans="1:15" ht="32.1" customHeight="1" thickBot="1" x14ac:dyDescent="0.3">
      <c r="A14" s="827" t="s">
        <v>341</v>
      </c>
      <c r="B14" s="828"/>
      <c r="C14" s="828"/>
      <c r="D14" s="828"/>
      <c r="E14" s="828"/>
      <c r="F14" s="828"/>
      <c r="G14" s="828"/>
      <c r="H14" s="828"/>
      <c r="I14" s="828"/>
      <c r="J14" s="828"/>
      <c r="K14" s="828"/>
      <c r="L14" s="829"/>
    </row>
    <row r="15" spans="1:15" ht="32.1" customHeight="1" thickBot="1" x14ac:dyDescent="0.3">
      <c r="A15" s="830" t="s">
        <v>342</v>
      </c>
      <c r="B15" s="817" t="s">
        <v>261</v>
      </c>
      <c r="C15" s="821" t="s">
        <v>207</v>
      </c>
      <c r="D15" s="806" t="s">
        <v>234</v>
      </c>
      <c r="E15" s="807"/>
      <c r="F15" s="808"/>
      <c r="G15" s="806" t="s">
        <v>241</v>
      </c>
      <c r="H15" s="807"/>
      <c r="I15" s="808"/>
      <c r="J15" s="621" t="s">
        <v>242</v>
      </c>
      <c r="K15" s="622"/>
      <c r="L15" s="623"/>
    </row>
    <row r="16" spans="1:15" ht="32.1" customHeight="1" thickBot="1" x14ac:dyDescent="0.3">
      <c r="A16" s="831"/>
      <c r="B16" s="818"/>
      <c r="C16" s="822"/>
      <c r="D16" s="189" t="s">
        <v>222</v>
      </c>
      <c r="E16" s="187" t="s">
        <v>223</v>
      </c>
      <c r="F16" s="188" t="s">
        <v>343</v>
      </c>
      <c r="G16" s="189" t="s">
        <v>222</v>
      </c>
      <c r="H16" s="187" t="s">
        <v>223</v>
      </c>
      <c r="I16" s="188" t="s">
        <v>343</v>
      </c>
      <c r="J16" s="189" t="s">
        <v>222</v>
      </c>
      <c r="K16" s="187" t="s">
        <v>223</v>
      </c>
      <c r="L16" s="188" t="s">
        <v>343</v>
      </c>
    </row>
    <row r="17" spans="1:13" ht="107.25" customHeight="1" x14ac:dyDescent="0.25">
      <c r="A17" s="824" t="s">
        <v>344</v>
      </c>
      <c r="B17" s="184" t="s">
        <v>345</v>
      </c>
      <c r="C17" s="819" t="s">
        <v>346</v>
      </c>
      <c r="D17" s="91">
        <v>0</v>
      </c>
      <c r="E17" s="91">
        <v>0</v>
      </c>
      <c r="F17" s="797">
        <v>57</v>
      </c>
      <c r="G17" s="190">
        <v>3564871032</v>
      </c>
      <c r="H17" s="185">
        <v>0</v>
      </c>
      <c r="I17" s="797">
        <v>110</v>
      </c>
      <c r="J17" s="190"/>
      <c r="K17" s="185">
        <v>237578216</v>
      </c>
      <c r="L17" s="797">
        <v>77</v>
      </c>
    </row>
    <row r="18" spans="1:13" ht="84.75" customHeight="1" x14ac:dyDescent="0.25">
      <c r="A18" s="825"/>
      <c r="B18" s="184" t="s">
        <v>262</v>
      </c>
      <c r="C18" s="820"/>
      <c r="D18" s="91">
        <v>385650000</v>
      </c>
      <c r="E18" s="91"/>
      <c r="F18" s="799"/>
      <c r="G18" s="91">
        <v>640595000</v>
      </c>
      <c r="H18" s="91">
        <v>3908333</v>
      </c>
      <c r="I18" s="799"/>
      <c r="J18" s="91">
        <v>37720000</v>
      </c>
      <c r="K18" s="447">
        <v>69476634</v>
      </c>
      <c r="L18" s="799"/>
    </row>
    <row r="19" spans="1:13" ht="57" x14ac:dyDescent="0.25">
      <c r="A19" s="833" t="s">
        <v>347</v>
      </c>
      <c r="B19" s="184" t="s">
        <v>266</v>
      </c>
      <c r="C19" s="835" t="s">
        <v>348</v>
      </c>
      <c r="D19" s="91">
        <v>4520475445</v>
      </c>
      <c r="E19" s="91">
        <v>0</v>
      </c>
      <c r="F19" s="800">
        <v>3749</v>
      </c>
      <c r="G19" s="190">
        <v>0</v>
      </c>
      <c r="H19" s="91">
        <v>0</v>
      </c>
      <c r="I19" s="800">
        <v>3927</v>
      </c>
      <c r="J19" s="91"/>
      <c r="K19" s="185"/>
      <c r="L19" s="800">
        <v>6502</v>
      </c>
    </row>
    <row r="20" spans="1:13" ht="71.25" x14ac:dyDescent="0.25">
      <c r="A20" s="834"/>
      <c r="B20" s="184" t="s">
        <v>274</v>
      </c>
      <c r="C20" s="845"/>
      <c r="D20" s="91">
        <v>1303800000</v>
      </c>
      <c r="E20" s="91">
        <v>0</v>
      </c>
      <c r="F20" s="823"/>
      <c r="G20" s="91">
        <v>250380000</v>
      </c>
      <c r="H20" s="91">
        <v>0</v>
      </c>
      <c r="I20" s="823"/>
      <c r="J20" s="91">
        <v>91800000</v>
      </c>
      <c r="K20" s="91">
        <v>134194101</v>
      </c>
      <c r="L20" s="823"/>
    </row>
    <row r="21" spans="1:13" ht="42.75" x14ac:dyDescent="0.25">
      <c r="A21" s="834"/>
      <c r="B21" s="184" t="s">
        <v>349</v>
      </c>
      <c r="C21" s="845"/>
      <c r="D21" s="91">
        <v>72740000</v>
      </c>
      <c r="E21" s="91">
        <v>0</v>
      </c>
      <c r="F21" s="823"/>
      <c r="G21" s="91">
        <v>534911000</v>
      </c>
      <c r="H21" s="91">
        <v>0</v>
      </c>
      <c r="I21" s="823"/>
      <c r="J21" s="91"/>
      <c r="K21" s="91">
        <v>18566867</v>
      </c>
      <c r="L21" s="823"/>
    </row>
    <row r="22" spans="1:13" ht="57" x14ac:dyDescent="0.25">
      <c r="A22" s="834"/>
      <c r="B22" s="184" t="s">
        <v>284</v>
      </c>
      <c r="C22" s="845"/>
      <c r="D22" s="91">
        <v>72740000</v>
      </c>
      <c r="E22" s="91">
        <v>0</v>
      </c>
      <c r="F22" s="823"/>
      <c r="G22" s="91">
        <v>522708000</v>
      </c>
      <c r="H22" s="91">
        <v>0</v>
      </c>
      <c r="I22" s="823"/>
      <c r="J22" s="91">
        <v>-6078000</v>
      </c>
      <c r="K22" s="91">
        <v>23890467</v>
      </c>
      <c r="L22" s="823"/>
    </row>
    <row r="23" spans="1:13" ht="42.75" x14ac:dyDescent="0.25">
      <c r="A23" s="834"/>
      <c r="B23" s="184" t="s">
        <v>288</v>
      </c>
      <c r="C23" s="845"/>
      <c r="D23" s="91">
        <v>0</v>
      </c>
      <c r="E23" s="91">
        <v>0</v>
      </c>
      <c r="F23" s="823"/>
      <c r="G23" s="91">
        <v>516630000</v>
      </c>
      <c r="H23" s="91">
        <v>0</v>
      </c>
      <c r="I23" s="823"/>
      <c r="J23" s="91">
        <v>56728000</v>
      </c>
      <c r="K23" s="91">
        <v>18841800</v>
      </c>
      <c r="L23" s="823"/>
    </row>
    <row r="24" spans="1:13" ht="57" x14ac:dyDescent="0.25">
      <c r="A24" s="825"/>
      <c r="B24" s="279" t="s">
        <v>350</v>
      </c>
      <c r="C24" s="820"/>
      <c r="D24" s="91">
        <v>235890000</v>
      </c>
      <c r="E24" s="91">
        <v>0</v>
      </c>
      <c r="F24" s="799"/>
      <c r="G24" s="91">
        <v>780410000</v>
      </c>
      <c r="H24" s="91">
        <v>0</v>
      </c>
      <c r="I24" s="799"/>
      <c r="J24" s="91">
        <v>188712000</v>
      </c>
      <c r="K24" s="91">
        <v>49124601</v>
      </c>
      <c r="L24" s="799"/>
    </row>
    <row r="25" spans="1:13" ht="42.75" x14ac:dyDescent="0.25">
      <c r="A25" s="837" t="s">
        <v>351</v>
      </c>
      <c r="B25" s="279" t="s">
        <v>296</v>
      </c>
      <c r="C25" s="835" t="s">
        <v>297</v>
      </c>
      <c r="D25" s="91">
        <v>492072000</v>
      </c>
      <c r="E25" s="91">
        <v>0</v>
      </c>
      <c r="F25" s="800">
        <v>0</v>
      </c>
      <c r="G25" s="91">
        <v>650836000</v>
      </c>
      <c r="H25" s="91">
        <v>7195133</v>
      </c>
      <c r="I25" s="800">
        <v>20</v>
      </c>
      <c r="J25" s="91">
        <v>196991459</v>
      </c>
      <c r="K25" s="447">
        <v>118366007</v>
      </c>
      <c r="L25" s="800">
        <v>20</v>
      </c>
    </row>
    <row r="26" spans="1:13" ht="29.25" thickBot="1" x14ac:dyDescent="0.3">
      <c r="A26" s="838"/>
      <c r="B26" s="280" t="s">
        <v>352</v>
      </c>
      <c r="C26" s="836"/>
      <c r="D26" s="94">
        <v>380440000</v>
      </c>
      <c r="E26" s="94">
        <v>0</v>
      </c>
      <c r="F26" s="798"/>
      <c r="G26" s="94">
        <v>923100000</v>
      </c>
      <c r="H26" s="94">
        <v>3618134</v>
      </c>
      <c r="I26" s="798"/>
      <c r="J26" s="91"/>
      <c r="K26" s="447">
        <v>63406269</v>
      </c>
      <c r="L26" s="798"/>
    </row>
    <row r="27" spans="1:13" s="95" customFormat="1" ht="16.5" customHeight="1" x14ac:dyDescent="0.2">
      <c r="M27" s="68"/>
    </row>
    <row r="28" spans="1:13" ht="15" thickBot="1" x14ac:dyDescent="0.3"/>
    <row r="29" spans="1:13" ht="35.1" customHeight="1" thickBot="1" x14ac:dyDescent="0.3">
      <c r="A29" s="842" t="s">
        <v>353</v>
      </c>
      <c r="B29" s="843"/>
      <c r="C29" s="843"/>
      <c r="D29" s="843"/>
      <c r="E29" s="843"/>
      <c r="F29" s="843"/>
      <c r="G29" s="843"/>
      <c r="H29" s="843"/>
      <c r="I29" s="843"/>
      <c r="J29" s="843"/>
      <c r="K29" s="843"/>
      <c r="L29" s="844"/>
    </row>
    <row r="30" spans="1:13" ht="35.1" customHeight="1" x14ac:dyDescent="0.25">
      <c r="A30" s="840" t="s">
        <v>342</v>
      </c>
      <c r="B30" s="812" t="s">
        <v>261</v>
      </c>
      <c r="C30" s="815" t="s">
        <v>207</v>
      </c>
      <c r="D30" s="809" t="s">
        <v>243</v>
      </c>
      <c r="E30" s="810"/>
      <c r="F30" s="811"/>
      <c r="G30" s="809" t="s">
        <v>244</v>
      </c>
      <c r="H30" s="810"/>
      <c r="I30" s="811"/>
      <c r="J30" s="809" t="s">
        <v>245</v>
      </c>
      <c r="K30" s="810"/>
      <c r="L30" s="811"/>
    </row>
    <row r="31" spans="1:13" ht="35.1" customHeight="1" thickBot="1" x14ac:dyDescent="0.3">
      <c r="A31" s="841"/>
      <c r="B31" s="813"/>
      <c r="C31" s="816"/>
      <c r="D31" s="339" t="s">
        <v>222</v>
      </c>
      <c r="E31" s="340" t="s">
        <v>223</v>
      </c>
      <c r="F31" s="341" t="s">
        <v>343</v>
      </c>
      <c r="G31" s="339" t="s">
        <v>222</v>
      </c>
      <c r="H31" s="340" t="s">
        <v>223</v>
      </c>
      <c r="I31" s="341" t="s">
        <v>343</v>
      </c>
      <c r="J31" s="339" t="s">
        <v>222</v>
      </c>
      <c r="K31" s="340" t="s">
        <v>223</v>
      </c>
      <c r="L31" s="341" t="s">
        <v>343</v>
      </c>
    </row>
    <row r="32" spans="1:13" ht="57" x14ac:dyDescent="0.25">
      <c r="A32" s="824" t="s">
        <v>344</v>
      </c>
      <c r="B32" s="473" t="s">
        <v>345</v>
      </c>
      <c r="C32" s="819" t="s">
        <v>346</v>
      </c>
      <c r="D32" s="474"/>
      <c r="E32" s="382">
        <v>923654596</v>
      </c>
      <c r="F32" s="797">
        <v>92</v>
      </c>
      <c r="G32" s="474"/>
      <c r="H32" s="382">
        <v>979291462</v>
      </c>
      <c r="I32" s="797">
        <v>90</v>
      </c>
      <c r="J32" s="380">
        <v>6130718300</v>
      </c>
      <c r="K32" s="380">
        <v>977286774</v>
      </c>
      <c r="L32" s="797">
        <v>66</v>
      </c>
    </row>
    <row r="33" spans="1:12" ht="43.5" thickBot="1" x14ac:dyDescent="0.3">
      <c r="A33" s="839"/>
      <c r="B33" s="477" t="s">
        <v>262</v>
      </c>
      <c r="C33" s="836"/>
      <c r="D33" s="476"/>
      <c r="E33" s="94">
        <v>121262333</v>
      </c>
      <c r="F33" s="798"/>
      <c r="G33" s="484">
        <v>-1383067</v>
      </c>
      <c r="H33" s="94">
        <v>105013666.66666667</v>
      </c>
      <c r="I33" s="798"/>
      <c r="J33" s="91">
        <v>0</v>
      </c>
      <c r="K33" s="91">
        <v>114278967</v>
      </c>
      <c r="L33" s="799"/>
    </row>
    <row r="34" spans="1:12" ht="57" x14ac:dyDescent="0.25">
      <c r="A34" s="824" t="s">
        <v>347</v>
      </c>
      <c r="B34" s="473" t="s">
        <v>266</v>
      </c>
      <c r="C34" s="819" t="s">
        <v>348</v>
      </c>
      <c r="D34" s="474"/>
      <c r="E34" s="475">
        <v>1112921560</v>
      </c>
      <c r="F34" s="797">
        <v>6744</v>
      </c>
      <c r="G34" s="474">
        <v>5899897683</v>
      </c>
      <c r="H34" s="88">
        <v>1135851295</v>
      </c>
      <c r="I34" s="797">
        <v>7423</v>
      </c>
      <c r="J34" s="91">
        <v>0</v>
      </c>
      <c r="K34" s="91">
        <v>1135851295</v>
      </c>
      <c r="L34" s="800">
        <v>7190</v>
      </c>
    </row>
    <row r="35" spans="1:12" ht="71.25" x14ac:dyDescent="0.25">
      <c r="A35" s="834"/>
      <c r="B35" s="184" t="s">
        <v>274</v>
      </c>
      <c r="C35" s="845"/>
      <c r="D35" s="190">
        <v>96876000</v>
      </c>
      <c r="E35" s="464">
        <v>161188333</v>
      </c>
      <c r="F35" s="823"/>
      <c r="G35" s="191">
        <v>-3409667</v>
      </c>
      <c r="H35" s="91">
        <v>174819234</v>
      </c>
      <c r="I35" s="823"/>
      <c r="J35" s="91">
        <v>-542766</v>
      </c>
      <c r="K35" s="91">
        <v>175362000</v>
      </c>
      <c r="L35" s="823"/>
    </row>
    <row r="36" spans="1:12" ht="42.75" x14ac:dyDescent="0.25">
      <c r="A36" s="834"/>
      <c r="B36" s="184" t="s">
        <v>349</v>
      </c>
      <c r="C36" s="845"/>
      <c r="D36" s="190"/>
      <c r="E36" s="464">
        <v>59612000</v>
      </c>
      <c r="F36" s="823"/>
      <c r="G36" s="190"/>
      <c r="H36" s="91">
        <v>70921667</v>
      </c>
      <c r="I36" s="823"/>
      <c r="J36" s="91">
        <v>0</v>
      </c>
      <c r="K36" s="91">
        <v>64860000</v>
      </c>
      <c r="L36" s="823"/>
    </row>
    <row r="37" spans="1:12" ht="57" x14ac:dyDescent="0.25">
      <c r="A37" s="834"/>
      <c r="B37" s="184" t="s">
        <v>284</v>
      </c>
      <c r="C37" s="845"/>
      <c r="D37" s="190">
        <v>54702000</v>
      </c>
      <c r="E37" s="465">
        <v>58734400</v>
      </c>
      <c r="F37" s="823"/>
      <c r="G37" s="190"/>
      <c r="H37" s="91">
        <v>66028000</v>
      </c>
      <c r="I37" s="823"/>
      <c r="J37" s="91">
        <v>-2026000</v>
      </c>
      <c r="K37" s="91">
        <v>68054000</v>
      </c>
      <c r="L37" s="823"/>
    </row>
    <row r="38" spans="1:12" ht="42.75" x14ac:dyDescent="0.25">
      <c r="A38" s="834"/>
      <c r="B38" s="184" t="s">
        <v>288</v>
      </c>
      <c r="C38" s="845"/>
      <c r="D38" s="190"/>
      <c r="E38" s="464">
        <v>54702000</v>
      </c>
      <c r="F38" s="823"/>
      <c r="G38" s="190"/>
      <c r="H38" s="91">
        <v>60780000</v>
      </c>
      <c r="I38" s="823"/>
      <c r="J38" s="91">
        <v>-2026000</v>
      </c>
      <c r="K38" s="91">
        <v>60780000</v>
      </c>
      <c r="L38" s="823"/>
    </row>
    <row r="39" spans="1:12" ht="57.75" thickBot="1" x14ac:dyDescent="0.3">
      <c r="A39" s="839"/>
      <c r="B39" s="280" t="s">
        <v>350</v>
      </c>
      <c r="C39" s="836"/>
      <c r="D39" s="476"/>
      <c r="E39" s="466">
        <v>122073799</v>
      </c>
      <c r="F39" s="798"/>
      <c r="G39" s="476"/>
      <c r="H39" s="94">
        <v>133082000</v>
      </c>
      <c r="I39" s="798"/>
      <c r="J39" s="91">
        <v>0</v>
      </c>
      <c r="K39" s="91">
        <v>133082000</v>
      </c>
      <c r="L39" s="799"/>
    </row>
    <row r="40" spans="1:12" ht="42.75" x14ac:dyDescent="0.25">
      <c r="A40" s="846" t="s">
        <v>351</v>
      </c>
      <c r="B40" s="473" t="s">
        <v>296</v>
      </c>
      <c r="C40" s="819" t="s">
        <v>297</v>
      </c>
      <c r="D40" s="474">
        <v>49050000</v>
      </c>
      <c r="E40" s="475">
        <v>127214533</v>
      </c>
      <c r="F40" s="797">
        <v>20</v>
      </c>
      <c r="G40" s="474">
        <v>633517216</v>
      </c>
      <c r="H40" s="88">
        <v>160841619</v>
      </c>
      <c r="I40" s="797">
        <v>20</v>
      </c>
      <c r="J40" s="91">
        <v>48538333</v>
      </c>
      <c r="K40" s="91">
        <v>136522000</v>
      </c>
      <c r="L40" s="800">
        <v>20</v>
      </c>
    </row>
    <row r="41" spans="1:12" ht="29.25" thickBot="1" x14ac:dyDescent="0.3">
      <c r="A41" s="838"/>
      <c r="B41" s="280" t="s">
        <v>352</v>
      </c>
      <c r="C41" s="836"/>
      <c r="D41" s="476"/>
      <c r="E41" s="466">
        <v>131379667</v>
      </c>
      <c r="F41" s="798"/>
      <c r="G41" s="484">
        <v>-410267</v>
      </c>
      <c r="H41" s="94">
        <v>118046000</v>
      </c>
      <c r="I41" s="798"/>
      <c r="J41" s="91">
        <v>0</v>
      </c>
      <c r="K41" s="91">
        <v>136508000</v>
      </c>
      <c r="L41" s="799"/>
    </row>
    <row r="42" spans="1:12" x14ac:dyDescent="0.25">
      <c r="G42" s="483"/>
    </row>
    <row r="43" spans="1:12" ht="15" thickBot="1" x14ac:dyDescent="0.3"/>
    <row r="44" spans="1:12" ht="35.1" customHeight="1" thickBot="1" x14ac:dyDescent="0.3">
      <c r="A44" s="847" t="s">
        <v>354</v>
      </c>
      <c r="B44" s="848"/>
      <c r="C44" s="848"/>
      <c r="D44" s="848"/>
      <c r="E44" s="848"/>
      <c r="F44" s="848"/>
      <c r="G44" s="848"/>
      <c r="H44" s="848"/>
      <c r="I44" s="848"/>
      <c r="J44" s="848"/>
      <c r="K44" s="848"/>
      <c r="L44" s="849"/>
    </row>
    <row r="45" spans="1:12" ht="35.1" customHeight="1" x14ac:dyDescent="0.25">
      <c r="A45" s="840" t="s">
        <v>342</v>
      </c>
      <c r="B45" s="812" t="s">
        <v>261</v>
      </c>
      <c r="C45" s="815" t="s">
        <v>207</v>
      </c>
      <c r="D45" s="809" t="s">
        <v>246</v>
      </c>
      <c r="E45" s="810"/>
      <c r="F45" s="811"/>
      <c r="G45" s="809" t="s">
        <v>247</v>
      </c>
      <c r="H45" s="810"/>
      <c r="I45" s="811"/>
      <c r="J45" s="809" t="s">
        <v>248</v>
      </c>
      <c r="K45" s="810"/>
      <c r="L45" s="811"/>
    </row>
    <row r="46" spans="1:12" ht="35.1" customHeight="1" thickBot="1" x14ac:dyDescent="0.3">
      <c r="A46" s="841"/>
      <c r="B46" s="813"/>
      <c r="C46" s="816"/>
      <c r="D46" s="339" t="s">
        <v>222</v>
      </c>
      <c r="E46" s="340" t="s">
        <v>223</v>
      </c>
      <c r="F46" s="341" t="s">
        <v>343</v>
      </c>
      <c r="G46" s="339" t="s">
        <v>222</v>
      </c>
      <c r="H46" s="340" t="s">
        <v>223</v>
      </c>
      <c r="I46" s="341" t="s">
        <v>343</v>
      </c>
      <c r="J46" s="339" t="s">
        <v>222</v>
      </c>
      <c r="K46" s="340" t="s">
        <v>223</v>
      </c>
      <c r="L46" s="341" t="s">
        <v>343</v>
      </c>
    </row>
    <row r="47" spans="1:12" ht="57" x14ac:dyDescent="0.25">
      <c r="A47" s="824" t="s">
        <v>344</v>
      </c>
      <c r="B47" s="184" t="s">
        <v>345</v>
      </c>
      <c r="C47" s="819" t="s">
        <v>346</v>
      </c>
      <c r="D47" s="190">
        <v>0</v>
      </c>
      <c r="E47" s="185">
        <v>889963029</v>
      </c>
      <c r="F47" s="797">
        <v>56</v>
      </c>
      <c r="G47" s="190"/>
      <c r="H47" s="185"/>
      <c r="I47" s="186"/>
      <c r="J47" s="190"/>
      <c r="K47" s="185"/>
      <c r="L47" s="186"/>
    </row>
    <row r="48" spans="1:12" ht="43.5" thickBot="1" x14ac:dyDescent="0.3">
      <c r="A48" s="825"/>
      <c r="B48" s="184" t="s">
        <v>262</v>
      </c>
      <c r="C48" s="820"/>
      <c r="D48" s="190">
        <v>0</v>
      </c>
      <c r="E48" s="185">
        <v>115731000</v>
      </c>
      <c r="F48" s="798"/>
      <c r="G48" s="190"/>
      <c r="H48" s="185"/>
      <c r="I48" s="186"/>
      <c r="J48" s="190"/>
      <c r="K48" s="185"/>
      <c r="L48" s="186"/>
    </row>
    <row r="49" spans="1:12" ht="57" x14ac:dyDescent="0.25">
      <c r="A49" s="833" t="s">
        <v>347</v>
      </c>
      <c r="B49" s="184" t="s">
        <v>266</v>
      </c>
      <c r="C49" s="835" t="s">
        <v>348</v>
      </c>
      <c r="D49" s="190">
        <v>0</v>
      </c>
      <c r="E49" s="185">
        <v>1135851295</v>
      </c>
      <c r="F49" s="797">
        <v>7730</v>
      </c>
      <c r="G49" s="190"/>
      <c r="H49" s="185"/>
      <c r="I49" s="186"/>
      <c r="J49" s="190"/>
      <c r="K49" s="185"/>
      <c r="L49" s="186"/>
    </row>
    <row r="50" spans="1:12" ht="71.25" x14ac:dyDescent="0.25">
      <c r="A50" s="834"/>
      <c r="B50" s="184" t="s">
        <v>274</v>
      </c>
      <c r="C50" s="845"/>
      <c r="D50" s="190">
        <v>0</v>
      </c>
      <c r="E50" s="185">
        <v>175362000</v>
      </c>
      <c r="F50" s="823"/>
      <c r="G50" s="190"/>
      <c r="H50" s="185"/>
      <c r="I50" s="186"/>
      <c r="J50" s="190"/>
      <c r="K50" s="185"/>
      <c r="L50" s="186"/>
    </row>
    <row r="51" spans="1:12" ht="42.75" x14ac:dyDescent="0.25">
      <c r="A51" s="834"/>
      <c r="B51" s="184" t="s">
        <v>349</v>
      </c>
      <c r="C51" s="845"/>
      <c r="D51" s="190">
        <v>0</v>
      </c>
      <c r="E51" s="185">
        <v>64860000</v>
      </c>
      <c r="F51" s="823"/>
      <c r="G51" s="190"/>
      <c r="H51" s="185"/>
      <c r="I51" s="186"/>
      <c r="J51" s="190"/>
      <c r="K51" s="185"/>
      <c r="L51" s="186"/>
    </row>
    <row r="52" spans="1:12" ht="57" x14ac:dyDescent="0.25">
      <c r="A52" s="834"/>
      <c r="B52" s="184" t="s">
        <v>284</v>
      </c>
      <c r="C52" s="845"/>
      <c r="D52" s="190">
        <v>0</v>
      </c>
      <c r="E52" s="185">
        <v>68054000</v>
      </c>
      <c r="F52" s="823"/>
      <c r="G52" s="190"/>
      <c r="H52" s="185"/>
      <c r="I52" s="186"/>
      <c r="J52" s="190"/>
      <c r="K52" s="185"/>
      <c r="L52" s="186"/>
    </row>
    <row r="53" spans="1:12" ht="42.75" x14ac:dyDescent="0.25">
      <c r="A53" s="834"/>
      <c r="B53" s="184" t="s">
        <v>288</v>
      </c>
      <c r="C53" s="845"/>
      <c r="D53" s="190">
        <v>0</v>
      </c>
      <c r="E53" s="185">
        <v>60780000</v>
      </c>
      <c r="F53" s="823"/>
      <c r="G53" s="190"/>
      <c r="H53" s="185"/>
      <c r="I53" s="186"/>
      <c r="J53" s="190"/>
      <c r="K53" s="185"/>
      <c r="L53" s="186"/>
    </row>
    <row r="54" spans="1:12" ht="57.75" thickBot="1" x14ac:dyDescent="0.3">
      <c r="A54" s="825"/>
      <c r="B54" s="279" t="s">
        <v>350</v>
      </c>
      <c r="C54" s="820"/>
      <c r="D54" s="190">
        <v>0</v>
      </c>
      <c r="E54" s="185">
        <v>133082000</v>
      </c>
      <c r="F54" s="798"/>
      <c r="G54" s="190"/>
      <c r="H54" s="185"/>
      <c r="I54" s="186"/>
      <c r="J54" s="190"/>
      <c r="K54" s="185"/>
      <c r="L54" s="186"/>
    </row>
    <row r="55" spans="1:12" ht="42.75" x14ac:dyDescent="0.25">
      <c r="A55" s="837" t="s">
        <v>351</v>
      </c>
      <c r="B55" s="279" t="s">
        <v>296</v>
      </c>
      <c r="C55" s="835" t="s">
        <v>297</v>
      </c>
      <c r="D55" s="190">
        <v>0</v>
      </c>
      <c r="E55" s="185">
        <v>400417156</v>
      </c>
      <c r="F55" s="797">
        <v>20</v>
      </c>
      <c r="G55" s="190"/>
      <c r="H55" s="185"/>
      <c r="I55" s="186"/>
      <c r="J55" s="190"/>
      <c r="K55" s="185"/>
      <c r="L55" s="186"/>
    </row>
    <row r="56" spans="1:12" ht="29.25" thickBot="1" x14ac:dyDescent="0.3">
      <c r="A56" s="838"/>
      <c r="B56" s="280" t="s">
        <v>352</v>
      </c>
      <c r="C56" s="836"/>
      <c r="D56" s="190">
        <v>0</v>
      </c>
      <c r="E56" s="185">
        <v>130354000</v>
      </c>
      <c r="F56" s="798"/>
      <c r="G56" s="190"/>
      <c r="H56" s="185"/>
      <c r="I56" s="186"/>
      <c r="J56" s="190"/>
      <c r="K56" s="185"/>
      <c r="L56" s="186"/>
    </row>
    <row r="58" spans="1:12" ht="15" thickBot="1" x14ac:dyDescent="0.3"/>
    <row r="59" spans="1:12" ht="35.1" customHeight="1" thickBot="1" x14ac:dyDescent="0.3">
      <c r="A59" s="850" t="s">
        <v>355</v>
      </c>
      <c r="B59" s="851"/>
      <c r="C59" s="851"/>
      <c r="D59" s="851"/>
      <c r="E59" s="851"/>
      <c r="F59" s="851"/>
      <c r="G59" s="851"/>
      <c r="H59" s="851"/>
      <c r="I59" s="851"/>
      <c r="J59" s="851"/>
      <c r="K59" s="851"/>
      <c r="L59" s="852"/>
    </row>
    <row r="60" spans="1:12" ht="35.1" customHeight="1" x14ac:dyDescent="0.25">
      <c r="A60" s="830" t="s">
        <v>342</v>
      </c>
      <c r="B60" s="817" t="s">
        <v>261</v>
      </c>
      <c r="C60" s="821" t="s">
        <v>207</v>
      </c>
      <c r="D60" s="806" t="s">
        <v>249</v>
      </c>
      <c r="E60" s="807"/>
      <c r="F60" s="808"/>
      <c r="G60" s="806" t="s">
        <v>356</v>
      </c>
      <c r="H60" s="807"/>
      <c r="I60" s="808"/>
      <c r="J60" s="806" t="s">
        <v>251</v>
      </c>
      <c r="K60" s="807"/>
      <c r="L60" s="808"/>
    </row>
    <row r="61" spans="1:12" ht="35.1" customHeight="1" thickBot="1" x14ac:dyDescent="0.3">
      <c r="A61" s="831"/>
      <c r="B61" s="818"/>
      <c r="C61" s="822"/>
      <c r="D61" s="189" t="s">
        <v>222</v>
      </c>
      <c r="E61" s="187" t="s">
        <v>223</v>
      </c>
      <c r="F61" s="188" t="s">
        <v>343</v>
      </c>
      <c r="G61" s="189" t="s">
        <v>222</v>
      </c>
      <c r="H61" s="187" t="s">
        <v>223</v>
      </c>
      <c r="I61" s="188" t="s">
        <v>343</v>
      </c>
      <c r="J61" s="189" t="s">
        <v>222</v>
      </c>
      <c r="K61" s="187" t="s">
        <v>223</v>
      </c>
      <c r="L61" s="188" t="s">
        <v>343</v>
      </c>
    </row>
    <row r="62" spans="1:12" ht="57" x14ac:dyDescent="0.25">
      <c r="A62" s="824" t="s">
        <v>344</v>
      </c>
      <c r="B62" s="184" t="s">
        <v>345</v>
      </c>
      <c r="C62" s="819" t="s">
        <v>346</v>
      </c>
      <c r="D62" s="190"/>
      <c r="E62" s="185"/>
      <c r="F62" s="186"/>
      <c r="G62" s="190"/>
      <c r="H62" s="185"/>
      <c r="I62" s="186"/>
      <c r="J62" s="190"/>
      <c r="K62" s="185"/>
      <c r="L62" s="186"/>
    </row>
    <row r="63" spans="1:12" ht="42.75" x14ac:dyDescent="0.25">
      <c r="A63" s="825"/>
      <c r="B63" s="184" t="s">
        <v>262</v>
      </c>
      <c r="C63" s="820"/>
      <c r="D63" s="190"/>
      <c r="E63" s="185"/>
      <c r="F63" s="186"/>
      <c r="G63" s="190"/>
      <c r="H63" s="185"/>
      <c r="I63" s="186"/>
      <c r="J63" s="190"/>
      <c r="K63" s="185"/>
      <c r="L63" s="186"/>
    </row>
    <row r="64" spans="1:12" ht="57" x14ac:dyDescent="0.25">
      <c r="A64" s="833" t="s">
        <v>347</v>
      </c>
      <c r="B64" s="184" t="s">
        <v>266</v>
      </c>
      <c r="C64" s="835" t="s">
        <v>348</v>
      </c>
      <c r="D64" s="190"/>
      <c r="E64" s="185"/>
      <c r="F64" s="186"/>
      <c r="G64" s="190"/>
      <c r="H64" s="185"/>
      <c r="I64" s="186"/>
      <c r="J64" s="190"/>
      <c r="K64" s="185"/>
      <c r="L64" s="186"/>
    </row>
    <row r="65" spans="1:12" ht="71.25" x14ac:dyDescent="0.25">
      <c r="A65" s="834"/>
      <c r="B65" s="184" t="s">
        <v>274</v>
      </c>
      <c r="C65" s="845"/>
      <c r="D65" s="190"/>
      <c r="E65" s="185"/>
      <c r="F65" s="186"/>
      <c r="G65" s="190"/>
      <c r="H65" s="185"/>
      <c r="I65" s="186"/>
      <c r="J65" s="190"/>
      <c r="K65" s="185"/>
      <c r="L65" s="186"/>
    </row>
    <row r="66" spans="1:12" ht="42.75" x14ac:dyDescent="0.25">
      <c r="A66" s="834"/>
      <c r="B66" s="184" t="s">
        <v>349</v>
      </c>
      <c r="C66" s="845"/>
      <c r="D66" s="190"/>
      <c r="E66" s="185"/>
      <c r="F66" s="186"/>
      <c r="G66" s="190"/>
      <c r="H66" s="185"/>
      <c r="I66" s="186"/>
      <c r="J66" s="190"/>
      <c r="K66" s="185"/>
      <c r="L66" s="186"/>
    </row>
    <row r="67" spans="1:12" ht="57" x14ac:dyDescent="0.25">
      <c r="A67" s="834"/>
      <c r="B67" s="184" t="s">
        <v>284</v>
      </c>
      <c r="C67" s="845"/>
      <c r="D67" s="190"/>
      <c r="E67" s="185"/>
      <c r="F67" s="186"/>
      <c r="G67" s="190"/>
      <c r="H67" s="185"/>
      <c r="I67" s="186"/>
      <c r="J67" s="190"/>
      <c r="K67" s="185"/>
      <c r="L67" s="186"/>
    </row>
    <row r="68" spans="1:12" ht="42.75" x14ac:dyDescent="0.25">
      <c r="A68" s="834"/>
      <c r="B68" s="184" t="s">
        <v>288</v>
      </c>
      <c r="C68" s="845"/>
      <c r="D68" s="190"/>
      <c r="E68" s="185"/>
      <c r="F68" s="186"/>
      <c r="G68" s="190"/>
      <c r="H68" s="185"/>
      <c r="I68" s="186"/>
      <c r="J68" s="190"/>
      <c r="K68" s="185"/>
      <c r="L68" s="186"/>
    </row>
    <row r="69" spans="1:12" ht="57" x14ac:dyDescent="0.25">
      <c r="A69" s="825"/>
      <c r="B69" s="279" t="s">
        <v>350</v>
      </c>
      <c r="C69" s="820"/>
      <c r="D69" s="190"/>
      <c r="E69" s="185"/>
      <c r="F69" s="186"/>
      <c r="G69" s="190"/>
      <c r="H69" s="185"/>
      <c r="I69" s="186"/>
      <c r="J69" s="190"/>
      <c r="K69" s="185"/>
      <c r="L69" s="186"/>
    </row>
    <row r="70" spans="1:12" ht="42.75" x14ac:dyDescent="0.25">
      <c r="A70" s="837" t="s">
        <v>351</v>
      </c>
      <c r="B70" s="279" t="s">
        <v>296</v>
      </c>
      <c r="C70" s="835" t="s">
        <v>297</v>
      </c>
      <c r="D70" s="190"/>
      <c r="E70" s="185"/>
      <c r="F70" s="186"/>
      <c r="G70" s="190"/>
      <c r="H70" s="185"/>
      <c r="I70" s="186"/>
      <c r="J70" s="190"/>
      <c r="K70" s="185"/>
      <c r="L70" s="186"/>
    </row>
    <row r="71" spans="1:12" ht="28.5" x14ac:dyDescent="0.25">
      <c r="A71" s="838"/>
      <c r="B71" s="280" t="s">
        <v>352</v>
      </c>
      <c r="C71" s="836"/>
      <c r="D71" s="191"/>
      <c r="E71" s="91"/>
      <c r="F71" s="92"/>
      <c r="G71" s="191"/>
      <c r="H71" s="91"/>
      <c r="I71" s="92"/>
      <c r="J71" s="191"/>
      <c r="K71" s="91"/>
      <c r="L71" s="92"/>
    </row>
  </sheetData>
  <mergeCells count="89">
    <mergeCell ref="F55:F56"/>
    <mergeCell ref="F47:F48"/>
    <mergeCell ref="F49:F54"/>
    <mergeCell ref="A64:A69"/>
    <mergeCell ref="C64:C69"/>
    <mergeCell ref="A70:A71"/>
    <mergeCell ref="C70:C71"/>
    <mergeCell ref="A49:A54"/>
    <mergeCell ref="C49:C54"/>
    <mergeCell ref="A55:A56"/>
    <mergeCell ref="C55:C56"/>
    <mergeCell ref="A62:A63"/>
    <mergeCell ref="C62:C63"/>
    <mergeCell ref="A60:A61"/>
    <mergeCell ref="B60:B61"/>
    <mergeCell ref="A59:L59"/>
    <mergeCell ref="C60:C61"/>
    <mergeCell ref="D60:F60"/>
    <mergeCell ref="G60:I60"/>
    <mergeCell ref="A34:A39"/>
    <mergeCell ref="C34:C39"/>
    <mergeCell ref="A40:A41"/>
    <mergeCell ref="C40:C41"/>
    <mergeCell ref="A47:A48"/>
    <mergeCell ref="C47:C48"/>
    <mergeCell ref="A45:A46"/>
    <mergeCell ref="A44:L44"/>
    <mergeCell ref="J45:L45"/>
    <mergeCell ref="A19:A24"/>
    <mergeCell ref="C25:C26"/>
    <mergeCell ref="A25:A26"/>
    <mergeCell ref="A32:A33"/>
    <mergeCell ref="C32:C33"/>
    <mergeCell ref="A30:A31"/>
    <mergeCell ref="A29:L29"/>
    <mergeCell ref="J30:L30"/>
    <mergeCell ref="B30:B31"/>
    <mergeCell ref="C30:C31"/>
    <mergeCell ref="D30:F30"/>
    <mergeCell ref="C19:C24"/>
    <mergeCell ref="F19:F24"/>
    <mergeCell ref="I19:I24"/>
    <mergeCell ref="F25:F26"/>
    <mergeCell ref="I25:I26"/>
    <mergeCell ref="A17:A18"/>
    <mergeCell ref="A8:A10"/>
    <mergeCell ref="A14:L14"/>
    <mergeCell ref="A15:A16"/>
    <mergeCell ref="M8:O8"/>
    <mergeCell ref="M9:O9"/>
    <mergeCell ref="M10:O10"/>
    <mergeCell ref="D15:F15"/>
    <mergeCell ref="G15:I15"/>
    <mergeCell ref="J15:L15"/>
    <mergeCell ref="F17:F18"/>
    <mergeCell ref="I17:I18"/>
    <mergeCell ref="L17:L18"/>
    <mergeCell ref="A1:A4"/>
    <mergeCell ref="J1:L1"/>
    <mergeCell ref="J2:L2"/>
    <mergeCell ref="J3:L3"/>
    <mergeCell ref="J4:L4"/>
    <mergeCell ref="B1:I1"/>
    <mergeCell ref="B2:I2"/>
    <mergeCell ref="B3:I3"/>
    <mergeCell ref="B4:I4"/>
    <mergeCell ref="B6:I6"/>
    <mergeCell ref="K6:L6"/>
    <mergeCell ref="J60:L60"/>
    <mergeCell ref="G30:I30"/>
    <mergeCell ref="B45:B46"/>
    <mergeCell ref="J8:J10"/>
    <mergeCell ref="C45:C46"/>
    <mergeCell ref="D45:F45"/>
    <mergeCell ref="G45:I45"/>
    <mergeCell ref="B15:B16"/>
    <mergeCell ref="C17:C18"/>
    <mergeCell ref="C15:C16"/>
    <mergeCell ref="L19:L24"/>
    <mergeCell ref="F34:F39"/>
    <mergeCell ref="I34:I39"/>
    <mergeCell ref="L34:L39"/>
    <mergeCell ref="F32:F33"/>
    <mergeCell ref="L32:L33"/>
    <mergeCell ref="L40:L41"/>
    <mergeCell ref="F40:F41"/>
    <mergeCell ref="L25:L26"/>
    <mergeCell ref="I32:I33"/>
    <mergeCell ref="I40:I41"/>
  </mergeCells>
  <pageMargins left="0.25" right="0.25" top="0.75" bottom="0.75" header="0.3" footer="0.3"/>
  <pageSetup scale="27" fitToHeight="0" orientation="landscape" r:id="rId1"/>
  <rowBreaks count="3" manualBreakCount="3">
    <brk id="27" max="12" man="1"/>
    <brk id="42" max="12" man="1"/>
    <brk id="5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theme="0" tint="-4.9989318521683403E-2"/>
    <pageSetUpPr fitToPage="1"/>
  </sheetPr>
  <dimension ref="A1:BJ149"/>
  <sheetViews>
    <sheetView topLeftCell="A22" zoomScale="55" zoomScaleNormal="55" zoomScaleSheetLayoutView="20" workbookViewId="0">
      <selection activeCell="R67" sqref="R67"/>
    </sheetView>
  </sheetViews>
  <sheetFormatPr baseColWidth="10" defaultColWidth="10.7109375" defaultRowHeight="14.25" x14ac:dyDescent="0.25"/>
  <cols>
    <col min="1" max="1" width="25.5703125" style="145" customWidth="1"/>
    <col min="2" max="2" width="29.7109375" style="145" customWidth="1"/>
    <col min="3" max="3" width="21.5703125" style="145" customWidth="1"/>
    <col min="4" max="4" width="30.5703125" style="145" customWidth="1"/>
    <col min="5" max="5" width="20.7109375" style="145" bestFit="1" customWidth="1"/>
    <col min="6" max="6" width="21.7109375" style="145" customWidth="1"/>
    <col min="7" max="7" width="20.7109375" style="145" bestFit="1" customWidth="1"/>
    <col min="8" max="8" width="21.5703125" style="145" customWidth="1"/>
    <col min="9" max="9" width="20.7109375" style="145" bestFit="1" customWidth="1"/>
    <col min="10" max="10" width="22.28515625" style="145" customWidth="1"/>
    <col min="11" max="11" width="20.7109375" style="145" bestFit="1" customWidth="1"/>
    <col min="12" max="12" width="23" style="145" customWidth="1"/>
    <col min="13" max="13" width="20.7109375" style="145" bestFit="1" customWidth="1"/>
    <col min="14" max="14" width="22.28515625" style="145" customWidth="1"/>
    <col min="15" max="15" width="20.7109375" style="145" bestFit="1" customWidth="1"/>
    <col min="16" max="16" width="35.42578125" style="145" customWidth="1"/>
    <col min="17" max="17" width="28.140625" style="145" customWidth="1"/>
    <col min="18" max="18" width="17.28515625" style="145" bestFit="1" customWidth="1"/>
    <col min="19" max="19" width="27.28515625" style="145" customWidth="1"/>
    <col min="20" max="20" width="21.28515625" style="145" customWidth="1"/>
    <col min="21" max="21" width="20.7109375" style="145" bestFit="1" customWidth="1"/>
    <col min="22" max="22" width="19.7109375" style="145" bestFit="1" customWidth="1"/>
    <col min="23" max="23" width="21.7109375" style="145" customWidth="1"/>
    <col min="24" max="24" width="17.28515625" style="145" bestFit="1" customWidth="1"/>
    <col min="25" max="25" width="20.7109375" style="145" bestFit="1" customWidth="1"/>
    <col min="26" max="26" width="20.42578125" style="145" customWidth="1"/>
    <col min="27" max="27" width="17.42578125" style="145" customWidth="1"/>
    <col min="28" max="28" width="26.7109375" style="145" customWidth="1"/>
    <col min="29" max="29" width="22.7109375" style="145" customWidth="1"/>
    <col min="30" max="30" width="17" style="145" customWidth="1"/>
    <col min="31" max="31" width="19.7109375" style="145" bestFit="1" customWidth="1"/>
    <col min="32" max="32" width="22" style="145" customWidth="1"/>
    <col min="33" max="36" width="20.42578125" style="145" bestFit="1" customWidth="1"/>
    <col min="37" max="16384" width="10.7109375" style="145"/>
  </cols>
  <sheetData>
    <row r="1" spans="1:62" s="68" customFormat="1" ht="20.25" customHeight="1" x14ac:dyDescent="0.25">
      <c r="A1" s="773"/>
      <c r="B1" s="875" t="s">
        <v>855</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7"/>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row>
    <row r="2" spans="1:62" s="68" customFormat="1" ht="18.75" customHeight="1" x14ac:dyDescent="0.25">
      <c r="A2" s="774"/>
      <c r="B2" s="878"/>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80"/>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row>
    <row r="3" spans="1:62" s="68" customFormat="1" ht="14.25" customHeight="1" x14ac:dyDescent="0.25">
      <c r="A3" s="774"/>
      <c r="B3" s="878"/>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80"/>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row>
    <row r="4" spans="1:62" s="68" customFormat="1" ht="33" customHeight="1" thickBot="1" x14ac:dyDescent="0.3">
      <c r="A4" s="775"/>
      <c r="B4" s="881"/>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3"/>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row>
    <row r="5" spans="1:62" s="68" customFormat="1" ht="15" x14ac:dyDescent="0.25">
      <c r="B5" s="164"/>
      <c r="C5" s="164"/>
      <c r="D5" s="164"/>
      <c r="E5" s="164"/>
      <c r="F5" s="164"/>
      <c r="G5" s="164"/>
      <c r="H5" s="164"/>
      <c r="I5" s="164"/>
      <c r="J5" s="164"/>
      <c r="K5" s="163"/>
      <c r="L5" s="163"/>
      <c r="M5" s="163"/>
      <c r="N5" s="163"/>
      <c r="O5" s="163"/>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row>
    <row r="6" spans="1:62" s="68" customFormat="1" ht="9" customHeight="1" x14ac:dyDescent="0.25">
      <c r="A6" s="72"/>
      <c r="B6" s="164"/>
      <c r="C6" s="164"/>
      <c r="D6" s="164"/>
      <c r="E6" s="164"/>
      <c r="F6" s="164"/>
      <c r="G6" s="164"/>
      <c r="H6" s="164"/>
      <c r="I6" s="164"/>
      <c r="J6" s="164"/>
      <c r="K6" s="164"/>
      <c r="L6" s="164"/>
      <c r="M6" s="164"/>
      <c r="N6" s="164"/>
      <c r="O6" s="164"/>
      <c r="P6" s="69"/>
      <c r="Q6" s="69"/>
      <c r="R6" s="70"/>
      <c r="S6" s="70"/>
      <c r="T6" s="69"/>
      <c r="U6" s="69"/>
      <c r="V6" s="69"/>
      <c r="W6" s="145"/>
      <c r="X6" s="71"/>
      <c r="Y6" s="71"/>
      <c r="Z6" s="71"/>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row>
    <row r="7" spans="1:62" s="68" customFormat="1" ht="15" customHeight="1" thickBot="1" x14ac:dyDescent="0.3">
      <c r="A7" s="73"/>
      <c r="B7" s="164"/>
      <c r="C7" s="164"/>
      <c r="D7" s="164"/>
      <c r="E7" s="164"/>
      <c r="F7" s="164"/>
      <c r="G7" s="164"/>
      <c r="H7" s="164"/>
      <c r="I7" s="164"/>
      <c r="J7" s="164"/>
      <c r="K7" s="164"/>
      <c r="L7" s="164"/>
      <c r="M7" s="164"/>
      <c r="N7" s="164"/>
      <c r="O7" s="164"/>
      <c r="P7" s="69"/>
      <c r="Q7" s="69"/>
      <c r="R7" s="70"/>
      <c r="S7" s="70"/>
      <c r="T7" s="69"/>
      <c r="U7" s="69"/>
      <c r="V7" s="69"/>
      <c r="W7" s="145"/>
      <c r="X7" s="71"/>
      <c r="Y7" s="71"/>
      <c r="Z7" s="200"/>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row>
    <row r="8" spans="1:62" s="68" customFormat="1" ht="15" customHeight="1" thickBot="1" x14ac:dyDescent="0.3">
      <c r="A8" s="759" t="s">
        <v>307</v>
      </c>
      <c r="B8" s="857" t="s">
        <v>308</v>
      </c>
      <c r="C8" s="858"/>
      <c r="D8" s="858"/>
      <c r="E8" s="858"/>
      <c r="F8" s="858"/>
      <c r="G8" s="858"/>
      <c r="H8" s="858"/>
      <c r="I8" s="858"/>
      <c r="J8" s="858"/>
      <c r="K8" s="858"/>
      <c r="L8" s="858"/>
      <c r="M8" s="858"/>
      <c r="N8" s="858"/>
      <c r="O8" s="858"/>
      <c r="P8" s="858"/>
      <c r="Q8" s="858"/>
      <c r="R8" s="858"/>
      <c r="S8" s="858"/>
      <c r="T8" s="858"/>
      <c r="U8" s="858"/>
      <c r="V8" s="858"/>
      <c r="W8" s="858"/>
      <c r="X8" s="858"/>
      <c r="Y8" s="858"/>
      <c r="Z8" s="859"/>
      <c r="AA8" s="639" t="s">
        <v>851</v>
      </c>
      <c r="AB8" s="866">
        <v>2024110010298</v>
      </c>
      <c r="AC8" s="872" t="s">
        <v>121</v>
      </c>
      <c r="AD8" s="873"/>
      <c r="AE8" s="609" t="s">
        <v>845</v>
      </c>
      <c r="AF8" s="611"/>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row>
    <row r="9" spans="1:62" s="68" customFormat="1" ht="15" customHeight="1" thickBot="1" x14ac:dyDescent="0.3">
      <c r="A9" s="760"/>
      <c r="B9" s="860"/>
      <c r="C9" s="861"/>
      <c r="D9" s="861"/>
      <c r="E9" s="861"/>
      <c r="F9" s="861"/>
      <c r="G9" s="861"/>
      <c r="H9" s="861"/>
      <c r="I9" s="861"/>
      <c r="J9" s="861"/>
      <c r="K9" s="861"/>
      <c r="L9" s="861"/>
      <c r="M9" s="861"/>
      <c r="N9" s="861"/>
      <c r="O9" s="861"/>
      <c r="P9" s="861"/>
      <c r="Q9" s="861"/>
      <c r="R9" s="861"/>
      <c r="S9" s="861"/>
      <c r="T9" s="861"/>
      <c r="U9" s="861"/>
      <c r="V9" s="861"/>
      <c r="W9" s="861"/>
      <c r="X9" s="861"/>
      <c r="Y9" s="861"/>
      <c r="Z9" s="862"/>
      <c r="AA9" s="640"/>
      <c r="AB9" s="867"/>
      <c r="AC9" s="872" t="s">
        <v>122</v>
      </c>
      <c r="AD9" s="873"/>
      <c r="AE9" s="609" t="s">
        <v>846</v>
      </c>
      <c r="AF9" s="611"/>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row>
    <row r="10" spans="1:62" s="68" customFormat="1" ht="15" customHeight="1" thickBot="1" x14ac:dyDescent="0.3">
      <c r="A10" s="760"/>
      <c r="B10" s="860"/>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2"/>
      <c r="AA10" s="640"/>
      <c r="AB10" s="867"/>
      <c r="AC10" s="872" t="s">
        <v>305</v>
      </c>
      <c r="AD10" s="873"/>
      <c r="AE10" s="869" t="s">
        <v>847</v>
      </c>
      <c r="AF10" s="870"/>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row>
    <row r="11" spans="1:62" s="68" customFormat="1" ht="15" customHeight="1" thickBot="1" x14ac:dyDescent="0.3">
      <c r="A11" s="761"/>
      <c r="B11" s="863"/>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5"/>
      <c r="AA11" s="641"/>
      <c r="AB11" s="868"/>
      <c r="AC11" s="872" t="s">
        <v>186</v>
      </c>
      <c r="AD11" s="873"/>
      <c r="AE11" s="609" t="s">
        <v>852</v>
      </c>
      <c r="AF11" s="611"/>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row>
    <row r="12" spans="1:62" s="68" customFormat="1" ht="9" customHeight="1" x14ac:dyDescent="0.25">
      <c r="A12" s="8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454"/>
      <c r="AA12" s="855"/>
      <c r="AB12" s="855"/>
      <c r="AC12" s="635"/>
      <c r="AD12" s="635"/>
      <c r="AE12" s="856"/>
      <c r="AF12" s="856"/>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row>
    <row r="13" spans="1:62" s="95" customFormat="1" ht="16.5" customHeight="1" thickBot="1" x14ac:dyDescent="0.25">
      <c r="C13" s="166"/>
      <c r="D13" s="166"/>
      <c r="E13" s="166"/>
      <c r="F13" s="166"/>
      <c r="G13" s="166"/>
      <c r="H13" s="166"/>
      <c r="I13" s="166"/>
      <c r="J13" s="166"/>
      <c r="K13" s="165"/>
      <c r="L13" s="165"/>
      <c r="M13" s="165"/>
      <c r="N13" s="165"/>
      <c r="O13" s="165"/>
      <c r="P13" s="192"/>
      <c r="Q13" s="192"/>
      <c r="R13" s="192"/>
      <c r="S13" s="192"/>
      <c r="T13" s="192"/>
      <c r="U13" s="192"/>
      <c r="V13" s="192"/>
      <c r="W13" s="192"/>
      <c r="X13" s="192"/>
      <c r="Y13" s="192"/>
      <c r="Z13" s="192"/>
      <c r="AA13" s="855"/>
      <c r="AB13" s="855"/>
      <c r="AC13" s="635"/>
      <c r="AD13" s="635"/>
      <c r="AE13" s="856"/>
      <c r="AF13" s="856"/>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row>
    <row r="14" spans="1:62" s="147" customFormat="1" ht="21.75" customHeight="1" thickBot="1" x14ac:dyDescent="0.3">
      <c r="A14" s="630" t="s">
        <v>187</v>
      </c>
      <c r="B14" s="239" t="s">
        <v>188</v>
      </c>
      <c r="C14" s="202"/>
      <c r="D14" s="239" t="s">
        <v>189</v>
      </c>
      <c r="E14" s="202"/>
      <c r="F14" s="239" t="s">
        <v>190</v>
      </c>
      <c r="G14" s="202"/>
      <c r="H14" s="239" t="s">
        <v>191</v>
      </c>
      <c r="I14" s="204"/>
      <c r="J14" s="167"/>
      <c r="K14" s="629" t="s">
        <v>192</v>
      </c>
      <c r="L14" s="629"/>
      <c r="M14" s="874" t="s">
        <v>193</v>
      </c>
      <c r="N14" s="874"/>
      <c r="O14" s="874"/>
      <c r="P14" s="337"/>
      <c r="Q14" s="253"/>
      <c r="R14" s="193"/>
      <c r="S14" s="193"/>
      <c r="T14" s="193"/>
      <c r="U14" s="193"/>
      <c r="V14" s="193"/>
      <c r="W14" s="193"/>
      <c r="X14" s="193"/>
      <c r="Y14" s="193"/>
      <c r="Z14" s="455"/>
      <c r="AA14" s="855"/>
      <c r="AB14" s="855"/>
      <c r="AC14" s="635"/>
      <c r="AD14" s="635"/>
      <c r="AE14" s="871"/>
      <c r="AF14" s="871"/>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1:62" s="147" customFormat="1" ht="21.75" customHeight="1" thickBot="1" x14ac:dyDescent="0.3">
      <c r="A15" s="630"/>
      <c r="B15" s="240" t="s">
        <v>195</v>
      </c>
      <c r="C15" s="205"/>
      <c r="D15" s="239" t="s">
        <v>196</v>
      </c>
      <c r="E15" s="205"/>
      <c r="F15" s="239" t="s">
        <v>197</v>
      </c>
      <c r="G15" s="155" t="s">
        <v>194</v>
      </c>
      <c r="H15" s="239" t="s">
        <v>198</v>
      </c>
      <c r="I15" s="204"/>
      <c r="J15" s="167"/>
      <c r="K15" s="629"/>
      <c r="L15" s="629"/>
      <c r="M15" s="874" t="s">
        <v>199</v>
      </c>
      <c r="N15" s="874"/>
      <c r="O15" s="874"/>
      <c r="P15" s="207"/>
      <c r="Q15" s="253"/>
      <c r="R15" s="193"/>
      <c r="S15" s="193"/>
      <c r="T15" s="193"/>
      <c r="U15" s="193"/>
      <c r="V15" s="193"/>
      <c r="W15" s="193"/>
      <c r="X15" s="193"/>
      <c r="Y15" s="193"/>
      <c r="Z15" s="455"/>
      <c r="AA15" s="855"/>
      <c r="AB15" s="855"/>
      <c r="AC15" s="635"/>
      <c r="AD15" s="635"/>
      <c r="AE15" s="856"/>
      <c r="AF15" s="856"/>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1:62" s="147" customFormat="1" ht="21.75" customHeight="1" thickBot="1" x14ac:dyDescent="0.3">
      <c r="A16" s="630"/>
      <c r="B16" s="239" t="s">
        <v>200</v>
      </c>
      <c r="C16" s="202"/>
      <c r="D16" s="239" t="s">
        <v>201</v>
      </c>
      <c r="E16" s="206"/>
      <c r="F16" s="239" t="s">
        <v>202</v>
      </c>
      <c r="G16" s="206"/>
      <c r="H16" s="239" t="s">
        <v>203</v>
      </c>
      <c r="I16" s="204"/>
      <c r="K16" s="629"/>
      <c r="L16" s="629"/>
      <c r="M16" s="874" t="s">
        <v>204</v>
      </c>
      <c r="N16" s="874"/>
      <c r="O16" s="874"/>
      <c r="P16" s="337" t="s">
        <v>194</v>
      </c>
      <c r="Q16" s="253"/>
      <c r="R16" s="193"/>
      <c r="S16" s="193"/>
      <c r="T16" s="193"/>
      <c r="U16" s="193"/>
      <c r="V16" s="193"/>
      <c r="W16" s="193"/>
      <c r="X16" s="193"/>
      <c r="Y16" s="193"/>
      <c r="Z16" s="455"/>
      <c r="AA16" s="455"/>
      <c r="AB16" s="455"/>
      <c r="AC16" s="455"/>
      <c r="AD16" s="455"/>
      <c r="AE16" s="455"/>
      <c r="AF16" s="455"/>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row>
    <row r="17" spans="1:62" s="147" customFormat="1" ht="21.75" customHeight="1" x14ac:dyDescent="0.25">
      <c r="A17" s="68"/>
      <c r="B17" s="68"/>
      <c r="C17" s="68"/>
      <c r="D17" s="68"/>
      <c r="E17" s="68"/>
      <c r="F17" s="68"/>
      <c r="G17" s="167"/>
      <c r="H17" s="167"/>
      <c r="I17" s="167"/>
      <c r="J17" s="167"/>
      <c r="K17" s="168"/>
      <c r="L17" s="168"/>
      <c r="M17" s="166"/>
      <c r="N17" s="166"/>
      <c r="O17" s="166"/>
      <c r="P17" s="193"/>
      <c r="Q17" s="193"/>
      <c r="R17" s="193"/>
      <c r="S17" s="193"/>
      <c r="T17" s="193"/>
      <c r="U17" s="193"/>
      <c r="V17" s="193"/>
      <c r="W17" s="193"/>
      <c r="X17" s="193"/>
      <c r="Y17" s="193"/>
      <c r="Z17" s="455"/>
      <c r="AA17" s="455"/>
      <c r="AB17" s="455"/>
      <c r="AC17" s="455"/>
      <c r="AD17" s="455"/>
      <c r="AE17" s="455"/>
      <c r="AF17" s="455"/>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row>
    <row r="18" spans="1:62" s="95" customFormat="1" ht="17.25" customHeight="1" thickBot="1" x14ac:dyDescent="0.25">
      <c r="E18" s="167"/>
      <c r="G18" s="167"/>
      <c r="H18" s="167"/>
      <c r="I18" s="167"/>
      <c r="J18" s="167"/>
      <c r="K18" s="165"/>
      <c r="L18" s="165"/>
      <c r="M18" s="165"/>
      <c r="N18" s="165"/>
      <c r="O18" s="165"/>
      <c r="AG18" s="193"/>
      <c r="AH18" s="193"/>
      <c r="AI18" s="193"/>
      <c r="AJ18" s="193"/>
      <c r="AK18" s="193"/>
      <c r="AL18" s="193"/>
      <c r="AM18" s="193"/>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row>
    <row r="19" spans="1:62" s="68" customFormat="1" ht="48" customHeight="1" thickBot="1" x14ac:dyDescent="0.3">
      <c r="A19" s="597" t="s">
        <v>357</v>
      </c>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9"/>
      <c r="AG19" s="193"/>
      <c r="AH19" s="193"/>
      <c r="AI19" s="193"/>
      <c r="AJ19" s="193"/>
      <c r="AK19" s="193"/>
      <c r="AL19" s="193"/>
      <c r="AM19" s="193"/>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2" s="68" customFormat="1" ht="50.25" customHeight="1" thickBot="1" x14ac:dyDescent="0.3">
      <c r="A20" s="579" t="s">
        <v>358</v>
      </c>
      <c r="B20" s="580"/>
      <c r="C20" s="853" t="s">
        <v>302</v>
      </c>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4"/>
      <c r="AG20" s="193"/>
      <c r="AH20" s="193"/>
      <c r="AI20" s="193"/>
      <c r="AJ20" s="193"/>
      <c r="AK20" s="193"/>
      <c r="AL20" s="193"/>
      <c r="AM20" s="193"/>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2" s="99" customFormat="1" ht="21.75" customHeight="1" thickBot="1" x14ac:dyDescent="0.3">
      <c r="A21" s="593" t="s">
        <v>359</v>
      </c>
      <c r="B21" s="895" t="s">
        <v>360</v>
      </c>
      <c r="C21" s="767" t="s">
        <v>99</v>
      </c>
      <c r="D21" s="896"/>
      <c r="E21" s="896"/>
      <c r="F21" s="896"/>
      <c r="G21" s="896"/>
      <c r="H21" s="896"/>
      <c r="I21" s="896"/>
      <c r="J21" s="896"/>
      <c r="K21" s="896"/>
      <c r="L21" s="896"/>
      <c r="M21" s="896"/>
      <c r="N21" s="768"/>
      <c r="O21" s="884" t="s">
        <v>236</v>
      </c>
      <c r="P21" s="885"/>
      <c r="Q21" s="885"/>
      <c r="R21" s="885"/>
      <c r="S21" s="885"/>
      <c r="T21" s="885"/>
      <c r="U21" s="885"/>
      <c r="V21" s="885"/>
      <c r="W21" s="885"/>
      <c r="X21" s="885"/>
      <c r="Y21" s="885"/>
      <c r="Z21" s="885"/>
      <c r="AA21" s="885"/>
      <c r="AB21" s="885"/>
      <c r="AC21" s="885"/>
      <c r="AD21" s="885"/>
      <c r="AE21" s="885"/>
      <c r="AF21" s="886"/>
      <c r="AG21" s="193"/>
      <c r="AH21" s="193"/>
      <c r="AI21" s="193"/>
      <c r="AJ21" s="193"/>
      <c r="AK21" s="193"/>
      <c r="AL21" s="193"/>
      <c r="AM21" s="193"/>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row>
    <row r="22" spans="1:62" s="99" customFormat="1" ht="21.75" customHeight="1" x14ac:dyDescent="0.25">
      <c r="A22" s="892"/>
      <c r="B22" s="895"/>
      <c r="C22" s="890" t="s">
        <v>234</v>
      </c>
      <c r="D22" s="891"/>
      <c r="E22" s="890" t="s">
        <v>241</v>
      </c>
      <c r="F22" s="891"/>
      <c r="G22" s="890" t="s">
        <v>242</v>
      </c>
      <c r="H22" s="891"/>
      <c r="I22" s="890" t="s">
        <v>243</v>
      </c>
      <c r="J22" s="891"/>
      <c r="K22" s="890" t="s">
        <v>244</v>
      </c>
      <c r="L22" s="891"/>
      <c r="M22" s="890" t="s">
        <v>245</v>
      </c>
      <c r="N22" s="891"/>
      <c r="O22" s="884" t="s">
        <v>234</v>
      </c>
      <c r="P22" s="885"/>
      <c r="Q22" s="886"/>
      <c r="R22" s="887" t="s">
        <v>241</v>
      </c>
      <c r="S22" s="888"/>
      <c r="T22" s="889"/>
      <c r="U22" s="887" t="s">
        <v>242</v>
      </c>
      <c r="V22" s="888"/>
      <c r="W22" s="889"/>
      <c r="X22" s="887" t="s">
        <v>243</v>
      </c>
      <c r="Y22" s="888"/>
      <c r="Z22" s="889"/>
      <c r="AA22" s="887" t="s">
        <v>244</v>
      </c>
      <c r="AB22" s="888"/>
      <c r="AC22" s="889"/>
      <c r="AD22" s="887" t="s">
        <v>245</v>
      </c>
      <c r="AE22" s="888"/>
      <c r="AF22" s="889"/>
      <c r="AG22" s="193"/>
      <c r="AH22" s="193"/>
      <c r="AI22" s="193"/>
      <c r="AJ22" s="193"/>
      <c r="AK22" s="193"/>
      <c r="AL22" s="193"/>
      <c r="AM22" s="193"/>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row>
    <row r="23" spans="1:62" s="99" customFormat="1" ht="28.5" customHeight="1" thickBot="1" x14ac:dyDescent="0.3">
      <c r="A23" s="892"/>
      <c r="B23" s="593"/>
      <c r="C23" s="198" t="s">
        <v>100</v>
      </c>
      <c r="D23" s="338" t="s">
        <v>361</v>
      </c>
      <c r="E23" s="198" t="s">
        <v>100</v>
      </c>
      <c r="F23" s="338" t="s">
        <v>361</v>
      </c>
      <c r="G23" s="198" t="s">
        <v>100</v>
      </c>
      <c r="H23" s="338" t="s">
        <v>361</v>
      </c>
      <c r="I23" s="198" t="s">
        <v>100</v>
      </c>
      <c r="J23" s="338" t="s">
        <v>361</v>
      </c>
      <c r="K23" s="198" t="s">
        <v>100</v>
      </c>
      <c r="L23" s="338" t="s">
        <v>361</v>
      </c>
      <c r="M23" s="198" t="s">
        <v>100</v>
      </c>
      <c r="N23" s="338" t="s">
        <v>361</v>
      </c>
      <c r="O23" s="199" t="s">
        <v>100</v>
      </c>
      <c r="P23" s="199" t="s">
        <v>362</v>
      </c>
      <c r="Q23" s="199" t="s">
        <v>223</v>
      </c>
      <c r="R23" s="199" t="s">
        <v>100</v>
      </c>
      <c r="S23" s="199" t="s">
        <v>362</v>
      </c>
      <c r="T23" s="199" t="s">
        <v>223</v>
      </c>
      <c r="U23" s="199" t="s">
        <v>100</v>
      </c>
      <c r="V23" s="199" t="s">
        <v>362</v>
      </c>
      <c r="W23" s="199" t="s">
        <v>223</v>
      </c>
      <c r="X23" s="199" t="s">
        <v>100</v>
      </c>
      <c r="Y23" s="199" t="s">
        <v>362</v>
      </c>
      <c r="Z23" s="199" t="s">
        <v>223</v>
      </c>
      <c r="AA23" s="199" t="s">
        <v>100</v>
      </c>
      <c r="AB23" s="199" t="s">
        <v>362</v>
      </c>
      <c r="AC23" s="199" t="s">
        <v>223</v>
      </c>
      <c r="AD23" s="199" t="s">
        <v>100</v>
      </c>
      <c r="AE23" s="199" t="s">
        <v>362</v>
      </c>
      <c r="AF23" s="199" t="s">
        <v>223</v>
      </c>
      <c r="AG23" s="193"/>
      <c r="AH23" s="193"/>
      <c r="AI23" s="193"/>
      <c r="AJ23" s="193"/>
      <c r="AK23" s="193"/>
      <c r="AL23" s="193"/>
      <c r="AM23" s="193"/>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row>
    <row r="24" spans="1:62" s="99" customFormat="1" ht="15.75" customHeight="1" x14ac:dyDescent="0.25">
      <c r="A24" s="893"/>
      <c r="B24" s="350" t="s">
        <v>363</v>
      </c>
      <c r="C24" s="366">
        <v>0</v>
      </c>
      <c r="D24" s="362">
        <v>65177000</v>
      </c>
      <c r="E24" s="354">
        <v>1</v>
      </c>
      <c r="F24" s="362"/>
      <c r="G24" s="346">
        <v>1</v>
      </c>
      <c r="H24" s="362"/>
      <c r="I24" s="346">
        <v>1</v>
      </c>
      <c r="J24" s="362"/>
      <c r="K24" s="346">
        <v>1</v>
      </c>
      <c r="L24" s="362"/>
      <c r="M24" s="359">
        <v>1</v>
      </c>
      <c r="N24" s="362"/>
      <c r="O24" s="357">
        <v>0</v>
      </c>
      <c r="P24" s="413">
        <v>19022000</v>
      </c>
      <c r="Q24" s="414">
        <v>0</v>
      </c>
      <c r="R24" s="357">
        <v>1</v>
      </c>
      <c r="S24" s="413">
        <v>46155000</v>
      </c>
      <c r="T24" s="413">
        <v>180907</v>
      </c>
      <c r="U24" s="342">
        <v>1</v>
      </c>
      <c r="V24" s="343">
        <v>0</v>
      </c>
      <c r="W24" s="446">
        <v>2989407</v>
      </c>
      <c r="X24" s="342">
        <v>1</v>
      </c>
      <c r="Y24" s="343">
        <v>0</v>
      </c>
      <c r="Z24" s="470">
        <v>6568984</v>
      </c>
      <c r="AA24" s="342">
        <v>1</v>
      </c>
      <c r="AB24" s="470">
        <v>-20514</v>
      </c>
      <c r="AC24" s="470">
        <v>5902300</v>
      </c>
      <c r="AD24" s="342">
        <v>1</v>
      </c>
      <c r="AE24" s="343">
        <v>0</v>
      </c>
      <c r="AF24" s="470">
        <f t="shared" ref="AF24:AF32" si="0">AF$44/20</f>
        <v>6825400</v>
      </c>
      <c r="AG24" s="193"/>
      <c r="AH24" s="193"/>
      <c r="AI24" s="193"/>
      <c r="AJ24" s="193"/>
      <c r="AK24" s="193"/>
      <c r="AL24" s="193"/>
      <c r="AM24" s="193"/>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row>
    <row r="25" spans="1:62" s="99" customFormat="1" ht="15.75" customHeight="1" x14ac:dyDescent="0.25">
      <c r="A25" s="893"/>
      <c r="B25" s="351" t="s">
        <v>364</v>
      </c>
      <c r="C25" s="367">
        <v>0</v>
      </c>
      <c r="D25" s="363">
        <v>65177000</v>
      </c>
      <c r="E25" s="355">
        <v>1</v>
      </c>
      <c r="F25" s="363"/>
      <c r="G25" s="345">
        <v>1</v>
      </c>
      <c r="H25" s="363"/>
      <c r="I25" s="345">
        <v>1</v>
      </c>
      <c r="J25" s="363"/>
      <c r="K25" s="345">
        <v>1</v>
      </c>
      <c r="L25" s="363"/>
      <c r="M25" s="358">
        <v>1</v>
      </c>
      <c r="N25" s="363"/>
      <c r="O25" s="343">
        <v>0</v>
      </c>
      <c r="P25" s="413">
        <v>19022000</v>
      </c>
      <c r="Q25" s="414">
        <v>0</v>
      </c>
      <c r="R25" s="343">
        <v>1</v>
      </c>
      <c r="S25" s="413">
        <v>46155000</v>
      </c>
      <c r="T25" s="413">
        <v>180907</v>
      </c>
      <c r="U25" s="344">
        <v>1</v>
      </c>
      <c r="V25" s="343">
        <v>0</v>
      </c>
      <c r="W25" s="446">
        <v>2989407</v>
      </c>
      <c r="X25" s="344">
        <v>1</v>
      </c>
      <c r="Y25" s="343">
        <v>0</v>
      </c>
      <c r="Z25" s="470">
        <v>6568984</v>
      </c>
      <c r="AA25" s="344">
        <v>1</v>
      </c>
      <c r="AB25" s="470">
        <v>-20514</v>
      </c>
      <c r="AC25" s="470">
        <v>5902300</v>
      </c>
      <c r="AD25" s="344">
        <v>1</v>
      </c>
      <c r="AE25" s="343">
        <v>0</v>
      </c>
      <c r="AF25" s="470">
        <f t="shared" si="0"/>
        <v>6825400</v>
      </c>
      <c r="AG25" s="193"/>
      <c r="AH25" s="193"/>
      <c r="AI25" s="193"/>
      <c r="AJ25" s="193"/>
      <c r="AK25" s="193"/>
      <c r="AL25" s="193"/>
      <c r="AM25" s="193"/>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row>
    <row r="26" spans="1:62" s="99" customFormat="1" ht="15.75" customHeight="1" x14ac:dyDescent="0.25">
      <c r="A26" s="893"/>
      <c r="B26" s="351" t="s">
        <v>365</v>
      </c>
      <c r="C26" s="367">
        <v>0</v>
      </c>
      <c r="D26" s="363">
        <v>65177000</v>
      </c>
      <c r="E26" s="355">
        <v>1</v>
      </c>
      <c r="F26" s="363"/>
      <c r="G26" s="345">
        <v>1</v>
      </c>
      <c r="H26" s="363"/>
      <c r="I26" s="345">
        <v>1</v>
      </c>
      <c r="J26" s="363"/>
      <c r="K26" s="345">
        <v>1</v>
      </c>
      <c r="L26" s="363"/>
      <c r="M26" s="358">
        <v>1</v>
      </c>
      <c r="N26" s="363"/>
      <c r="O26" s="343">
        <v>0</v>
      </c>
      <c r="P26" s="413">
        <v>19022000</v>
      </c>
      <c r="Q26" s="414">
        <v>0</v>
      </c>
      <c r="R26" s="343">
        <v>1</v>
      </c>
      <c r="S26" s="413">
        <v>46155000</v>
      </c>
      <c r="T26" s="413">
        <v>180907</v>
      </c>
      <c r="U26" s="344">
        <v>1</v>
      </c>
      <c r="V26" s="343">
        <v>0</v>
      </c>
      <c r="W26" s="446">
        <v>2989407</v>
      </c>
      <c r="X26" s="344">
        <v>1</v>
      </c>
      <c r="Y26" s="343">
        <v>0</v>
      </c>
      <c r="Z26" s="470">
        <v>6568984</v>
      </c>
      <c r="AA26" s="344">
        <v>1</v>
      </c>
      <c r="AB26" s="470">
        <v>-20514</v>
      </c>
      <c r="AC26" s="470">
        <v>5902300</v>
      </c>
      <c r="AD26" s="344">
        <v>1</v>
      </c>
      <c r="AE26" s="343">
        <v>0</v>
      </c>
      <c r="AF26" s="470">
        <f t="shared" si="0"/>
        <v>6825400</v>
      </c>
      <c r="AG26" s="193"/>
      <c r="AH26" s="193"/>
      <c r="AI26" s="193"/>
      <c r="AJ26" s="193"/>
      <c r="AK26" s="193"/>
      <c r="AL26" s="193"/>
      <c r="AM26" s="193"/>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row>
    <row r="27" spans="1:62" s="99" customFormat="1" ht="15.75" customHeight="1" x14ac:dyDescent="0.25">
      <c r="A27" s="893"/>
      <c r="B27" s="351" t="s">
        <v>366</v>
      </c>
      <c r="C27" s="367">
        <v>0</v>
      </c>
      <c r="D27" s="363">
        <v>65177000</v>
      </c>
      <c r="E27" s="355">
        <v>1</v>
      </c>
      <c r="F27" s="363"/>
      <c r="G27" s="345">
        <v>1</v>
      </c>
      <c r="H27" s="363"/>
      <c r="I27" s="345">
        <v>1</v>
      </c>
      <c r="J27" s="363"/>
      <c r="K27" s="345">
        <v>1</v>
      </c>
      <c r="L27" s="363"/>
      <c r="M27" s="358">
        <v>1</v>
      </c>
      <c r="N27" s="363"/>
      <c r="O27" s="343">
        <v>0</v>
      </c>
      <c r="P27" s="413">
        <v>19022000</v>
      </c>
      <c r="Q27" s="414">
        <v>0</v>
      </c>
      <c r="R27" s="343">
        <v>1</v>
      </c>
      <c r="S27" s="413">
        <v>46155000</v>
      </c>
      <c r="T27" s="413">
        <v>180907</v>
      </c>
      <c r="U27" s="344">
        <v>1</v>
      </c>
      <c r="V27" s="343">
        <v>0</v>
      </c>
      <c r="W27" s="446">
        <v>2989407</v>
      </c>
      <c r="X27" s="344">
        <v>1</v>
      </c>
      <c r="Y27" s="343">
        <v>0</v>
      </c>
      <c r="Z27" s="470">
        <v>6568984</v>
      </c>
      <c r="AA27" s="344">
        <v>1</v>
      </c>
      <c r="AB27" s="470">
        <v>-20514</v>
      </c>
      <c r="AC27" s="470">
        <v>5902300</v>
      </c>
      <c r="AD27" s="344">
        <v>1</v>
      </c>
      <c r="AE27" s="343">
        <v>0</v>
      </c>
      <c r="AF27" s="470">
        <f t="shared" si="0"/>
        <v>6825400</v>
      </c>
      <c r="AG27" s="193"/>
      <c r="AH27" s="193"/>
      <c r="AI27" s="193"/>
      <c r="AJ27" s="193"/>
      <c r="AK27" s="193"/>
      <c r="AL27" s="193"/>
      <c r="AM27" s="193"/>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row>
    <row r="28" spans="1:62" s="99" customFormat="1" ht="15.75" customHeight="1" x14ac:dyDescent="0.25">
      <c r="A28" s="893"/>
      <c r="B28" s="351" t="s">
        <v>367</v>
      </c>
      <c r="C28" s="367">
        <v>0</v>
      </c>
      <c r="D28" s="363">
        <v>65177000</v>
      </c>
      <c r="E28" s="355">
        <v>1</v>
      </c>
      <c r="F28" s="363"/>
      <c r="G28" s="345">
        <v>1</v>
      </c>
      <c r="H28" s="363"/>
      <c r="I28" s="345">
        <v>1</v>
      </c>
      <c r="J28" s="363"/>
      <c r="K28" s="345">
        <v>1</v>
      </c>
      <c r="L28" s="363"/>
      <c r="M28" s="358">
        <v>1</v>
      </c>
      <c r="N28" s="363"/>
      <c r="O28" s="343">
        <v>0</v>
      </c>
      <c r="P28" s="413">
        <v>19022000</v>
      </c>
      <c r="Q28" s="414">
        <v>0</v>
      </c>
      <c r="R28" s="343">
        <v>1</v>
      </c>
      <c r="S28" s="413">
        <v>46155000</v>
      </c>
      <c r="T28" s="413">
        <v>180907</v>
      </c>
      <c r="U28" s="344">
        <v>1</v>
      </c>
      <c r="V28" s="343">
        <v>0</v>
      </c>
      <c r="W28" s="446">
        <v>2989407</v>
      </c>
      <c r="X28" s="344">
        <v>1</v>
      </c>
      <c r="Y28" s="343">
        <v>0</v>
      </c>
      <c r="Z28" s="470">
        <v>6568984</v>
      </c>
      <c r="AA28" s="344">
        <v>1</v>
      </c>
      <c r="AB28" s="470">
        <v>-20514</v>
      </c>
      <c r="AC28" s="470">
        <v>5902300</v>
      </c>
      <c r="AD28" s="344">
        <v>1</v>
      </c>
      <c r="AE28" s="343">
        <v>0</v>
      </c>
      <c r="AF28" s="470">
        <f t="shared" si="0"/>
        <v>6825400</v>
      </c>
      <c r="AG28" s="193"/>
      <c r="AH28" s="193"/>
      <c r="AI28" s="193"/>
      <c r="AJ28" s="193"/>
      <c r="AK28" s="193"/>
      <c r="AL28" s="193"/>
      <c r="AM28" s="193"/>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row>
    <row r="29" spans="1:62" s="99" customFormat="1" ht="15.75" customHeight="1" x14ac:dyDescent="0.25">
      <c r="A29" s="893"/>
      <c r="B29" s="351" t="s">
        <v>368</v>
      </c>
      <c r="C29" s="367">
        <v>0</v>
      </c>
      <c r="D29" s="363">
        <v>65177000</v>
      </c>
      <c r="E29" s="355">
        <v>1</v>
      </c>
      <c r="F29" s="363"/>
      <c r="G29" s="345">
        <v>1</v>
      </c>
      <c r="H29" s="363"/>
      <c r="I29" s="345">
        <v>1</v>
      </c>
      <c r="J29" s="363"/>
      <c r="K29" s="345">
        <v>1</v>
      </c>
      <c r="L29" s="363"/>
      <c r="M29" s="358">
        <v>1</v>
      </c>
      <c r="N29" s="363"/>
      <c r="O29" s="343">
        <v>0</v>
      </c>
      <c r="P29" s="413">
        <v>19022000</v>
      </c>
      <c r="Q29" s="414">
        <v>0</v>
      </c>
      <c r="R29" s="343">
        <v>1</v>
      </c>
      <c r="S29" s="413">
        <v>46155000</v>
      </c>
      <c r="T29" s="413">
        <v>180907</v>
      </c>
      <c r="U29" s="344">
        <v>1</v>
      </c>
      <c r="V29" s="343">
        <v>0</v>
      </c>
      <c r="W29" s="446">
        <v>2989407</v>
      </c>
      <c r="X29" s="344">
        <v>1</v>
      </c>
      <c r="Y29" s="343">
        <v>0</v>
      </c>
      <c r="Z29" s="470">
        <v>6568984</v>
      </c>
      <c r="AA29" s="344">
        <v>1</v>
      </c>
      <c r="AB29" s="470">
        <v>-20514</v>
      </c>
      <c r="AC29" s="470">
        <v>5902300</v>
      </c>
      <c r="AD29" s="344">
        <v>1</v>
      </c>
      <c r="AE29" s="343">
        <v>0</v>
      </c>
      <c r="AF29" s="470">
        <f t="shared" si="0"/>
        <v>6825400</v>
      </c>
      <c r="AG29" s="193"/>
      <c r="AH29" s="193"/>
      <c r="AI29" s="193"/>
      <c r="AJ29" s="193"/>
      <c r="AK29" s="193"/>
      <c r="AL29" s="193"/>
      <c r="AM29" s="193"/>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row>
    <row r="30" spans="1:62" s="99" customFormat="1" ht="15.75" customHeight="1" x14ac:dyDescent="0.25">
      <c r="A30" s="893"/>
      <c r="B30" s="351" t="s">
        <v>369</v>
      </c>
      <c r="C30" s="367">
        <v>0</v>
      </c>
      <c r="D30" s="363">
        <v>65177000</v>
      </c>
      <c r="E30" s="355">
        <v>1</v>
      </c>
      <c r="F30" s="363"/>
      <c r="G30" s="345">
        <v>1</v>
      </c>
      <c r="H30" s="363"/>
      <c r="I30" s="345">
        <v>1</v>
      </c>
      <c r="J30" s="363"/>
      <c r="K30" s="345">
        <v>1</v>
      </c>
      <c r="L30" s="363"/>
      <c r="M30" s="358">
        <v>1</v>
      </c>
      <c r="N30" s="363"/>
      <c r="O30" s="343">
        <v>0</v>
      </c>
      <c r="P30" s="413">
        <v>19022000</v>
      </c>
      <c r="Q30" s="414">
        <v>0</v>
      </c>
      <c r="R30" s="343">
        <v>1</v>
      </c>
      <c r="S30" s="413">
        <v>46155000</v>
      </c>
      <c r="T30" s="413">
        <v>180907</v>
      </c>
      <c r="U30" s="344">
        <v>1</v>
      </c>
      <c r="V30" s="343">
        <v>0</v>
      </c>
      <c r="W30" s="446">
        <v>2989407</v>
      </c>
      <c r="X30" s="344">
        <v>1</v>
      </c>
      <c r="Y30" s="343">
        <v>0</v>
      </c>
      <c r="Z30" s="470">
        <v>6568984</v>
      </c>
      <c r="AA30" s="344">
        <v>1</v>
      </c>
      <c r="AB30" s="470">
        <v>-20514</v>
      </c>
      <c r="AC30" s="470">
        <v>5902300</v>
      </c>
      <c r="AD30" s="344">
        <v>1</v>
      </c>
      <c r="AE30" s="343">
        <v>0</v>
      </c>
      <c r="AF30" s="470">
        <f t="shared" si="0"/>
        <v>6825400</v>
      </c>
      <c r="AG30" s="193"/>
      <c r="AH30" s="193"/>
      <c r="AI30" s="193"/>
      <c r="AJ30" s="193"/>
      <c r="AK30" s="193"/>
      <c r="AL30" s="193"/>
      <c r="AM30" s="193"/>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row>
    <row r="31" spans="1:62" s="99" customFormat="1" ht="15.75" customHeight="1" x14ac:dyDescent="0.25">
      <c r="A31" s="893"/>
      <c r="B31" s="351" t="s">
        <v>370</v>
      </c>
      <c r="C31" s="367">
        <v>0</v>
      </c>
      <c r="D31" s="363">
        <v>65177000</v>
      </c>
      <c r="E31" s="355">
        <v>1</v>
      </c>
      <c r="F31" s="363"/>
      <c r="G31" s="345">
        <v>1</v>
      </c>
      <c r="H31" s="363"/>
      <c r="I31" s="345">
        <v>1</v>
      </c>
      <c r="J31" s="363"/>
      <c r="K31" s="345">
        <v>1</v>
      </c>
      <c r="L31" s="363"/>
      <c r="M31" s="358">
        <v>1</v>
      </c>
      <c r="N31" s="363"/>
      <c r="O31" s="343">
        <v>0</v>
      </c>
      <c r="P31" s="413">
        <v>19022000</v>
      </c>
      <c r="Q31" s="414">
        <v>0</v>
      </c>
      <c r="R31" s="343">
        <v>1</v>
      </c>
      <c r="S31" s="413">
        <v>46155000</v>
      </c>
      <c r="T31" s="413">
        <v>180907</v>
      </c>
      <c r="U31" s="344">
        <v>1</v>
      </c>
      <c r="V31" s="343">
        <v>0</v>
      </c>
      <c r="W31" s="446">
        <v>2989407</v>
      </c>
      <c r="X31" s="344">
        <v>1</v>
      </c>
      <c r="Y31" s="343">
        <v>0</v>
      </c>
      <c r="Z31" s="470">
        <v>6568983</v>
      </c>
      <c r="AA31" s="344">
        <v>1</v>
      </c>
      <c r="AB31" s="470">
        <v>-20513</v>
      </c>
      <c r="AC31" s="470">
        <v>5902300</v>
      </c>
      <c r="AD31" s="344">
        <v>1</v>
      </c>
      <c r="AE31" s="343">
        <v>0</v>
      </c>
      <c r="AF31" s="470">
        <f t="shared" si="0"/>
        <v>6825400</v>
      </c>
      <c r="AG31" s="193"/>
      <c r="AH31" s="193"/>
      <c r="AI31" s="193"/>
      <c r="AJ31" s="193"/>
      <c r="AK31" s="193"/>
      <c r="AL31" s="193"/>
      <c r="AM31" s="193"/>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row>
    <row r="32" spans="1:62" s="99" customFormat="1" ht="15.75" customHeight="1" x14ac:dyDescent="0.25">
      <c r="A32" s="893"/>
      <c r="B32" s="351" t="s">
        <v>371</v>
      </c>
      <c r="C32" s="367">
        <v>0</v>
      </c>
      <c r="D32" s="363">
        <v>65177000</v>
      </c>
      <c r="E32" s="355">
        <v>1</v>
      </c>
      <c r="F32" s="363"/>
      <c r="G32" s="345">
        <v>1</v>
      </c>
      <c r="H32" s="363"/>
      <c r="I32" s="345">
        <v>1</v>
      </c>
      <c r="J32" s="363"/>
      <c r="K32" s="345">
        <v>1</v>
      </c>
      <c r="L32" s="363"/>
      <c r="M32" s="358">
        <v>1</v>
      </c>
      <c r="N32" s="363"/>
      <c r="O32" s="343">
        <v>0</v>
      </c>
      <c r="P32" s="413">
        <v>19022000</v>
      </c>
      <c r="Q32" s="414">
        <v>0</v>
      </c>
      <c r="R32" s="343">
        <v>1</v>
      </c>
      <c r="S32" s="413">
        <v>46155000</v>
      </c>
      <c r="T32" s="413">
        <v>180907</v>
      </c>
      <c r="U32" s="344">
        <v>1</v>
      </c>
      <c r="V32" s="343">
        <v>0</v>
      </c>
      <c r="W32" s="446">
        <v>2989407</v>
      </c>
      <c r="X32" s="344">
        <v>1</v>
      </c>
      <c r="Y32" s="343">
        <v>0</v>
      </c>
      <c r="Z32" s="470">
        <v>6568983</v>
      </c>
      <c r="AA32" s="344">
        <v>1</v>
      </c>
      <c r="AB32" s="470">
        <v>-20513</v>
      </c>
      <c r="AC32" s="470">
        <v>5902300</v>
      </c>
      <c r="AD32" s="344">
        <v>1</v>
      </c>
      <c r="AE32" s="343">
        <v>0</v>
      </c>
      <c r="AF32" s="470">
        <f t="shared" si="0"/>
        <v>6825400</v>
      </c>
      <c r="AG32" s="193"/>
      <c r="AH32" s="193"/>
      <c r="AI32" s="193"/>
      <c r="AJ32" s="193"/>
      <c r="AK32" s="193"/>
      <c r="AL32" s="193"/>
      <c r="AM32" s="193"/>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row>
    <row r="33" spans="1:62" s="99" customFormat="1" ht="15.75" customHeight="1" x14ac:dyDescent="0.25">
      <c r="A33" s="893"/>
      <c r="B33" s="351" t="s">
        <v>372</v>
      </c>
      <c r="C33" s="367">
        <v>0</v>
      </c>
      <c r="D33" s="363">
        <v>65177000</v>
      </c>
      <c r="E33" s="355">
        <v>1</v>
      </c>
      <c r="F33" s="363"/>
      <c r="G33" s="345">
        <v>1</v>
      </c>
      <c r="H33" s="363"/>
      <c r="I33" s="345">
        <v>1</v>
      </c>
      <c r="J33" s="363"/>
      <c r="K33" s="345">
        <v>1</v>
      </c>
      <c r="L33" s="363"/>
      <c r="M33" s="358">
        <v>1</v>
      </c>
      <c r="N33" s="363"/>
      <c r="O33" s="343">
        <v>0</v>
      </c>
      <c r="P33" s="413">
        <v>19022000</v>
      </c>
      <c r="Q33" s="414">
        <v>0</v>
      </c>
      <c r="R33" s="343">
        <v>1</v>
      </c>
      <c r="S33" s="413">
        <v>46155000</v>
      </c>
      <c r="T33" s="413">
        <v>180907</v>
      </c>
      <c r="U33" s="344">
        <v>1</v>
      </c>
      <c r="V33" s="343">
        <v>0</v>
      </c>
      <c r="W33" s="446">
        <v>2989407</v>
      </c>
      <c r="X33" s="344">
        <v>1</v>
      </c>
      <c r="Y33" s="343">
        <v>0</v>
      </c>
      <c r="Z33" s="470">
        <v>6568983</v>
      </c>
      <c r="AA33" s="344">
        <v>1</v>
      </c>
      <c r="AB33" s="470">
        <v>-20513</v>
      </c>
      <c r="AC33" s="470">
        <v>5902300</v>
      </c>
      <c r="AD33" s="344">
        <v>1</v>
      </c>
      <c r="AE33" s="343">
        <v>0</v>
      </c>
      <c r="AF33" s="470">
        <f t="shared" ref="AF33:AF43" si="1">AF$44/20</f>
        <v>6825400</v>
      </c>
      <c r="AG33" s="193"/>
      <c r="AH33" s="193"/>
      <c r="AI33" s="193"/>
      <c r="AJ33" s="193"/>
      <c r="AK33" s="193"/>
      <c r="AL33" s="193"/>
      <c r="AM33" s="193"/>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row>
    <row r="34" spans="1:62" s="99" customFormat="1" ht="15.75" customHeight="1" x14ac:dyDescent="0.25">
      <c r="A34" s="893"/>
      <c r="B34" s="351" t="s">
        <v>373</v>
      </c>
      <c r="C34" s="367">
        <v>0</v>
      </c>
      <c r="D34" s="363">
        <v>65177000</v>
      </c>
      <c r="E34" s="355">
        <v>1</v>
      </c>
      <c r="F34" s="363"/>
      <c r="G34" s="345">
        <v>1</v>
      </c>
      <c r="H34" s="363"/>
      <c r="I34" s="345">
        <v>1</v>
      </c>
      <c r="J34" s="363"/>
      <c r="K34" s="345">
        <v>1</v>
      </c>
      <c r="L34" s="363"/>
      <c r="M34" s="358">
        <v>1</v>
      </c>
      <c r="N34" s="363"/>
      <c r="O34" s="343">
        <v>0</v>
      </c>
      <c r="P34" s="413">
        <v>19022000</v>
      </c>
      <c r="Q34" s="414">
        <v>0</v>
      </c>
      <c r="R34" s="343">
        <v>1</v>
      </c>
      <c r="S34" s="413">
        <v>46155000</v>
      </c>
      <c r="T34" s="413">
        <v>180907</v>
      </c>
      <c r="U34" s="344">
        <v>1</v>
      </c>
      <c r="V34" s="343">
        <v>0</v>
      </c>
      <c r="W34" s="446">
        <v>2989407</v>
      </c>
      <c r="X34" s="344">
        <v>1</v>
      </c>
      <c r="Y34" s="343">
        <v>0</v>
      </c>
      <c r="Z34" s="470">
        <v>6568983</v>
      </c>
      <c r="AA34" s="344">
        <v>1</v>
      </c>
      <c r="AB34" s="470">
        <v>-20513</v>
      </c>
      <c r="AC34" s="470">
        <v>5902300</v>
      </c>
      <c r="AD34" s="344">
        <v>1</v>
      </c>
      <c r="AE34" s="343">
        <v>0</v>
      </c>
      <c r="AF34" s="470">
        <f t="shared" si="1"/>
        <v>6825400</v>
      </c>
      <c r="AG34" s="193"/>
      <c r="AH34" s="193"/>
      <c r="AI34" s="193"/>
      <c r="AJ34" s="193"/>
      <c r="AK34" s="193"/>
      <c r="AL34" s="193"/>
      <c r="AM34" s="193"/>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row>
    <row r="35" spans="1:62" s="99" customFormat="1" ht="15.75" customHeight="1" x14ac:dyDescent="0.25">
      <c r="A35" s="893"/>
      <c r="B35" s="351" t="s">
        <v>374</v>
      </c>
      <c r="C35" s="367">
        <v>0</v>
      </c>
      <c r="D35" s="363">
        <v>65177000</v>
      </c>
      <c r="E35" s="355">
        <v>1</v>
      </c>
      <c r="F35" s="363"/>
      <c r="G35" s="345">
        <v>1</v>
      </c>
      <c r="H35" s="363"/>
      <c r="I35" s="345">
        <v>1</v>
      </c>
      <c r="J35" s="363"/>
      <c r="K35" s="345">
        <v>1</v>
      </c>
      <c r="L35" s="363"/>
      <c r="M35" s="358">
        <v>1</v>
      </c>
      <c r="N35" s="363"/>
      <c r="O35" s="343">
        <v>0</v>
      </c>
      <c r="P35" s="413">
        <v>19022000</v>
      </c>
      <c r="Q35" s="414">
        <v>0</v>
      </c>
      <c r="R35" s="343">
        <v>1</v>
      </c>
      <c r="S35" s="413">
        <v>46155000</v>
      </c>
      <c r="T35" s="413">
        <v>180907</v>
      </c>
      <c r="U35" s="344">
        <v>1</v>
      </c>
      <c r="V35" s="343">
        <v>0</v>
      </c>
      <c r="W35" s="446">
        <v>2989407</v>
      </c>
      <c r="X35" s="344">
        <v>1</v>
      </c>
      <c r="Y35" s="343">
        <v>0</v>
      </c>
      <c r="Z35" s="470">
        <v>6568983</v>
      </c>
      <c r="AA35" s="344">
        <v>1</v>
      </c>
      <c r="AB35" s="470">
        <v>-20513</v>
      </c>
      <c r="AC35" s="470">
        <v>5902300</v>
      </c>
      <c r="AD35" s="344">
        <v>1</v>
      </c>
      <c r="AE35" s="343">
        <v>0</v>
      </c>
      <c r="AF35" s="470">
        <f t="shared" si="1"/>
        <v>6825400</v>
      </c>
      <c r="AG35" s="193"/>
      <c r="AH35" s="193"/>
      <c r="AI35" s="193"/>
      <c r="AJ35" s="193"/>
      <c r="AK35" s="193"/>
      <c r="AL35" s="193"/>
      <c r="AM35" s="193"/>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row>
    <row r="36" spans="1:62" s="99" customFormat="1" ht="15.75" customHeight="1" x14ac:dyDescent="0.25">
      <c r="A36" s="893"/>
      <c r="B36" s="351" t="s">
        <v>375</v>
      </c>
      <c r="C36" s="367">
        <v>0</v>
      </c>
      <c r="D36" s="363">
        <v>65177000</v>
      </c>
      <c r="E36" s="355">
        <v>1</v>
      </c>
      <c r="F36" s="363"/>
      <c r="G36" s="345">
        <v>1</v>
      </c>
      <c r="H36" s="363"/>
      <c r="I36" s="345">
        <v>1</v>
      </c>
      <c r="J36" s="363"/>
      <c r="K36" s="345">
        <v>1</v>
      </c>
      <c r="L36" s="363"/>
      <c r="M36" s="358">
        <v>1</v>
      </c>
      <c r="N36" s="363"/>
      <c r="O36" s="343">
        <v>0</v>
      </c>
      <c r="P36" s="413">
        <v>19022000</v>
      </c>
      <c r="Q36" s="414">
        <v>0</v>
      </c>
      <c r="R36" s="343">
        <v>1</v>
      </c>
      <c r="S36" s="413">
        <v>46155000</v>
      </c>
      <c r="T36" s="413">
        <v>180907</v>
      </c>
      <c r="U36" s="344">
        <v>1</v>
      </c>
      <c r="V36" s="343">
        <v>0</v>
      </c>
      <c r="W36" s="446">
        <v>2989407</v>
      </c>
      <c r="X36" s="344">
        <v>1</v>
      </c>
      <c r="Y36" s="343">
        <v>0</v>
      </c>
      <c r="Z36" s="470">
        <v>6568983</v>
      </c>
      <c r="AA36" s="344">
        <v>1</v>
      </c>
      <c r="AB36" s="470">
        <v>-20513</v>
      </c>
      <c r="AC36" s="470">
        <v>5902300</v>
      </c>
      <c r="AD36" s="344">
        <v>1</v>
      </c>
      <c r="AE36" s="343">
        <v>0</v>
      </c>
      <c r="AF36" s="470">
        <f t="shared" si="1"/>
        <v>6825400</v>
      </c>
      <c r="AG36" s="193"/>
      <c r="AH36" s="193"/>
      <c r="AI36" s="193"/>
      <c r="AJ36" s="193"/>
      <c r="AK36" s="193"/>
      <c r="AL36" s="193"/>
      <c r="AM36" s="193"/>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row>
    <row r="37" spans="1:62" s="99" customFormat="1" ht="15.75" customHeight="1" x14ac:dyDescent="0.25">
      <c r="A37" s="893"/>
      <c r="B37" s="351" t="s">
        <v>376</v>
      </c>
      <c r="C37" s="367">
        <v>0</v>
      </c>
      <c r="D37" s="363">
        <v>65177000</v>
      </c>
      <c r="E37" s="355">
        <v>1</v>
      </c>
      <c r="F37" s="363"/>
      <c r="G37" s="345">
        <v>1</v>
      </c>
      <c r="H37" s="363"/>
      <c r="I37" s="345">
        <v>1</v>
      </c>
      <c r="J37" s="363"/>
      <c r="K37" s="345">
        <v>1</v>
      </c>
      <c r="L37" s="363"/>
      <c r="M37" s="358">
        <v>1</v>
      </c>
      <c r="N37" s="363"/>
      <c r="O37" s="343">
        <v>0</v>
      </c>
      <c r="P37" s="413">
        <v>19022000</v>
      </c>
      <c r="Q37" s="414">
        <v>0</v>
      </c>
      <c r="R37" s="343">
        <v>1</v>
      </c>
      <c r="S37" s="413">
        <v>46155000</v>
      </c>
      <c r="T37" s="413">
        <v>180907</v>
      </c>
      <c r="U37" s="344">
        <v>1</v>
      </c>
      <c r="V37" s="343">
        <v>0</v>
      </c>
      <c r="W37" s="446">
        <v>2989407</v>
      </c>
      <c r="X37" s="344">
        <v>1</v>
      </c>
      <c r="Y37" s="343">
        <v>0</v>
      </c>
      <c r="Z37" s="470">
        <v>6568983</v>
      </c>
      <c r="AA37" s="344">
        <v>1</v>
      </c>
      <c r="AB37" s="470">
        <v>-20513</v>
      </c>
      <c r="AC37" s="470">
        <v>5902300</v>
      </c>
      <c r="AD37" s="344">
        <v>1</v>
      </c>
      <c r="AE37" s="343">
        <v>0</v>
      </c>
      <c r="AF37" s="470">
        <f t="shared" si="1"/>
        <v>6825400</v>
      </c>
      <c r="AG37" s="193"/>
      <c r="AH37" s="193"/>
      <c r="AI37" s="193"/>
      <c r="AJ37" s="193"/>
      <c r="AK37" s="193"/>
      <c r="AL37" s="193"/>
      <c r="AM37" s="193"/>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row>
    <row r="38" spans="1:62" s="99" customFormat="1" ht="15.75" customHeight="1" x14ac:dyDescent="0.25">
      <c r="A38" s="893"/>
      <c r="B38" s="351" t="s">
        <v>377</v>
      </c>
      <c r="C38" s="367">
        <v>0</v>
      </c>
      <c r="D38" s="363">
        <v>65177000</v>
      </c>
      <c r="E38" s="355">
        <v>1</v>
      </c>
      <c r="F38" s="363"/>
      <c r="G38" s="345">
        <v>1</v>
      </c>
      <c r="H38" s="363"/>
      <c r="I38" s="345">
        <v>1</v>
      </c>
      <c r="J38" s="363"/>
      <c r="K38" s="345">
        <v>1</v>
      </c>
      <c r="L38" s="363"/>
      <c r="M38" s="358">
        <v>1</v>
      </c>
      <c r="N38" s="363"/>
      <c r="O38" s="343">
        <v>0</v>
      </c>
      <c r="P38" s="413">
        <v>19022000</v>
      </c>
      <c r="Q38" s="414">
        <v>0</v>
      </c>
      <c r="R38" s="343">
        <v>1</v>
      </c>
      <c r="S38" s="413">
        <v>46155000</v>
      </c>
      <c r="T38" s="413">
        <v>180906</v>
      </c>
      <c r="U38" s="344">
        <v>1</v>
      </c>
      <c r="V38" s="343">
        <v>0</v>
      </c>
      <c r="W38" s="446">
        <v>2989407</v>
      </c>
      <c r="X38" s="344">
        <v>1</v>
      </c>
      <c r="Y38" s="343">
        <v>0</v>
      </c>
      <c r="Z38" s="470">
        <v>6568983</v>
      </c>
      <c r="AA38" s="344">
        <v>1</v>
      </c>
      <c r="AB38" s="470">
        <v>-20513</v>
      </c>
      <c r="AC38" s="470">
        <v>5902300</v>
      </c>
      <c r="AD38" s="344">
        <v>1</v>
      </c>
      <c r="AE38" s="343">
        <v>0</v>
      </c>
      <c r="AF38" s="470">
        <f t="shared" si="1"/>
        <v>6825400</v>
      </c>
      <c r="AG38" s="193"/>
      <c r="AH38" s="193"/>
      <c r="AI38" s="193"/>
      <c r="AJ38" s="193"/>
      <c r="AK38" s="193"/>
      <c r="AL38" s="193"/>
      <c r="AM38" s="193"/>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row>
    <row r="39" spans="1:62" s="99" customFormat="1" ht="15.75" customHeight="1" x14ac:dyDescent="0.25">
      <c r="A39" s="893"/>
      <c r="B39" s="351" t="s">
        <v>378</v>
      </c>
      <c r="C39" s="367">
        <v>0</v>
      </c>
      <c r="D39" s="363">
        <v>65177000</v>
      </c>
      <c r="E39" s="355">
        <v>1</v>
      </c>
      <c r="F39" s="363"/>
      <c r="G39" s="345">
        <v>1</v>
      </c>
      <c r="H39" s="363"/>
      <c r="I39" s="345">
        <v>1</v>
      </c>
      <c r="J39" s="363"/>
      <c r="K39" s="345">
        <v>1</v>
      </c>
      <c r="L39" s="363"/>
      <c r="M39" s="358">
        <v>1</v>
      </c>
      <c r="N39" s="363"/>
      <c r="O39" s="343">
        <v>0</v>
      </c>
      <c r="P39" s="413">
        <v>19022000</v>
      </c>
      <c r="Q39" s="414">
        <v>0</v>
      </c>
      <c r="R39" s="343">
        <v>1</v>
      </c>
      <c r="S39" s="413">
        <v>46155000</v>
      </c>
      <c r="T39" s="413">
        <v>180906</v>
      </c>
      <c r="U39" s="344">
        <v>1</v>
      </c>
      <c r="V39" s="343">
        <v>0</v>
      </c>
      <c r="W39" s="446">
        <v>2989406</v>
      </c>
      <c r="X39" s="344">
        <v>1</v>
      </c>
      <c r="Y39" s="343">
        <v>0</v>
      </c>
      <c r="Z39" s="470">
        <v>6568983</v>
      </c>
      <c r="AA39" s="344">
        <v>1</v>
      </c>
      <c r="AB39" s="470">
        <v>-20513</v>
      </c>
      <c r="AC39" s="470">
        <v>5902300</v>
      </c>
      <c r="AD39" s="344">
        <v>1</v>
      </c>
      <c r="AE39" s="343">
        <v>0</v>
      </c>
      <c r="AF39" s="470">
        <f t="shared" si="1"/>
        <v>6825400</v>
      </c>
      <c r="AG39" s="193"/>
      <c r="AH39" s="193"/>
      <c r="AI39" s="193"/>
      <c r="AJ39" s="193"/>
      <c r="AK39" s="193"/>
      <c r="AL39" s="193"/>
      <c r="AM39" s="193"/>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1:62" s="99" customFormat="1" ht="15.75" customHeight="1" x14ac:dyDescent="0.25">
      <c r="A40" s="893"/>
      <c r="B40" s="351" t="s">
        <v>379</v>
      </c>
      <c r="C40" s="367">
        <v>0</v>
      </c>
      <c r="D40" s="363">
        <v>65177000</v>
      </c>
      <c r="E40" s="355">
        <v>1</v>
      </c>
      <c r="F40" s="363"/>
      <c r="G40" s="345">
        <v>1</v>
      </c>
      <c r="H40" s="363"/>
      <c r="I40" s="345">
        <v>1</v>
      </c>
      <c r="J40" s="363"/>
      <c r="K40" s="345">
        <v>1</v>
      </c>
      <c r="L40" s="363"/>
      <c r="M40" s="358">
        <v>1</v>
      </c>
      <c r="N40" s="363"/>
      <c r="O40" s="343">
        <v>0</v>
      </c>
      <c r="P40" s="413">
        <v>19022000</v>
      </c>
      <c r="Q40" s="414">
        <v>0</v>
      </c>
      <c r="R40" s="343">
        <v>1</v>
      </c>
      <c r="S40" s="413">
        <v>46155000</v>
      </c>
      <c r="T40" s="413">
        <v>180906</v>
      </c>
      <c r="U40" s="344">
        <v>1</v>
      </c>
      <c r="V40" s="343">
        <v>0</v>
      </c>
      <c r="W40" s="446">
        <v>2989406</v>
      </c>
      <c r="X40" s="344">
        <v>1</v>
      </c>
      <c r="Y40" s="343">
        <v>0</v>
      </c>
      <c r="Z40" s="470">
        <v>6568983</v>
      </c>
      <c r="AA40" s="344">
        <v>1</v>
      </c>
      <c r="AB40" s="470">
        <v>-20513</v>
      </c>
      <c r="AC40" s="470">
        <v>5902300</v>
      </c>
      <c r="AD40" s="344">
        <v>1</v>
      </c>
      <c r="AE40" s="343">
        <v>0</v>
      </c>
      <c r="AF40" s="470">
        <f t="shared" si="1"/>
        <v>6825400</v>
      </c>
      <c r="AG40" s="193"/>
      <c r="AH40" s="193"/>
      <c r="AI40" s="193"/>
      <c r="AJ40" s="193"/>
      <c r="AK40" s="193"/>
      <c r="AL40" s="193"/>
      <c r="AM40" s="193"/>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1:62" s="99" customFormat="1" ht="15.75" customHeight="1" x14ac:dyDescent="0.25">
      <c r="A41" s="893"/>
      <c r="B41" s="351" t="s">
        <v>380</v>
      </c>
      <c r="C41" s="367">
        <v>0</v>
      </c>
      <c r="D41" s="363">
        <v>65177000</v>
      </c>
      <c r="E41" s="355">
        <v>1</v>
      </c>
      <c r="F41" s="363"/>
      <c r="G41" s="345">
        <v>1</v>
      </c>
      <c r="H41" s="363"/>
      <c r="I41" s="345">
        <v>1</v>
      </c>
      <c r="J41" s="363"/>
      <c r="K41" s="345">
        <v>1</v>
      </c>
      <c r="L41" s="363"/>
      <c r="M41" s="358">
        <v>1</v>
      </c>
      <c r="N41" s="363"/>
      <c r="O41" s="343">
        <v>0</v>
      </c>
      <c r="P41" s="413">
        <v>19022000</v>
      </c>
      <c r="Q41" s="414">
        <v>0</v>
      </c>
      <c r="R41" s="343">
        <v>1</v>
      </c>
      <c r="S41" s="413">
        <v>46155000</v>
      </c>
      <c r="T41" s="413">
        <v>180906</v>
      </c>
      <c r="U41" s="344">
        <v>1</v>
      </c>
      <c r="V41" s="343">
        <v>0</v>
      </c>
      <c r="W41" s="446">
        <v>2989406</v>
      </c>
      <c r="X41" s="344">
        <v>1</v>
      </c>
      <c r="Y41" s="343">
        <v>0</v>
      </c>
      <c r="Z41" s="470">
        <v>6568983</v>
      </c>
      <c r="AA41" s="344">
        <v>1</v>
      </c>
      <c r="AB41" s="470">
        <v>-20513</v>
      </c>
      <c r="AC41" s="470">
        <v>5902300</v>
      </c>
      <c r="AD41" s="344">
        <v>1</v>
      </c>
      <c r="AE41" s="343">
        <v>0</v>
      </c>
      <c r="AF41" s="470">
        <f t="shared" si="1"/>
        <v>6825400</v>
      </c>
      <c r="AG41" s="193"/>
      <c r="AH41" s="193"/>
      <c r="AI41" s="193"/>
      <c r="AJ41" s="193"/>
      <c r="AK41" s="193"/>
      <c r="AL41" s="193"/>
      <c r="AM41" s="193"/>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row>
    <row r="42" spans="1:62" s="99" customFormat="1" ht="15.75" customHeight="1" x14ac:dyDescent="0.25">
      <c r="A42" s="893"/>
      <c r="B42" s="351" t="s">
        <v>381</v>
      </c>
      <c r="C42" s="367">
        <v>0</v>
      </c>
      <c r="D42" s="363">
        <v>65177000</v>
      </c>
      <c r="E42" s="355">
        <v>1</v>
      </c>
      <c r="F42" s="363"/>
      <c r="G42" s="345">
        <v>1</v>
      </c>
      <c r="H42" s="363"/>
      <c r="I42" s="345">
        <v>1</v>
      </c>
      <c r="J42" s="363"/>
      <c r="K42" s="345">
        <v>1</v>
      </c>
      <c r="L42" s="363"/>
      <c r="M42" s="358">
        <v>1</v>
      </c>
      <c r="N42" s="363"/>
      <c r="O42" s="343">
        <v>0</v>
      </c>
      <c r="P42" s="413">
        <v>19022000</v>
      </c>
      <c r="Q42" s="414">
        <v>0</v>
      </c>
      <c r="R42" s="343">
        <v>1</v>
      </c>
      <c r="S42" s="413">
        <v>46155000</v>
      </c>
      <c r="T42" s="413">
        <v>180906</v>
      </c>
      <c r="U42" s="344">
        <v>1</v>
      </c>
      <c r="V42" s="343">
        <v>0</v>
      </c>
      <c r="W42" s="446">
        <v>2989406</v>
      </c>
      <c r="X42" s="344">
        <v>1</v>
      </c>
      <c r="Y42" s="343">
        <v>0</v>
      </c>
      <c r="Z42" s="470">
        <v>6568983</v>
      </c>
      <c r="AA42" s="344">
        <v>1</v>
      </c>
      <c r="AB42" s="470">
        <v>-20513</v>
      </c>
      <c r="AC42" s="470">
        <v>5902300</v>
      </c>
      <c r="AD42" s="344">
        <v>1</v>
      </c>
      <c r="AE42" s="343">
        <v>0</v>
      </c>
      <c r="AF42" s="470">
        <f t="shared" si="1"/>
        <v>6825400</v>
      </c>
      <c r="AG42" s="193"/>
      <c r="AH42" s="193"/>
      <c r="AI42" s="193"/>
      <c r="AJ42" s="193"/>
      <c r="AK42" s="193"/>
      <c r="AL42" s="193"/>
      <c r="AM42" s="193"/>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row>
    <row r="43" spans="1:62" s="99" customFormat="1" ht="15.75" customHeight="1" thickBot="1" x14ac:dyDescent="0.3">
      <c r="A43" s="893"/>
      <c r="B43" s="352" t="s">
        <v>382</v>
      </c>
      <c r="C43" s="368">
        <v>0</v>
      </c>
      <c r="D43" s="364">
        <v>65177000</v>
      </c>
      <c r="E43" s="356">
        <v>1</v>
      </c>
      <c r="F43" s="364"/>
      <c r="G43" s="349">
        <v>1</v>
      </c>
      <c r="H43" s="364"/>
      <c r="I43" s="349">
        <v>1</v>
      </c>
      <c r="J43" s="364"/>
      <c r="K43" s="349">
        <v>1</v>
      </c>
      <c r="L43" s="364"/>
      <c r="M43" s="360">
        <v>1</v>
      </c>
      <c r="N43" s="364"/>
      <c r="O43" s="343">
        <v>0</v>
      </c>
      <c r="P43" s="413">
        <v>19022000</v>
      </c>
      <c r="Q43" s="414">
        <v>0</v>
      </c>
      <c r="R43" s="343">
        <v>1</v>
      </c>
      <c r="S43" s="413">
        <v>46155000</v>
      </c>
      <c r="T43" s="413">
        <v>180906</v>
      </c>
      <c r="U43" s="344">
        <v>1</v>
      </c>
      <c r="V43" s="343">
        <v>0</v>
      </c>
      <c r="W43" s="446">
        <v>2989406</v>
      </c>
      <c r="X43" s="344">
        <v>1</v>
      </c>
      <c r="Y43" s="343">
        <v>0</v>
      </c>
      <c r="Z43" s="470">
        <v>6568983</v>
      </c>
      <c r="AA43" s="344">
        <v>1</v>
      </c>
      <c r="AB43" s="470">
        <v>-20513</v>
      </c>
      <c r="AC43" s="470">
        <v>5902300</v>
      </c>
      <c r="AD43" s="344">
        <v>1</v>
      </c>
      <c r="AE43" s="343">
        <v>0</v>
      </c>
      <c r="AF43" s="470">
        <f t="shared" si="1"/>
        <v>6825400</v>
      </c>
      <c r="AG43" s="193"/>
      <c r="AH43" s="193"/>
      <c r="AI43" s="193"/>
      <c r="AJ43" s="193"/>
      <c r="AK43" s="193"/>
      <c r="AL43" s="193"/>
      <c r="AM43" s="193"/>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row>
    <row r="44" spans="1:62" s="99" customFormat="1" ht="29.25" customHeight="1" thickBot="1" x14ac:dyDescent="0.3">
      <c r="A44" s="894"/>
      <c r="B44" s="353" t="s">
        <v>93</v>
      </c>
      <c r="C44" s="369">
        <f>SUM(C24:C43)</f>
        <v>0</v>
      </c>
      <c r="D44" s="365">
        <f>SUM(D24:D43)</f>
        <v>1303540000</v>
      </c>
      <c r="E44" s="348">
        <f>SUM(E24:E43)</f>
        <v>20</v>
      </c>
      <c r="F44" s="365"/>
      <c r="G44" s="347">
        <f>SUM(G24:G43)</f>
        <v>20</v>
      </c>
      <c r="H44" s="365"/>
      <c r="I44" s="347">
        <f>SUM(I24:I43)</f>
        <v>20</v>
      </c>
      <c r="J44" s="365"/>
      <c r="K44" s="347">
        <f>SUM(K24:K43)</f>
        <v>20</v>
      </c>
      <c r="L44" s="365"/>
      <c r="M44" s="361">
        <f>SUM(M24:M43)</f>
        <v>20</v>
      </c>
      <c r="N44" s="365"/>
      <c r="O44" s="347">
        <v>0</v>
      </c>
      <c r="P44" s="415">
        <f>SUM(P24:P43)</f>
        <v>380440000</v>
      </c>
      <c r="Q44" s="416">
        <f>SUM(Q24:Q43)</f>
        <v>0</v>
      </c>
      <c r="R44" s="347">
        <f>SUM(R24:R43)</f>
        <v>20</v>
      </c>
      <c r="S44" s="415">
        <f>SUM(S24:S43)</f>
        <v>923100000</v>
      </c>
      <c r="T44" s="448">
        <f>SUM(T24:T43)</f>
        <v>3618134</v>
      </c>
      <c r="U44" s="449">
        <v>20</v>
      </c>
      <c r="V44" s="450">
        <v>0</v>
      </c>
      <c r="W44" s="451">
        <f>SUM(W24:W43)</f>
        <v>59788135</v>
      </c>
      <c r="X44" s="449">
        <v>20</v>
      </c>
      <c r="Y44" s="450">
        <v>0</v>
      </c>
      <c r="Z44" s="469">
        <v>131379667</v>
      </c>
      <c r="AA44" s="208">
        <v>1</v>
      </c>
      <c r="AB44" s="469">
        <v>-410267</v>
      </c>
      <c r="AC44" s="469">
        <v>118046000</v>
      </c>
      <c r="AD44" s="449">
        <v>20</v>
      </c>
      <c r="AE44" s="450">
        <v>0</v>
      </c>
      <c r="AF44" s="469">
        <v>136508000</v>
      </c>
      <c r="AG44" s="193"/>
      <c r="AH44" s="193"/>
      <c r="AI44" s="193"/>
      <c r="AJ44" s="193"/>
      <c r="AK44" s="193"/>
      <c r="AL44" s="193"/>
      <c r="AM44" s="193"/>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row>
    <row r="45" spans="1:62" s="68" customFormat="1" ht="24" customHeight="1" thickBot="1" x14ac:dyDescent="0.3">
      <c r="K45" s="163"/>
      <c r="L45" s="163"/>
      <c r="M45" s="163"/>
      <c r="N45" s="163"/>
      <c r="O45" s="163"/>
      <c r="AG45" s="193"/>
      <c r="AH45" s="193"/>
      <c r="AI45" s="193"/>
      <c r="AJ45" s="193"/>
      <c r="AK45" s="193"/>
      <c r="AL45" s="193"/>
      <c r="AM45" s="193"/>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68" customFormat="1" ht="24" customHeight="1" thickBot="1" x14ac:dyDescent="0.3">
      <c r="A46" s="593" t="s">
        <v>383</v>
      </c>
      <c r="B46" s="902" t="s">
        <v>360</v>
      </c>
      <c r="C46" s="767" t="s">
        <v>99</v>
      </c>
      <c r="D46" s="896"/>
      <c r="E46" s="896"/>
      <c r="F46" s="896"/>
      <c r="G46" s="896"/>
      <c r="H46" s="896"/>
      <c r="I46" s="896"/>
      <c r="J46" s="896"/>
      <c r="K46" s="896"/>
      <c r="L46" s="896"/>
      <c r="M46" s="896"/>
      <c r="N46" s="768"/>
      <c r="O46" s="884" t="s">
        <v>236</v>
      </c>
      <c r="P46" s="885"/>
      <c r="Q46" s="885"/>
      <c r="R46" s="885"/>
      <c r="S46" s="885"/>
      <c r="T46" s="885"/>
      <c r="U46" s="885"/>
      <c r="V46" s="885"/>
      <c r="W46" s="885"/>
      <c r="X46" s="885"/>
      <c r="Y46" s="885"/>
      <c r="Z46" s="885"/>
      <c r="AA46" s="885"/>
      <c r="AB46" s="885"/>
      <c r="AC46" s="885"/>
      <c r="AD46" s="885"/>
      <c r="AE46" s="885"/>
      <c r="AF46" s="886"/>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row>
    <row r="47" spans="1:62" s="68" customFormat="1" ht="24" customHeight="1" thickBot="1" x14ac:dyDescent="0.3">
      <c r="A47" s="892"/>
      <c r="B47" s="903"/>
      <c r="C47" s="767" t="s">
        <v>246</v>
      </c>
      <c r="D47" s="768"/>
      <c r="E47" s="767" t="s">
        <v>247</v>
      </c>
      <c r="F47" s="768"/>
      <c r="G47" s="767" t="s">
        <v>248</v>
      </c>
      <c r="H47" s="768"/>
      <c r="I47" s="767" t="s">
        <v>249</v>
      </c>
      <c r="J47" s="768"/>
      <c r="K47" s="767" t="s">
        <v>356</v>
      </c>
      <c r="L47" s="768"/>
      <c r="M47" s="767" t="s">
        <v>251</v>
      </c>
      <c r="N47" s="768"/>
      <c r="O47" s="884" t="s">
        <v>246</v>
      </c>
      <c r="P47" s="885"/>
      <c r="Q47" s="886"/>
      <c r="R47" s="884" t="s">
        <v>247</v>
      </c>
      <c r="S47" s="885"/>
      <c r="T47" s="886"/>
      <c r="U47" s="884" t="s">
        <v>248</v>
      </c>
      <c r="V47" s="885"/>
      <c r="W47" s="886"/>
      <c r="X47" s="884" t="s">
        <v>249</v>
      </c>
      <c r="Y47" s="885"/>
      <c r="Z47" s="886"/>
      <c r="AA47" s="884" t="s">
        <v>356</v>
      </c>
      <c r="AB47" s="885"/>
      <c r="AC47" s="886"/>
      <c r="AD47" s="884" t="s">
        <v>251</v>
      </c>
      <c r="AE47" s="885"/>
      <c r="AF47" s="886"/>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s="68" customFormat="1" ht="29.25" customHeight="1" thickBot="1" x14ac:dyDescent="0.3">
      <c r="A48" s="892"/>
      <c r="B48" s="904"/>
      <c r="C48" s="214" t="s">
        <v>100</v>
      </c>
      <c r="D48" s="196" t="s">
        <v>361</v>
      </c>
      <c r="E48" s="214" t="s">
        <v>100</v>
      </c>
      <c r="F48" s="196" t="s">
        <v>361</v>
      </c>
      <c r="G48" s="214" t="s">
        <v>100</v>
      </c>
      <c r="H48" s="196" t="s">
        <v>361</v>
      </c>
      <c r="I48" s="214" t="s">
        <v>100</v>
      </c>
      <c r="J48" s="196" t="s">
        <v>361</v>
      </c>
      <c r="K48" s="214" t="s">
        <v>100</v>
      </c>
      <c r="L48" s="196" t="s">
        <v>361</v>
      </c>
      <c r="M48" s="214" t="s">
        <v>100</v>
      </c>
      <c r="N48" s="196" t="s">
        <v>361</v>
      </c>
      <c r="O48" s="199" t="s">
        <v>100</v>
      </c>
      <c r="P48" s="199" t="s">
        <v>362</v>
      </c>
      <c r="Q48" s="199" t="s">
        <v>223</v>
      </c>
      <c r="R48" s="199" t="s">
        <v>100</v>
      </c>
      <c r="S48" s="199" t="s">
        <v>362</v>
      </c>
      <c r="T48" s="199" t="s">
        <v>223</v>
      </c>
      <c r="U48" s="199" t="s">
        <v>100</v>
      </c>
      <c r="V48" s="199" t="s">
        <v>362</v>
      </c>
      <c r="W48" s="199" t="s">
        <v>223</v>
      </c>
      <c r="X48" s="199" t="s">
        <v>100</v>
      </c>
      <c r="Y48" s="199" t="s">
        <v>362</v>
      </c>
      <c r="Z48" s="199" t="s">
        <v>223</v>
      </c>
      <c r="AA48" s="199" t="s">
        <v>100</v>
      </c>
      <c r="AB48" s="199" t="s">
        <v>362</v>
      </c>
      <c r="AC48" s="199" t="s">
        <v>223</v>
      </c>
      <c r="AD48" s="199" t="s">
        <v>100</v>
      </c>
      <c r="AE48" s="199" t="s">
        <v>362</v>
      </c>
      <c r="AF48" s="199" t="s">
        <v>223</v>
      </c>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row>
    <row r="49" spans="1:62" s="68" customFormat="1" ht="16.5" x14ac:dyDescent="0.25">
      <c r="A49" s="892"/>
      <c r="B49" s="350" t="s">
        <v>363</v>
      </c>
      <c r="C49" s="366">
        <v>1</v>
      </c>
      <c r="D49" s="362"/>
      <c r="E49" s="354">
        <v>1</v>
      </c>
      <c r="F49" s="362"/>
      <c r="G49" s="346">
        <v>1</v>
      </c>
      <c r="H49" s="362"/>
      <c r="I49" s="346">
        <v>1</v>
      </c>
      <c r="J49" s="362"/>
      <c r="K49" s="346">
        <v>1</v>
      </c>
      <c r="L49" s="362"/>
      <c r="M49" s="359">
        <v>1</v>
      </c>
      <c r="N49" s="362"/>
      <c r="O49" s="357">
        <v>1</v>
      </c>
      <c r="P49" s="414">
        <v>0</v>
      </c>
      <c r="Q49" s="980">
        <f>Q69/20</f>
        <v>6517700</v>
      </c>
      <c r="R49" s="143"/>
      <c r="S49" s="209"/>
      <c r="T49" s="212"/>
      <c r="U49" s="143"/>
      <c r="V49" s="209"/>
      <c r="W49" s="212"/>
      <c r="X49" s="143"/>
      <c r="Y49" s="209"/>
      <c r="Z49" s="212"/>
      <c r="AA49" s="143"/>
      <c r="AB49" s="209"/>
      <c r="AC49" s="212"/>
      <c r="AD49" s="143"/>
      <c r="AE49" s="254"/>
      <c r="AF49" s="212"/>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row>
    <row r="50" spans="1:62" s="68" customFormat="1" ht="16.5" x14ac:dyDescent="0.25">
      <c r="A50" s="892"/>
      <c r="B50" s="351" t="s">
        <v>364</v>
      </c>
      <c r="C50" s="367">
        <v>1</v>
      </c>
      <c r="D50" s="363"/>
      <c r="E50" s="355">
        <v>1</v>
      </c>
      <c r="F50" s="363"/>
      <c r="G50" s="345">
        <v>1</v>
      </c>
      <c r="H50" s="363"/>
      <c r="I50" s="345">
        <v>1</v>
      </c>
      <c r="J50" s="363"/>
      <c r="K50" s="345">
        <v>1</v>
      </c>
      <c r="L50" s="363"/>
      <c r="M50" s="358">
        <v>1</v>
      </c>
      <c r="N50" s="363"/>
      <c r="O50" s="343">
        <v>1</v>
      </c>
      <c r="P50" s="414">
        <v>0</v>
      </c>
      <c r="Q50" s="980">
        <v>6517700</v>
      </c>
      <c r="R50" s="143"/>
      <c r="S50" s="209"/>
      <c r="T50" s="212"/>
      <c r="U50" s="143"/>
      <c r="V50" s="209"/>
      <c r="W50" s="212"/>
      <c r="X50" s="143"/>
      <c r="Y50" s="209"/>
      <c r="Z50" s="212"/>
      <c r="AA50" s="143"/>
      <c r="AB50" s="209"/>
      <c r="AC50" s="212"/>
      <c r="AD50" s="143"/>
      <c r="AE50" s="254"/>
      <c r="AF50" s="212"/>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row>
    <row r="51" spans="1:62" s="68" customFormat="1" ht="16.5" x14ac:dyDescent="0.25">
      <c r="A51" s="892"/>
      <c r="B51" s="351" t="s">
        <v>365</v>
      </c>
      <c r="C51" s="367">
        <v>1</v>
      </c>
      <c r="D51" s="363"/>
      <c r="E51" s="355">
        <v>1</v>
      </c>
      <c r="F51" s="363"/>
      <c r="G51" s="345">
        <v>1</v>
      </c>
      <c r="H51" s="363"/>
      <c r="I51" s="345">
        <v>1</v>
      </c>
      <c r="J51" s="363"/>
      <c r="K51" s="345">
        <v>1</v>
      </c>
      <c r="L51" s="363"/>
      <c r="M51" s="358">
        <v>1</v>
      </c>
      <c r="N51" s="363"/>
      <c r="O51" s="343">
        <v>1</v>
      </c>
      <c r="P51" s="414">
        <v>0</v>
      </c>
      <c r="Q51" s="980">
        <v>6517700</v>
      </c>
      <c r="R51" s="143"/>
      <c r="S51" s="209"/>
      <c r="T51" s="212"/>
      <c r="U51" s="143"/>
      <c r="V51" s="209"/>
      <c r="W51" s="212"/>
      <c r="X51" s="143"/>
      <c r="Y51" s="209"/>
      <c r="Z51" s="212"/>
      <c r="AA51" s="143"/>
      <c r="AB51" s="209"/>
      <c r="AC51" s="212"/>
      <c r="AD51" s="143"/>
      <c r="AE51" s="254"/>
      <c r="AF51" s="212"/>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row>
    <row r="52" spans="1:62" s="68" customFormat="1" ht="16.5" x14ac:dyDescent="0.25">
      <c r="A52" s="892"/>
      <c r="B52" s="351" t="s">
        <v>366</v>
      </c>
      <c r="C52" s="367">
        <v>1</v>
      </c>
      <c r="D52" s="363"/>
      <c r="E52" s="355">
        <v>1</v>
      </c>
      <c r="F52" s="363"/>
      <c r="G52" s="345">
        <v>1</v>
      </c>
      <c r="H52" s="363"/>
      <c r="I52" s="345">
        <v>1</v>
      </c>
      <c r="J52" s="363"/>
      <c r="K52" s="345">
        <v>1</v>
      </c>
      <c r="L52" s="363"/>
      <c r="M52" s="358">
        <v>1</v>
      </c>
      <c r="N52" s="363"/>
      <c r="O52" s="343">
        <v>1</v>
      </c>
      <c r="P52" s="414">
        <v>0</v>
      </c>
      <c r="Q52" s="980">
        <v>6517700</v>
      </c>
      <c r="R52" s="143"/>
      <c r="S52" s="209"/>
      <c r="T52" s="212"/>
      <c r="U52" s="143"/>
      <c r="V52" s="209"/>
      <c r="W52" s="212"/>
      <c r="X52" s="143"/>
      <c r="Y52" s="209"/>
      <c r="Z52" s="212"/>
      <c r="AA52" s="143"/>
      <c r="AB52" s="209"/>
      <c r="AC52" s="212"/>
      <c r="AD52" s="143"/>
      <c r="AE52" s="254"/>
      <c r="AF52" s="212"/>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row>
    <row r="53" spans="1:62" s="68" customFormat="1" ht="16.5" x14ac:dyDescent="0.25">
      <c r="A53" s="892"/>
      <c r="B53" s="351" t="s">
        <v>367</v>
      </c>
      <c r="C53" s="367">
        <v>1</v>
      </c>
      <c r="D53" s="363"/>
      <c r="E53" s="355">
        <v>1</v>
      </c>
      <c r="F53" s="363"/>
      <c r="G53" s="345">
        <v>1</v>
      </c>
      <c r="H53" s="363"/>
      <c r="I53" s="345">
        <v>1</v>
      </c>
      <c r="J53" s="363"/>
      <c r="K53" s="345">
        <v>1</v>
      </c>
      <c r="L53" s="363"/>
      <c r="M53" s="358">
        <v>1</v>
      </c>
      <c r="N53" s="363"/>
      <c r="O53" s="343">
        <v>1</v>
      </c>
      <c r="P53" s="414">
        <v>0</v>
      </c>
      <c r="Q53" s="980">
        <v>6517700</v>
      </c>
      <c r="R53" s="143"/>
      <c r="S53" s="209"/>
      <c r="T53" s="212"/>
      <c r="U53" s="143"/>
      <c r="V53" s="209"/>
      <c r="W53" s="212"/>
      <c r="X53" s="143"/>
      <c r="Y53" s="209"/>
      <c r="Z53" s="212"/>
      <c r="AA53" s="143"/>
      <c r="AB53" s="209"/>
      <c r="AC53" s="212"/>
      <c r="AD53" s="143"/>
      <c r="AE53" s="254"/>
      <c r="AF53" s="212"/>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row>
    <row r="54" spans="1:62" s="68" customFormat="1" ht="16.5" x14ac:dyDescent="0.25">
      <c r="A54" s="892"/>
      <c r="B54" s="351" t="s">
        <v>368</v>
      </c>
      <c r="C54" s="367">
        <v>1</v>
      </c>
      <c r="D54" s="363"/>
      <c r="E54" s="355">
        <v>1</v>
      </c>
      <c r="F54" s="363"/>
      <c r="G54" s="345">
        <v>1</v>
      </c>
      <c r="H54" s="363"/>
      <c r="I54" s="345">
        <v>1</v>
      </c>
      <c r="J54" s="363"/>
      <c r="K54" s="345">
        <v>1</v>
      </c>
      <c r="L54" s="363"/>
      <c r="M54" s="358">
        <v>1</v>
      </c>
      <c r="N54" s="363"/>
      <c r="O54" s="343">
        <v>1</v>
      </c>
      <c r="P54" s="414">
        <v>0</v>
      </c>
      <c r="Q54" s="980">
        <v>6517700</v>
      </c>
      <c r="R54" s="143"/>
      <c r="S54" s="209"/>
      <c r="T54" s="212"/>
      <c r="U54" s="143"/>
      <c r="V54" s="209"/>
      <c r="W54" s="212"/>
      <c r="X54" s="143"/>
      <c r="Y54" s="209"/>
      <c r="Z54" s="212"/>
      <c r="AA54" s="143"/>
      <c r="AB54" s="209"/>
      <c r="AC54" s="212"/>
      <c r="AD54" s="143"/>
      <c r="AE54" s="254"/>
      <c r="AF54" s="212"/>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row>
    <row r="55" spans="1:62" s="68" customFormat="1" ht="16.5" x14ac:dyDescent="0.25">
      <c r="A55" s="892"/>
      <c r="B55" s="351" t="s">
        <v>369</v>
      </c>
      <c r="C55" s="367">
        <v>1</v>
      </c>
      <c r="D55" s="363"/>
      <c r="E55" s="355">
        <v>1</v>
      </c>
      <c r="F55" s="363"/>
      <c r="G55" s="345">
        <v>1</v>
      </c>
      <c r="H55" s="363"/>
      <c r="I55" s="345">
        <v>1</v>
      </c>
      <c r="J55" s="363"/>
      <c r="K55" s="345">
        <v>1</v>
      </c>
      <c r="L55" s="363"/>
      <c r="M55" s="358">
        <v>1</v>
      </c>
      <c r="N55" s="363"/>
      <c r="O55" s="343">
        <v>1</v>
      </c>
      <c r="P55" s="414">
        <v>0</v>
      </c>
      <c r="Q55" s="980">
        <v>6517700</v>
      </c>
      <c r="R55" s="143"/>
      <c r="S55" s="209"/>
      <c r="T55" s="212"/>
      <c r="U55" s="143"/>
      <c r="V55" s="209"/>
      <c r="W55" s="212"/>
      <c r="X55" s="143"/>
      <c r="Y55" s="209"/>
      <c r="Z55" s="212"/>
      <c r="AA55" s="143"/>
      <c r="AB55" s="209"/>
      <c r="AC55" s="212"/>
      <c r="AD55" s="143"/>
      <c r="AE55" s="254"/>
      <c r="AF55" s="212"/>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row>
    <row r="56" spans="1:62" s="68" customFormat="1" ht="16.5" x14ac:dyDescent="0.25">
      <c r="A56" s="892"/>
      <c r="B56" s="351" t="s">
        <v>370</v>
      </c>
      <c r="C56" s="367">
        <v>1</v>
      </c>
      <c r="D56" s="363"/>
      <c r="E56" s="355">
        <v>1</v>
      </c>
      <c r="F56" s="363"/>
      <c r="G56" s="345">
        <v>1</v>
      </c>
      <c r="H56" s="363"/>
      <c r="I56" s="345">
        <v>1</v>
      </c>
      <c r="J56" s="363"/>
      <c r="K56" s="345">
        <v>1</v>
      </c>
      <c r="L56" s="363"/>
      <c r="M56" s="358">
        <v>1</v>
      </c>
      <c r="N56" s="363"/>
      <c r="O56" s="343">
        <v>1</v>
      </c>
      <c r="P56" s="414">
        <v>0</v>
      </c>
      <c r="Q56" s="980">
        <v>6517700</v>
      </c>
      <c r="R56" s="143"/>
      <c r="S56" s="209"/>
      <c r="T56" s="212"/>
      <c r="U56" s="143"/>
      <c r="V56" s="209"/>
      <c r="W56" s="212"/>
      <c r="X56" s="143"/>
      <c r="Y56" s="209"/>
      <c r="Z56" s="212"/>
      <c r="AA56" s="143"/>
      <c r="AB56" s="209"/>
      <c r="AC56" s="212"/>
      <c r="AD56" s="143"/>
      <c r="AE56" s="254"/>
      <c r="AF56" s="212"/>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row>
    <row r="57" spans="1:62" s="68" customFormat="1" ht="16.5" x14ac:dyDescent="0.25">
      <c r="A57" s="892"/>
      <c r="B57" s="351" t="s">
        <v>371</v>
      </c>
      <c r="C57" s="367">
        <v>1</v>
      </c>
      <c r="D57" s="363"/>
      <c r="E57" s="355">
        <v>1</v>
      </c>
      <c r="F57" s="363"/>
      <c r="G57" s="345">
        <v>1</v>
      </c>
      <c r="H57" s="363"/>
      <c r="I57" s="345">
        <v>1</v>
      </c>
      <c r="J57" s="363"/>
      <c r="K57" s="345">
        <v>1</v>
      </c>
      <c r="L57" s="363"/>
      <c r="M57" s="358">
        <v>1</v>
      </c>
      <c r="N57" s="363"/>
      <c r="O57" s="343">
        <v>1</v>
      </c>
      <c r="P57" s="414">
        <v>0</v>
      </c>
      <c r="Q57" s="980">
        <v>6517700</v>
      </c>
      <c r="R57" s="143"/>
      <c r="S57" s="209"/>
      <c r="T57" s="212"/>
      <c r="U57" s="143"/>
      <c r="V57" s="209"/>
      <c r="W57" s="212"/>
      <c r="X57" s="143"/>
      <c r="Y57" s="209"/>
      <c r="Z57" s="212"/>
      <c r="AA57" s="143"/>
      <c r="AB57" s="209"/>
      <c r="AC57" s="212"/>
      <c r="AD57" s="143"/>
      <c r="AE57" s="254"/>
      <c r="AF57" s="212"/>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row>
    <row r="58" spans="1:62" s="68" customFormat="1" ht="16.5" x14ac:dyDescent="0.25">
      <c r="A58" s="892"/>
      <c r="B58" s="351" t="s">
        <v>372</v>
      </c>
      <c r="C58" s="367">
        <v>1</v>
      </c>
      <c r="D58" s="363"/>
      <c r="E58" s="355">
        <v>1</v>
      </c>
      <c r="F58" s="363"/>
      <c r="G58" s="345">
        <v>1</v>
      </c>
      <c r="H58" s="363"/>
      <c r="I58" s="345">
        <v>1</v>
      </c>
      <c r="J58" s="363"/>
      <c r="K58" s="345">
        <v>1</v>
      </c>
      <c r="L58" s="363"/>
      <c r="M58" s="358">
        <v>1</v>
      </c>
      <c r="N58" s="363"/>
      <c r="O58" s="343">
        <v>1</v>
      </c>
      <c r="P58" s="414">
        <v>0</v>
      </c>
      <c r="Q58" s="980">
        <v>6517700</v>
      </c>
      <c r="R58" s="143"/>
      <c r="S58" s="209"/>
      <c r="T58" s="212"/>
      <c r="U58" s="143"/>
      <c r="V58" s="209"/>
      <c r="W58" s="212"/>
      <c r="X58" s="143"/>
      <c r="Y58" s="209"/>
      <c r="Z58" s="212"/>
      <c r="AA58" s="143"/>
      <c r="AB58" s="209"/>
      <c r="AC58" s="212"/>
      <c r="AD58" s="143"/>
      <c r="AE58" s="254"/>
      <c r="AF58" s="212"/>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row>
    <row r="59" spans="1:62" s="68" customFormat="1" ht="16.5" x14ac:dyDescent="0.25">
      <c r="A59" s="892"/>
      <c r="B59" s="351" t="s">
        <v>373</v>
      </c>
      <c r="C59" s="367">
        <v>1</v>
      </c>
      <c r="D59" s="363"/>
      <c r="E59" s="355">
        <v>1</v>
      </c>
      <c r="F59" s="363"/>
      <c r="G59" s="345">
        <v>1</v>
      </c>
      <c r="H59" s="363"/>
      <c r="I59" s="345">
        <v>1</v>
      </c>
      <c r="J59" s="363"/>
      <c r="K59" s="345">
        <v>1</v>
      </c>
      <c r="L59" s="363"/>
      <c r="M59" s="358">
        <v>1</v>
      </c>
      <c r="N59" s="363"/>
      <c r="O59" s="343">
        <v>1</v>
      </c>
      <c r="P59" s="414">
        <v>0</v>
      </c>
      <c r="Q59" s="980">
        <v>6517700</v>
      </c>
      <c r="R59" s="143"/>
      <c r="S59" s="209"/>
      <c r="T59" s="212"/>
      <c r="U59" s="143"/>
      <c r="V59" s="209"/>
      <c r="W59" s="212"/>
      <c r="X59" s="143"/>
      <c r="Y59" s="209"/>
      <c r="Z59" s="212"/>
      <c r="AA59" s="143"/>
      <c r="AB59" s="209"/>
      <c r="AC59" s="212"/>
      <c r="AD59" s="143"/>
      <c r="AE59" s="254"/>
      <c r="AF59" s="212"/>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row>
    <row r="60" spans="1:62" s="68" customFormat="1" ht="16.5" x14ac:dyDescent="0.25">
      <c r="A60" s="892"/>
      <c r="B60" s="351" t="s">
        <v>374</v>
      </c>
      <c r="C60" s="367">
        <v>1</v>
      </c>
      <c r="D60" s="363"/>
      <c r="E60" s="355">
        <v>1</v>
      </c>
      <c r="F60" s="363"/>
      <c r="G60" s="345">
        <v>1</v>
      </c>
      <c r="H60" s="363"/>
      <c r="I60" s="345">
        <v>1</v>
      </c>
      <c r="J60" s="363"/>
      <c r="K60" s="345">
        <v>1</v>
      </c>
      <c r="L60" s="363"/>
      <c r="M60" s="358">
        <v>1</v>
      </c>
      <c r="N60" s="363"/>
      <c r="O60" s="343">
        <v>1</v>
      </c>
      <c r="P60" s="414">
        <v>0</v>
      </c>
      <c r="Q60" s="980">
        <v>6517700</v>
      </c>
      <c r="R60" s="143"/>
      <c r="S60" s="209"/>
      <c r="T60" s="212"/>
      <c r="U60" s="143"/>
      <c r="V60" s="209"/>
      <c r="W60" s="212"/>
      <c r="X60" s="143"/>
      <c r="Y60" s="209"/>
      <c r="Z60" s="212"/>
      <c r="AA60" s="143"/>
      <c r="AB60" s="209"/>
      <c r="AC60" s="212"/>
      <c r="AD60" s="143"/>
      <c r="AE60" s="254"/>
      <c r="AF60" s="212"/>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row>
    <row r="61" spans="1:62" s="68" customFormat="1" ht="16.5" x14ac:dyDescent="0.25">
      <c r="A61" s="892"/>
      <c r="B61" s="351" t="s">
        <v>375</v>
      </c>
      <c r="C61" s="367">
        <v>1</v>
      </c>
      <c r="D61" s="363"/>
      <c r="E61" s="355">
        <v>1</v>
      </c>
      <c r="F61" s="363"/>
      <c r="G61" s="345">
        <v>1</v>
      </c>
      <c r="H61" s="363"/>
      <c r="I61" s="345">
        <v>1</v>
      </c>
      <c r="J61" s="363"/>
      <c r="K61" s="345">
        <v>1</v>
      </c>
      <c r="L61" s="363"/>
      <c r="M61" s="358">
        <v>1</v>
      </c>
      <c r="N61" s="363"/>
      <c r="O61" s="343">
        <v>1</v>
      </c>
      <c r="P61" s="414">
        <v>0</v>
      </c>
      <c r="Q61" s="980">
        <v>6517700</v>
      </c>
      <c r="R61" s="143"/>
      <c r="S61" s="209"/>
      <c r="T61" s="212"/>
      <c r="U61" s="143"/>
      <c r="V61" s="209"/>
      <c r="W61" s="212"/>
      <c r="X61" s="143"/>
      <c r="Y61" s="209"/>
      <c r="Z61" s="212"/>
      <c r="AA61" s="143"/>
      <c r="AB61" s="209"/>
      <c r="AC61" s="212"/>
      <c r="AD61" s="143"/>
      <c r="AE61" s="254"/>
      <c r="AF61" s="212"/>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row>
    <row r="62" spans="1:62" s="68" customFormat="1" ht="16.5" x14ac:dyDescent="0.25">
      <c r="A62" s="892"/>
      <c r="B62" s="351" t="s">
        <v>376</v>
      </c>
      <c r="C62" s="367">
        <v>1</v>
      </c>
      <c r="D62" s="363"/>
      <c r="E62" s="355">
        <v>1</v>
      </c>
      <c r="F62" s="363"/>
      <c r="G62" s="345">
        <v>1</v>
      </c>
      <c r="H62" s="363"/>
      <c r="I62" s="345">
        <v>1</v>
      </c>
      <c r="J62" s="363"/>
      <c r="K62" s="345">
        <v>1</v>
      </c>
      <c r="L62" s="363"/>
      <c r="M62" s="358">
        <v>1</v>
      </c>
      <c r="N62" s="363"/>
      <c r="O62" s="343">
        <v>1</v>
      </c>
      <c r="P62" s="414">
        <v>0</v>
      </c>
      <c r="Q62" s="980">
        <v>6517700</v>
      </c>
      <c r="R62" s="143"/>
      <c r="S62" s="209"/>
      <c r="T62" s="212"/>
      <c r="U62" s="143"/>
      <c r="V62" s="209"/>
      <c r="W62" s="212"/>
      <c r="X62" s="143"/>
      <c r="Y62" s="209"/>
      <c r="Z62" s="212"/>
      <c r="AA62" s="143"/>
      <c r="AB62" s="209"/>
      <c r="AC62" s="212"/>
      <c r="AD62" s="143"/>
      <c r="AE62" s="254"/>
      <c r="AF62" s="212"/>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row>
    <row r="63" spans="1:62" s="68" customFormat="1" ht="16.5" x14ac:dyDescent="0.25">
      <c r="A63" s="892"/>
      <c r="B63" s="351" t="s">
        <v>377</v>
      </c>
      <c r="C63" s="367">
        <v>1</v>
      </c>
      <c r="D63" s="363"/>
      <c r="E63" s="355">
        <v>1</v>
      </c>
      <c r="F63" s="363"/>
      <c r="G63" s="345">
        <v>1</v>
      </c>
      <c r="H63" s="363"/>
      <c r="I63" s="345">
        <v>1</v>
      </c>
      <c r="J63" s="363"/>
      <c r="K63" s="345">
        <v>1</v>
      </c>
      <c r="L63" s="363"/>
      <c r="M63" s="358">
        <v>1</v>
      </c>
      <c r="N63" s="363"/>
      <c r="O63" s="343">
        <v>1</v>
      </c>
      <c r="P63" s="414">
        <v>0</v>
      </c>
      <c r="Q63" s="980">
        <v>6517700</v>
      </c>
      <c r="R63" s="143"/>
      <c r="S63" s="209"/>
      <c r="T63" s="212"/>
      <c r="U63" s="143"/>
      <c r="V63" s="209"/>
      <c r="W63" s="212"/>
      <c r="X63" s="143"/>
      <c r="Y63" s="209"/>
      <c r="Z63" s="212"/>
      <c r="AA63" s="143"/>
      <c r="AB63" s="209"/>
      <c r="AC63" s="212"/>
      <c r="AD63" s="143"/>
      <c r="AE63" s="254"/>
      <c r="AF63" s="212"/>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row>
    <row r="64" spans="1:62" s="68" customFormat="1" ht="16.5" x14ac:dyDescent="0.25">
      <c r="A64" s="892"/>
      <c r="B64" s="351" t="s">
        <v>378</v>
      </c>
      <c r="C64" s="367">
        <v>1</v>
      </c>
      <c r="D64" s="363"/>
      <c r="E64" s="355">
        <v>1</v>
      </c>
      <c r="F64" s="363"/>
      <c r="G64" s="345">
        <v>1</v>
      </c>
      <c r="H64" s="363"/>
      <c r="I64" s="345">
        <v>1</v>
      </c>
      <c r="J64" s="363"/>
      <c r="K64" s="345">
        <v>1</v>
      </c>
      <c r="L64" s="363"/>
      <c r="M64" s="358">
        <v>1</v>
      </c>
      <c r="N64" s="363"/>
      <c r="O64" s="343">
        <v>1</v>
      </c>
      <c r="P64" s="414">
        <v>0</v>
      </c>
      <c r="Q64" s="980">
        <v>6517700</v>
      </c>
      <c r="R64" s="143"/>
      <c r="S64" s="209"/>
      <c r="T64" s="212"/>
      <c r="U64" s="143"/>
      <c r="V64" s="209"/>
      <c r="W64" s="212"/>
      <c r="X64" s="143"/>
      <c r="Y64" s="209"/>
      <c r="Z64" s="212"/>
      <c r="AA64" s="143"/>
      <c r="AB64" s="209"/>
      <c r="AC64" s="212"/>
      <c r="AD64" s="143"/>
      <c r="AE64" s="254"/>
      <c r="AF64" s="212"/>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row>
    <row r="65" spans="1:62" s="68" customFormat="1" ht="16.5" x14ac:dyDescent="0.25">
      <c r="A65" s="892"/>
      <c r="B65" s="351" t="s">
        <v>379</v>
      </c>
      <c r="C65" s="367">
        <v>1</v>
      </c>
      <c r="D65" s="363"/>
      <c r="E65" s="355">
        <v>1</v>
      </c>
      <c r="F65" s="363"/>
      <c r="G65" s="345">
        <v>1</v>
      </c>
      <c r="H65" s="363"/>
      <c r="I65" s="345">
        <v>1</v>
      </c>
      <c r="J65" s="363"/>
      <c r="K65" s="345">
        <v>1</v>
      </c>
      <c r="L65" s="363"/>
      <c r="M65" s="358">
        <v>1</v>
      </c>
      <c r="N65" s="363"/>
      <c r="O65" s="343">
        <v>1</v>
      </c>
      <c r="P65" s="414">
        <v>0</v>
      </c>
      <c r="Q65" s="980">
        <v>6517700</v>
      </c>
      <c r="R65" s="143"/>
      <c r="S65" s="209"/>
      <c r="T65" s="212"/>
      <c r="U65" s="143"/>
      <c r="V65" s="209"/>
      <c r="W65" s="212"/>
      <c r="X65" s="143"/>
      <c r="Y65" s="209"/>
      <c r="Z65" s="212"/>
      <c r="AA65" s="143"/>
      <c r="AB65" s="209"/>
      <c r="AC65" s="212"/>
      <c r="AD65" s="143"/>
      <c r="AE65" s="254"/>
      <c r="AF65" s="212"/>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row>
    <row r="66" spans="1:62" s="68" customFormat="1" ht="16.5" x14ac:dyDescent="0.25">
      <c r="A66" s="892"/>
      <c r="B66" s="351" t="s">
        <v>380</v>
      </c>
      <c r="C66" s="367">
        <v>1</v>
      </c>
      <c r="D66" s="363"/>
      <c r="E66" s="355">
        <v>1</v>
      </c>
      <c r="F66" s="363"/>
      <c r="G66" s="345">
        <v>1</v>
      </c>
      <c r="H66" s="363"/>
      <c r="I66" s="345">
        <v>1</v>
      </c>
      <c r="J66" s="363"/>
      <c r="K66" s="345">
        <v>1</v>
      </c>
      <c r="L66" s="363"/>
      <c r="M66" s="358">
        <v>1</v>
      </c>
      <c r="N66" s="363"/>
      <c r="O66" s="343">
        <v>1</v>
      </c>
      <c r="P66" s="414">
        <v>0</v>
      </c>
      <c r="Q66" s="980">
        <v>6517700</v>
      </c>
      <c r="R66" s="143"/>
      <c r="S66" s="209"/>
      <c r="T66" s="212"/>
      <c r="U66" s="143"/>
      <c r="V66" s="209"/>
      <c r="W66" s="212"/>
      <c r="X66" s="143"/>
      <c r="Y66" s="209"/>
      <c r="Z66" s="212"/>
      <c r="AA66" s="143"/>
      <c r="AB66" s="209"/>
      <c r="AC66" s="212"/>
      <c r="AD66" s="143"/>
      <c r="AE66" s="254"/>
      <c r="AF66" s="212"/>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row>
    <row r="67" spans="1:62" s="68" customFormat="1" ht="16.5" x14ac:dyDescent="0.25">
      <c r="A67" s="892"/>
      <c r="B67" s="351" t="s">
        <v>381</v>
      </c>
      <c r="C67" s="367">
        <v>1</v>
      </c>
      <c r="D67" s="363"/>
      <c r="E67" s="355">
        <v>1</v>
      </c>
      <c r="F67" s="363"/>
      <c r="G67" s="345">
        <v>1</v>
      </c>
      <c r="H67" s="363"/>
      <c r="I67" s="345">
        <v>1</v>
      </c>
      <c r="J67" s="363"/>
      <c r="K67" s="345">
        <v>1</v>
      </c>
      <c r="L67" s="363"/>
      <c r="M67" s="358">
        <v>1</v>
      </c>
      <c r="N67" s="363"/>
      <c r="O67" s="343">
        <v>1</v>
      </c>
      <c r="P67" s="414">
        <v>0</v>
      </c>
      <c r="Q67" s="980">
        <v>6517700</v>
      </c>
      <c r="R67" s="143"/>
      <c r="S67" s="209"/>
      <c r="T67" s="212"/>
      <c r="U67" s="143"/>
      <c r="V67" s="209"/>
      <c r="W67" s="212"/>
      <c r="X67" s="143"/>
      <c r="Y67" s="209"/>
      <c r="Z67" s="212"/>
      <c r="AA67" s="143"/>
      <c r="AB67" s="209"/>
      <c r="AC67" s="212"/>
      <c r="AD67" s="143"/>
      <c r="AE67" s="254"/>
      <c r="AF67" s="212"/>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row>
    <row r="68" spans="1:62" s="68" customFormat="1" ht="17.25" thickBot="1" x14ac:dyDescent="0.3">
      <c r="A68" s="892"/>
      <c r="B68" s="352" t="s">
        <v>382</v>
      </c>
      <c r="C68" s="368">
        <v>1</v>
      </c>
      <c r="D68" s="364"/>
      <c r="E68" s="356">
        <v>1</v>
      </c>
      <c r="F68" s="364"/>
      <c r="G68" s="349">
        <v>1</v>
      </c>
      <c r="H68" s="364"/>
      <c r="I68" s="349">
        <v>1</v>
      </c>
      <c r="J68" s="364"/>
      <c r="K68" s="349">
        <v>1</v>
      </c>
      <c r="L68" s="364"/>
      <c r="M68" s="360">
        <v>1</v>
      </c>
      <c r="N68" s="364"/>
      <c r="O68" s="343">
        <v>1</v>
      </c>
      <c r="P68" s="414">
        <v>0</v>
      </c>
      <c r="Q68" s="981">
        <v>6517700</v>
      </c>
      <c r="R68" s="258"/>
      <c r="S68" s="259"/>
      <c r="T68" s="260"/>
      <c r="U68" s="258"/>
      <c r="V68" s="259"/>
      <c r="W68" s="260"/>
      <c r="X68" s="258"/>
      <c r="Y68" s="259"/>
      <c r="Z68" s="260"/>
      <c r="AA68" s="258"/>
      <c r="AB68" s="259"/>
      <c r="AC68" s="260"/>
      <c r="AD68" s="258"/>
      <c r="AE68" s="259"/>
      <c r="AF68" s="260"/>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row>
    <row r="69" spans="1:62" s="68" customFormat="1" ht="34.5" customHeight="1" thickBot="1" x14ac:dyDescent="0.3">
      <c r="A69" s="594"/>
      <c r="B69" s="353" t="s">
        <v>93</v>
      </c>
      <c r="C69" s="369">
        <f>SUM(C49:C68)</f>
        <v>20</v>
      </c>
      <c r="D69" s="365"/>
      <c r="E69" s="348">
        <f>SUM(E49:E68)</f>
        <v>20</v>
      </c>
      <c r="F69" s="365"/>
      <c r="G69" s="347">
        <f>SUM(G49:G68)</f>
        <v>20</v>
      </c>
      <c r="H69" s="365"/>
      <c r="I69" s="347">
        <f>SUM(I49:I68)</f>
        <v>20</v>
      </c>
      <c r="J69" s="365"/>
      <c r="K69" s="347">
        <f>SUM(K49:K68)</f>
        <v>20</v>
      </c>
      <c r="L69" s="365"/>
      <c r="M69" s="361">
        <f>SUM(M49:M68)</f>
        <v>20</v>
      </c>
      <c r="N69" s="365"/>
      <c r="O69" s="347">
        <f>SUM(O49:O68)</f>
        <v>20</v>
      </c>
      <c r="P69" s="416">
        <f>SUM(P49:P68)</f>
        <v>0</v>
      </c>
      <c r="Q69" s="365">
        <v>130354000</v>
      </c>
      <c r="R69" s="182"/>
      <c r="S69" s="183"/>
      <c r="T69" s="261"/>
      <c r="U69" s="182"/>
      <c r="V69" s="183"/>
      <c r="W69" s="261"/>
      <c r="X69" s="182"/>
      <c r="Y69" s="183"/>
      <c r="Z69" s="261"/>
      <c r="AA69" s="182"/>
      <c r="AB69" s="183"/>
      <c r="AC69" s="261"/>
      <c r="AD69" s="182"/>
      <c r="AE69" s="183"/>
      <c r="AF69" s="261"/>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row>
    <row r="71" spans="1:62" hidden="1" x14ac:dyDescent="0.25"/>
    <row r="72" spans="1:62" s="68" customFormat="1" ht="50.25" hidden="1" customHeight="1" thickBot="1" x14ac:dyDescent="0.3">
      <c r="A72" s="579" t="s">
        <v>358</v>
      </c>
      <c r="B72" s="580"/>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4"/>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row>
    <row r="73" spans="1:62" s="99" customFormat="1" ht="21.75" hidden="1" customHeight="1" thickBot="1" x14ac:dyDescent="0.3">
      <c r="A73" s="593" t="s">
        <v>359</v>
      </c>
      <c r="B73" s="895" t="s">
        <v>360</v>
      </c>
      <c r="C73" s="767" t="s">
        <v>99</v>
      </c>
      <c r="D73" s="896"/>
      <c r="E73" s="896"/>
      <c r="F73" s="896"/>
      <c r="G73" s="896"/>
      <c r="H73" s="896"/>
      <c r="I73" s="896"/>
      <c r="J73" s="896"/>
      <c r="K73" s="896"/>
      <c r="L73" s="896"/>
      <c r="M73" s="896"/>
      <c r="N73" s="768"/>
      <c r="O73" s="884" t="s">
        <v>236</v>
      </c>
      <c r="P73" s="885"/>
      <c r="Q73" s="885"/>
      <c r="R73" s="885"/>
      <c r="S73" s="885"/>
      <c r="T73" s="885"/>
      <c r="U73" s="885"/>
      <c r="V73" s="885"/>
      <c r="W73" s="885"/>
      <c r="X73" s="885"/>
      <c r="Y73" s="885"/>
      <c r="Z73" s="885"/>
      <c r="AA73" s="885"/>
      <c r="AB73" s="885"/>
      <c r="AC73" s="885"/>
      <c r="AD73" s="885"/>
      <c r="AE73" s="885"/>
      <c r="AF73" s="886"/>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row>
    <row r="74" spans="1:62" s="99" customFormat="1" ht="21.75" hidden="1" customHeight="1" thickBot="1" x14ac:dyDescent="0.3">
      <c r="A74" s="892"/>
      <c r="B74" s="895"/>
      <c r="C74" s="890" t="s">
        <v>234</v>
      </c>
      <c r="D74" s="891"/>
      <c r="E74" s="890" t="s">
        <v>241</v>
      </c>
      <c r="F74" s="891"/>
      <c r="G74" s="890" t="s">
        <v>242</v>
      </c>
      <c r="H74" s="891"/>
      <c r="I74" s="890" t="s">
        <v>243</v>
      </c>
      <c r="J74" s="891"/>
      <c r="K74" s="890" t="s">
        <v>244</v>
      </c>
      <c r="L74" s="891"/>
      <c r="M74" s="890" t="s">
        <v>245</v>
      </c>
      <c r="N74" s="891"/>
      <c r="O74" s="884" t="s">
        <v>234</v>
      </c>
      <c r="P74" s="885"/>
      <c r="Q74" s="886"/>
      <c r="R74" s="887" t="s">
        <v>241</v>
      </c>
      <c r="S74" s="888"/>
      <c r="T74" s="889"/>
      <c r="U74" s="887" t="s">
        <v>242</v>
      </c>
      <c r="V74" s="888"/>
      <c r="W74" s="889"/>
      <c r="X74" s="887" t="s">
        <v>243</v>
      </c>
      <c r="Y74" s="888"/>
      <c r="Z74" s="889"/>
      <c r="AA74" s="887" t="s">
        <v>244</v>
      </c>
      <c r="AB74" s="888"/>
      <c r="AC74" s="889"/>
      <c r="AD74" s="887" t="s">
        <v>245</v>
      </c>
      <c r="AE74" s="888"/>
      <c r="AF74" s="889"/>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row>
    <row r="75" spans="1:62" s="99" customFormat="1" ht="28.5" hidden="1" customHeight="1" x14ac:dyDescent="0.25">
      <c r="A75" s="892"/>
      <c r="B75" s="895"/>
      <c r="C75" s="198" t="s">
        <v>100</v>
      </c>
      <c r="D75" s="198" t="s">
        <v>361</v>
      </c>
      <c r="E75" s="198" t="s">
        <v>100</v>
      </c>
      <c r="F75" s="198" t="s">
        <v>361</v>
      </c>
      <c r="G75" s="198" t="s">
        <v>100</v>
      </c>
      <c r="H75" s="198" t="s">
        <v>361</v>
      </c>
      <c r="I75" s="198" t="s">
        <v>100</v>
      </c>
      <c r="J75" s="198" t="s">
        <v>361</v>
      </c>
      <c r="K75" s="198" t="s">
        <v>100</v>
      </c>
      <c r="L75" s="198" t="s">
        <v>361</v>
      </c>
      <c r="M75" s="198" t="s">
        <v>100</v>
      </c>
      <c r="N75" s="198" t="s">
        <v>361</v>
      </c>
      <c r="O75" s="199" t="s">
        <v>100</v>
      </c>
      <c r="P75" s="199" t="s">
        <v>362</v>
      </c>
      <c r="Q75" s="199" t="s">
        <v>223</v>
      </c>
      <c r="R75" s="199" t="s">
        <v>100</v>
      </c>
      <c r="S75" s="199" t="s">
        <v>362</v>
      </c>
      <c r="T75" s="199" t="s">
        <v>223</v>
      </c>
      <c r="U75" s="199" t="s">
        <v>100</v>
      </c>
      <c r="V75" s="199" t="s">
        <v>362</v>
      </c>
      <c r="W75" s="199" t="s">
        <v>223</v>
      </c>
      <c r="X75" s="199" t="s">
        <v>100</v>
      </c>
      <c r="Y75" s="199" t="s">
        <v>362</v>
      </c>
      <c r="Z75" s="199" t="s">
        <v>223</v>
      </c>
      <c r="AA75" s="199" t="s">
        <v>100</v>
      </c>
      <c r="AB75" s="199" t="s">
        <v>362</v>
      </c>
      <c r="AC75" s="199" t="s">
        <v>223</v>
      </c>
      <c r="AD75" s="199" t="s">
        <v>100</v>
      </c>
      <c r="AE75" s="199" t="s">
        <v>362</v>
      </c>
      <c r="AF75" s="199" t="s">
        <v>223</v>
      </c>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row>
    <row r="76" spans="1:62" s="99" customFormat="1" ht="15.75" hidden="1" customHeight="1" x14ac:dyDescent="0.25">
      <c r="A76" s="892"/>
      <c r="B76" s="350" t="s">
        <v>363</v>
      </c>
      <c r="C76" s="366"/>
      <c r="D76" s="362"/>
      <c r="E76" s="354"/>
      <c r="F76" s="362"/>
      <c r="G76" s="346"/>
      <c r="H76" s="362"/>
      <c r="I76" s="346"/>
      <c r="J76" s="362"/>
      <c r="K76" s="346"/>
      <c r="L76" s="362"/>
      <c r="M76" s="359"/>
      <c r="N76" s="362"/>
      <c r="O76" s="211"/>
      <c r="P76" s="209"/>
      <c r="Q76" s="209"/>
      <c r="R76" s="211"/>
      <c r="S76" s="209"/>
      <c r="T76" s="209"/>
      <c r="U76" s="211"/>
      <c r="V76" s="209"/>
      <c r="W76" s="209"/>
      <c r="X76" s="211"/>
      <c r="Y76" s="209"/>
      <c r="Z76" s="209"/>
      <c r="AA76" s="211"/>
      <c r="AB76" s="209"/>
      <c r="AC76" s="209"/>
      <c r="AD76" s="211"/>
      <c r="AE76" s="254"/>
      <c r="AF76" s="212"/>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row>
    <row r="77" spans="1:62" s="99" customFormat="1" ht="15.75" hidden="1" customHeight="1" x14ac:dyDescent="0.25">
      <c r="A77" s="892"/>
      <c r="B77" s="351" t="s">
        <v>364</v>
      </c>
      <c r="C77" s="367"/>
      <c r="D77" s="363"/>
      <c r="E77" s="355"/>
      <c r="F77" s="363"/>
      <c r="G77" s="345"/>
      <c r="H77" s="363"/>
      <c r="I77" s="345"/>
      <c r="J77" s="363"/>
      <c r="K77" s="345"/>
      <c r="L77" s="363"/>
      <c r="M77" s="358"/>
      <c r="N77" s="363"/>
      <c r="O77" s="143"/>
      <c r="P77" s="209"/>
      <c r="Q77" s="209"/>
      <c r="R77" s="143"/>
      <c r="S77" s="209"/>
      <c r="T77" s="209"/>
      <c r="U77" s="143"/>
      <c r="V77" s="209"/>
      <c r="W77" s="209"/>
      <c r="X77" s="143"/>
      <c r="Y77" s="209"/>
      <c r="Z77" s="209"/>
      <c r="AA77" s="143"/>
      <c r="AB77" s="209"/>
      <c r="AC77" s="209"/>
      <c r="AD77" s="143"/>
      <c r="AE77" s="254"/>
      <c r="AF77" s="212"/>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row>
    <row r="78" spans="1:62" s="99" customFormat="1" ht="15.75" hidden="1" customHeight="1" x14ac:dyDescent="0.25">
      <c r="A78" s="892"/>
      <c r="B78" s="351" t="s">
        <v>365</v>
      </c>
      <c r="C78" s="367"/>
      <c r="D78" s="363"/>
      <c r="E78" s="355"/>
      <c r="F78" s="363"/>
      <c r="G78" s="345"/>
      <c r="H78" s="363"/>
      <c r="I78" s="345"/>
      <c r="J78" s="363"/>
      <c r="K78" s="345"/>
      <c r="L78" s="363"/>
      <c r="M78" s="358"/>
      <c r="N78" s="363"/>
      <c r="O78" s="143"/>
      <c r="P78" s="209"/>
      <c r="Q78" s="209"/>
      <c r="R78" s="143"/>
      <c r="S78" s="209"/>
      <c r="T78" s="209"/>
      <c r="U78" s="143"/>
      <c r="V78" s="209"/>
      <c r="W78" s="209"/>
      <c r="X78" s="143"/>
      <c r="Y78" s="209"/>
      <c r="Z78" s="209"/>
      <c r="AA78" s="143"/>
      <c r="AB78" s="209"/>
      <c r="AC78" s="209"/>
      <c r="AD78" s="143"/>
      <c r="AE78" s="254"/>
      <c r="AF78" s="212"/>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row>
    <row r="79" spans="1:62" s="99" customFormat="1" ht="15.75" hidden="1" customHeight="1" x14ac:dyDescent="0.25">
      <c r="A79" s="892"/>
      <c r="B79" s="351" t="s">
        <v>366</v>
      </c>
      <c r="C79" s="367"/>
      <c r="D79" s="363"/>
      <c r="E79" s="355"/>
      <c r="F79" s="363"/>
      <c r="G79" s="345"/>
      <c r="H79" s="363"/>
      <c r="I79" s="345"/>
      <c r="J79" s="363"/>
      <c r="K79" s="345"/>
      <c r="L79" s="363"/>
      <c r="M79" s="358"/>
      <c r="N79" s="363"/>
      <c r="O79" s="143"/>
      <c r="P79" s="209"/>
      <c r="Q79" s="209"/>
      <c r="R79" s="143"/>
      <c r="S79" s="209"/>
      <c r="T79" s="209"/>
      <c r="U79" s="143"/>
      <c r="V79" s="209"/>
      <c r="W79" s="209"/>
      <c r="X79" s="143"/>
      <c r="Y79" s="209"/>
      <c r="Z79" s="209"/>
      <c r="AA79" s="143"/>
      <c r="AB79" s="209"/>
      <c r="AC79" s="209"/>
      <c r="AD79" s="143"/>
      <c r="AE79" s="254"/>
      <c r="AF79" s="212"/>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row>
    <row r="80" spans="1:62" s="99" customFormat="1" ht="15.75" hidden="1" customHeight="1" x14ac:dyDescent="0.25">
      <c r="A80" s="892"/>
      <c r="B80" s="351" t="s">
        <v>367</v>
      </c>
      <c r="C80" s="367"/>
      <c r="D80" s="363"/>
      <c r="E80" s="355"/>
      <c r="F80" s="363"/>
      <c r="G80" s="345"/>
      <c r="H80" s="363"/>
      <c r="I80" s="345"/>
      <c r="J80" s="363"/>
      <c r="K80" s="345"/>
      <c r="L80" s="363"/>
      <c r="M80" s="358"/>
      <c r="N80" s="363"/>
      <c r="O80" s="143"/>
      <c r="P80" s="209"/>
      <c r="Q80" s="209"/>
      <c r="R80" s="143"/>
      <c r="S80" s="209"/>
      <c r="T80" s="209"/>
      <c r="U80" s="143"/>
      <c r="V80" s="209"/>
      <c r="W80" s="209"/>
      <c r="X80" s="143"/>
      <c r="Y80" s="209"/>
      <c r="Z80" s="209"/>
      <c r="AA80" s="143"/>
      <c r="AB80" s="209"/>
      <c r="AC80" s="209"/>
      <c r="AD80" s="143"/>
      <c r="AE80" s="254"/>
      <c r="AF80" s="212"/>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row>
    <row r="81" spans="1:62" s="99" customFormat="1" ht="15.75" hidden="1" customHeight="1" x14ac:dyDescent="0.25">
      <c r="A81" s="892"/>
      <c r="B81" s="351" t="s">
        <v>368</v>
      </c>
      <c r="C81" s="367"/>
      <c r="D81" s="363"/>
      <c r="E81" s="355"/>
      <c r="F81" s="363"/>
      <c r="G81" s="345"/>
      <c r="H81" s="363"/>
      <c r="I81" s="345"/>
      <c r="J81" s="363"/>
      <c r="K81" s="345"/>
      <c r="L81" s="363"/>
      <c r="M81" s="358"/>
      <c r="N81" s="363"/>
      <c r="O81" s="143"/>
      <c r="P81" s="209"/>
      <c r="Q81" s="209"/>
      <c r="R81" s="143"/>
      <c r="S81" s="209"/>
      <c r="T81" s="209"/>
      <c r="U81" s="143"/>
      <c r="V81" s="209"/>
      <c r="W81" s="209"/>
      <c r="X81" s="143"/>
      <c r="Y81" s="209"/>
      <c r="Z81" s="209"/>
      <c r="AA81" s="143"/>
      <c r="AB81" s="209"/>
      <c r="AC81" s="209"/>
      <c r="AD81" s="143"/>
      <c r="AE81" s="254"/>
      <c r="AF81" s="212"/>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row>
    <row r="82" spans="1:62" s="99" customFormat="1" ht="15.75" hidden="1" customHeight="1" x14ac:dyDescent="0.25">
      <c r="A82" s="892"/>
      <c r="B82" s="351" t="s">
        <v>369</v>
      </c>
      <c r="C82" s="367"/>
      <c r="D82" s="363"/>
      <c r="E82" s="355"/>
      <c r="F82" s="363"/>
      <c r="G82" s="345"/>
      <c r="H82" s="363"/>
      <c r="I82" s="345"/>
      <c r="J82" s="363"/>
      <c r="K82" s="345"/>
      <c r="L82" s="363"/>
      <c r="M82" s="358"/>
      <c r="N82" s="363"/>
      <c r="O82" s="143"/>
      <c r="P82" s="209"/>
      <c r="Q82" s="209"/>
      <c r="R82" s="143"/>
      <c r="S82" s="209"/>
      <c r="T82" s="209"/>
      <c r="U82" s="143"/>
      <c r="V82" s="209"/>
      <c r="W82" s="209"/>
      <c r="X82" s="143"/>
      <c r="Y82" s="209"/>
      <c r="Z82" s="209"/>
      <c r="AA82" s="143"/>
      <c r="AB82" s="209"/>
      <c r="AC82" s="209"/>
      <c r="AD82" s="143"/>
      <c r="AE82" s="254"/>
      <c r="AF82" s="212"/>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row>
    <row r="83" spans="1:62" s="99" customFormat="1" ht="15.75" hidden="1" customHeight="1" x14ac:dyDescent="0.25">
      <c r="A83" s="892"/>
      <c r="B83" s="351" t="s">
        <v>370</v>
      </c>
      <c r="C83" s="367"/>
      <c r="D83" s="363"/>
      <c r="E83" s="355"/>
      <c r="F83" s="363"/>
      <c r="G83" s="345"/>
      <c r="H83" s="363"/>
      <c r="I83" s="345"/>
      <c r="J83" s="363"/>
      <c r="K83" s="345"/>
      <c r="L83" s="363"/>
      <c r="M83" s="358"/>
      <c r="N83" s="363"/>
      <c r="O83" s="143"/>
      <c r="P83" s="209"/>
      <c r="Q83" s="209"/>
      <c r="R83" s="143"/>
      <c r="S83" s="209"/>
      <c r="T83" s="209"/>
      <c r="U83" s="143"/>
      <c r="V83" s="209"/>
      <c r="W83" s="209"/>
      <c r="X83" s="143"/>
      <c r="Y83" s="209"/>
      <c r="Z83" s="209"/>
      <c r="AA83" s="143"/>
      <c r="AB83" s="209"/>
      <c r="AC83" s="209"/>
      <c r="AD83" s="143"/>
      <c r="AE83" s="254"/>
      <c r="AF83" s="212"/>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row>
    <row r="84" spans="1:62" s="99" customFormat="1" ht="15.75" hidden="1" customHeight="1" x14ac:dyDescent="0.25">
      <c r="A84" s="892"/>
      <c r="B84" s="351" t="s">
        <v>371</v>
      </c>
      <c r="C84" s="367"/>
      <c r="D84" s="363"/>
      <c r="E84" s="355"/>
      <c r="F84" s="363"/>
      <c r="G84" s="345"/>
      <c r="H84" s="363"/>
      <c r="I84" s="345"/>
      <c r="J84" s="363"/>
      <c r="K84" s="345"/>
      <c r="L84" s="363"/>
      <c r="M84" s="358"/>
      <c r="N84" s="363"/>
      <c r="O84" s="143"/>
      <c r="P84" s="209"/>
      <c r="Q84" s="209"/>
      <c r="R84" s="143"/>
      <c r="S84" s="209"/>
      <c r="T84" s="209"/>
      <c r="U84" s="143"/>
      <c r="V84" s="209"/>
      <c r="W84" s="209"/>
      <c r="X84" s="143"/>
      <c r="Y84" s="209"/>
      <c r="Z84" s="209"/>
      <c r="AA84" s="143"/>
      <c r="AB84" s="209"/>
      <c r="AC84" s="209"/>
      <c r="AD84" s="143"/>
      <c r="AE84" s="254"/>
      <c r="AF84" s="212"/>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row>
    <row r="85" spans="1:62" s="99" customFormat="1" ht="15.75" hidden="1" customHeight="1" x14ac:dyDescent="0.25">
      <c r="A85" s="892"/>
      <c r="B85" s="351" t="s">
        <v>372</v>
      </c>
      <c r="C85" s="367"/>
      <c r="D85" s="363"/>
      <c r="E85" s="355"/>
      <c r="F85" s="363"/>
      <c r="G85" s="345"/>
      <c r="H85" s="363"/>
      <c r="I85" s="345"/>
      <c r="J85" s="363"/>
      <c r="K85" s="345"/>
      <c r="L85" s="363"/>
      <c r="M85" s="358"/>
      <c r="N85" s="363"/>
      <c r="O85" s="143"/>
      <c r="P85" s="209"/>
      <c r="Q85" s="209"/>
      <c r="R85" s="143"/>
      <c r="S85" s="209"/>
      <c r="T85" s="209"/>
      <c r="U85" s="143"/>
      <c r="V85" s="209"/>
      <c r="W85" s="209"/>
      <c r="X85" s="143"/>
      <c r="Y85" s="209"/>
      <c r="Z85" s="209"/>
      <c r="AA85" s="143"/>
      <c r="AB85" s="209"/>
      <c r="AC85" s="209"/>
      <c r="AD85" s="143"/>
      <c r="AE85" s="254"/>
      <c r="AF85" s="212"/>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row>
    <row r="86" spans="1:62" s="99" customFormat="1" ht="15.75" hidden="1" customHeight="1" x14ac:dyDescent="0.25">
      <c r="A86" s="892"/>
      <c r="B86" s="351" t="s">
        <v>373</v>
      </c>
      <c r="C86" s="367"/>
      <c r="D86" s="363"/>
      <c r="E86" s="355"/>
      <c r="F86" s="363"/>
      <c r="G86" s="345"/>
      <c r="H86" s="363"/>
      <c r="I86" s="345"/>
      <c r="J86" s="363"/>
      <c r="K86" s="345"/>
      <c r="L86" s="363"/>
      <c r="M86" s="358"/>
      <c r="N86" s="363"/>
      <c r="O86" s="143"/>
      <c r="P86" s="209"/>
      <c r="Q86" s="209"/>
      <c r="R86" s="143"/>
      <c r="S86" s="209"/>
      <c r="T86" s="209"/>
      <c r="U86" s="143"/>
      <c r="V86" s="209"/>
      <c r="W86" s="209"/>
      <c r="X86" s="143"/>
      <c r="Y86" s="209"/>
      <c r="Z86" s="209"/>
      <c r="AA86" s="143"/>
      <c r="AB86" s="209"/>
      <c r="AC86" s="209"/>
      <c r="AD86" s="143"/>
      <c r="AE86" s="254"/>
      <c r="AF86" s="212"/>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row>
    <row r="87" spans="1:62" s="99" customFormat="1" ht="15.75" hidden="1" customHeight="1" x14ac:dyDescent="0.25">
      <c r="A87" s="892"/>
      <c r="B87" s="351" t="s">
        <v>374</v>
      </c>
      <c r="C87" s="367"/>
      <c r="D87" s="363"/>
      <c r="E87" s="355"/>
      <c r="F87" s="363"/>
      <c r="G87" s="345"/>
      <c r="H87" s="363"/>
      <c r="I87" s="345"/>
      <c r="J87" s="363"/>
      <c r="K87" s="345"/>
      <c r="L87" s="363"/>
      <c r="M87" s="358"/>
      <c r="N87" s="363"/>
      <c r="O87" s="143"/>
      <c r="P87" s="209"/>
      <c r="Q87" s="209"/>
      <c r="R87" s="143"/>
      <c r="S87" s="209"/>
      <c r="T87" s="209"/>
      <c r="U87" s="143"/>
      <c r="V87" s="209"/>
      <c r="W87" s="209"/>
      <c r="X87" s="143"/>
      <c r="Y87" s="209"/>
      <c r="Z87" s="209"/>
      <c r="AA87" s="143"/>
      <c r="AB87" s="209"/>
      <c r="AC87" s="209"/>
      <c r="AD87" s="143"/>
      <c r="AE87" s="254"/>
      <c r="AF87" s="212"/>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row>
    <row r="88" spans="1:62" s="99" customFormat="1" ht="15.75" hidden="1" customHeight="1" x14ac:dyDescent="0.25">
      <c r="A88" s="892"/>
      <c r="B88" s="351" t="s">
        <v>375</v>
      </c>
      <c r="C88" s="367"/>
      <c r="D88" s="363"/>
      <c r="E88" s="355"/>
      <c r="F88" s="363"/>
      <c r="G88" s="345"/>
      <c r="H88" s="363"/>
      <c r="I88" s="345"/>
      <c r="J88" s="363"/>
      <c r="K88" s="345"/>
      <c r="L88" s="363"/>
      <c r="M88" s="358"/>
      <c r="N88" s="363"/>
      <c r="O88" s="143"/>
      <c r="P88" s="209"/>
      <c r="Q88" s="209"/>
      <c r="R88" s="143"/>
      <c r="S88" s="209"/>
      <c r="T88" s="209"/>
      <c r="U88" s="143"/>
      <c r="V88" s="209"/>
      <c r="W88" s="209"/>
      <c r="X88" s="143"/>
      <c r="Y88" s="209"/>
      <c r="Z88" s="209"/>
      <c r="AA88" s="143"/>
      <c r="AB88" s="209"/>
      <c r="AC88" s="209"/>
      <c r="AD88" s="143"/>
      <c r="AE88" s="254"/>
      <c r="AF88" s="212"/>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row>
    <row r="89" spans="1:62" s="99" customFormat="1" ht="15.75" hidden="1" customHeight="1" x14ac:dyDescent="0.25">
      <c r="A89" s="892"/>
      <c r="B89" s="351" t="s">
        <v>376</v>
      </c>
      <c r="C89" s="367"/>
      <c r="D89" s="363"/>
      <c r="E89" s="355"/>
      <c r="F89" s="363"/>
      <c r="G89" s="345"/>
      <c r="H89" s="363"/>
      <c r="I89" s="345"/>
      <c r="J89" s="363"/>
      <c r="K89" s="345"/>
      <c r="L89" s="363"/>
      <c r="M89" s="358"/>
      <c r="N89" s="363"/>
      <c r="O89" s="143"/>
      <c r="P89" s="209"/>
      <c r="Q89" s="209"/>
      <c r="R89" s="143"/>
      <c r="S89" s="209"/>
      <c r="T89" s="209"/>
      <c r="U89" s="143"/>
      <c r="V89" s="209"/>
      <c r="W89" s="209"/>
      <c r="X89" s="143"/>
      <c r="Y89" s="209"/>
      <c r="Z89" s="209"/>
      <c r="AA89" s="143"/>
      <c r="AB89" s="209"/>
      <c r="AC89" s="209"/>
      <c r="AD89" s="143"/>
      <c r="AE89" s="254"/>
      <c r="AF89" s="212"/>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row>
    <row r="90" spans="1:62" s="99" customFormat="1" ht="15.75" hidden="1" customHeight="1" x14ac:dyDescent="0.25">
      <c r="A90" s="892"/>
      <c r="B90" s="351" t="s">
        <v>377</v>
      </c>
      <c r="C90" s="367"/>
      <c r="D90" s="363"/>
      <c r="E90" s="355"/>
      <c r="F90" s="363"/>
      <c r="G90" s="345"/>
      <c r="H90" s="363"/>
      <c r="I90" s="345"/>
      <c r="J90" s="363"/>
      <c r="K90" s="345"/>
      <c r="L90" s="363"/>
      <c r="M90" s="358"/>
      <c r="N90" s="363"/>
      <c r="O90" s="143"/>
      <c r="P90" s="209"/>
      <c r="Q90" s="209"/>
      <c r="R90" s="143"/>
      <c r="S90" s="209"/>
      <c r="T90" s="209"/>
      <c r="U90" s="143"/>
      <c r="V90" s="209"/>
      <c r="W90" s="209"/>
      <c r="X90" s="143"/>
      <c r="Y90" s="209"/>
      <c r="Z90" s="209"/>
      <c r="AA90" s="143"/>
      <c r="AB90" s="209"/>
      <c r="AC90" s="209"/>
      <c r="AD90" s="143"/>
      <c r="AE90" s="254"/>
      <c r="AF90" s="212"/>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row>
    <row r="91" spans="1:62" s="99" customFormat="1" ht="15.75" hidden="1" customHeight="1" x14ac:dyDescent="0.25">
      <c r="A91" s="892"/>
      <c r="B91" s="351" t="s">
        <v>378</v>
      </c>
      <c r="C91" s="367"/>
      <c r="D91" s="363"/>
      <c r="E91" s="355"/>
      <c r="F91" s="363"/>
      <c r="G91" s="345"/>
      <c r="H91" s="363"/>
      <c r="I91" s="345"/>
      <c r="J91" s="363"/>
      <c r="K91" s="345"/>
      <c r="L91" s="363"/>
      <c r="M91" s="358"/>
      <c r="N91" s="363"/>
      <c r="O91" s="143"/>
      <c r="P91" s="209"/>
      <c r="Q91" s="209"/>
      <c r="R91" s="143"/>
      <c r="S91" s="209"/>
      <c r="T91" s="209"/>
      <c r="U91" s="143"/>
      <c r="V91" s="209"/>
      <c r="W91" s="209"/>
      <c r="X91" s="143"/>
      <c r="Y91" s="209"/>
      <c r="Z91" s="209"/>
      <c r="AA91" s="143"/>
      <c r="AB91" s="209"/>
      <c r="AC91" s="209"/>
      <c r="AD91" s="143"/>
      <c r="AE91" s="254"/>
      <c r="AF91" s="212"/>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row>
    <row r="92" spans="1:62" s="99" customFormat="1" ht="15.75" hidden="1" customHeight="1" x14ac:dyDescent="0.25">
      <c r="A92" s="892"/>
      <c r="B92" s="351" t="s">
        <v>379</v>
      </c>
      <c r="C92" s="367"/>
      <c r="D92" s="363"/>
      <c r="E92" s="355"/>
      <c r="F92" s="363"/>
      <c r="G92" s="345"/>
      <c r="H92" s="363"/>
      <c r="I92" s="345"/>
      <c r="J92" s="363"/>
      <c r="K92" s="345"/>
      <c r="L92" s="363"/>
      <c r="M92" s="358"/>
      <c r="N92" s="363"/>
      <c r="O92" s="143"/>
      <c r="P92" s="209"/>
      <c r="Q92" s="209"/>
      <c r="R92" s="143"/>
      <c r="S92" s="209"/>
      <c r="T92" s="209"/>
      <c r="U92" s="143"/>
      <c r="V92" s="209"/>
      <c r="W92" s="209"/>
      <c r="X92" s="143"/>
      <c r="Y92" s="209"/>
      <c r="Z92" s="209"/>
      <c r="AA92" s="143"/>
      <c r="AB92" s="209"/>
      <c r="AC92" s="209"/>
      <c r="AD92" s="143"/>
      <c r="AE92" s="254"/>
      <c r="AF92" s="212"/>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row>
    <row r="93" spans="1:62" s="99" customFormat="1" ht="15.75" hidden="1" customHeight="1" x14ac:dyDescent="0.25">
      <c r="A93" s="892"/>
      <c r="B93" s="351" t="s">
        <v>380</v>
      </c>
      <c r="C93" s="367"/>
      <c r="D93" s="363"/>
      <c r="E93" s="355"/>
      <c r="F93" s="363"/>
      <c r="G93" s="345"/>
      <c r="H93" s="363"/>
      <c r="I93" s="345"/>
      <c r="J93" s="363"/>
      <c r="K93" s="345"/>
      <c r="L93" s="363"/>
      <c r="M93" s="358"/>
      <c r="N93" s="363"/>
      <c r="O93" s="143"/>
      <c r="P93" s="209"/>
      <c r="Q93" s="209"/>
      <c r="R93" s="143"/>
      <c r="S93" s="209"/>
      <c r="T93" s="209"/>
      <c r="U93" s="143"/>
      <c r="V93" s="209"/>
      <c r="W93" s="209"/>
      <c r="X93" s="143"/>
      <c r="Y93" s="209"/>
      <c r="Z93" s="209"/>
      <c r="AA93" s="143"/>
      <c r="AB93" s="209"/>
      <c r="AC93" s="209"/>
      <c r="AD93" s="143"/>
      <c r="AE93" s="254"/>
      <c r="AF93" s="212"/>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row>
    <row r="94" spans="1:62" s="99" customFormat="1" ht="15.75" hidden="1" customHeight="1" x14ac:dyDescent="0.25">
      <c r="A94" s="892"/>
      <c r="B94" s="351" t="s">
        <v>381</v>
      </c>
      <c r="C94" s="367"/>
      <c r="D94" s="363"/>
      <c r="E94" s="355"/>
      <c r="F94" s="363"/>
      <c r="G94" s="345"/>
      <c r="H94" s="363"/>
      <c r="I94" s="345"/>
      <c r="J94" s="363"/>
      <c r="K94" s="345"/>
      <c r="L94" s="363"/>
      <c r="M94" s="358"/>
      <c r="N94" s="363"/>
      <c r="O94" s="143"/>
      <c r="P94" s="209"/>
      <c r="Q94" s="209"/>
      <c r="R94" s="143"/>
      <c r="S94" s="209"/>
      <c r="T94" s="209"/>
      <c r="U94" s="143"/>
      <c r="V94" s="209"/>
      <c r="W94" s="209"/>
      <c r="X94" s="143"/>
      <c r="Y94" s="209"/>
      <c r="Z94" s="209"/>
      <c r="AA94" s="143"/>
      <c r="AB94" s="209"/>
      <c r="AC94" s="209"/>
      <c r="AD94" s="143"/>
      <c r="AE94" s="254"/>
      <c r="AF94" s="212"/>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row>
    <row r="95" spans="1:62" s="99" customFormat="1" ht="15.75" hidden="1" customHeight="1" x14ac:dyDescent="0.25">
      <c r="A95" s="892"/>
      <c r="B95" s="352" t="s">
        <v>382</v>
      </c>
      <c r="C95" s="368"/>
      <c r="D95" s="364"/>
      <c r="E95" s="356"/>
      <c r="F95" s="364"/>
      <c r="G95" s="349"/>
      <c r="H95" s="364"/>
      <c r="I95" s="349"/>
      <c r="J95" s="364"/>
      <c r="K95" s="349"/>
      <c r="L95" s="364"/>
      <c r="M95" s="360"/>
      <c r="N95" s="364"/>
      <c r="O95" s="143"/>
      <c r="P95" s="209"/>
      <c r="Q95" s="209"/>
      <c r="R95" s="143"/>
      <c r="S95" s="209"/>
      <c r="T95" s="209"/>
      <c r="U95" s="143"/>
      <c r="V95" s="209"/>
      <c r="W95" s="209"/>
      <c r="X95" s="143"/>
      <c r="Y95" s="209"/>
      <c r="Z95" s="209"/>
      <c r="AA95" s="143"/>
      <c r="AB95" s="209"/>
      <c r="AC95" s="209"/>
      <c r="AD95" s="143"/>
      <c r="AE95" s="254"/>
      <c r="AF95" s="212"/>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row>
    <row r="96" spans="1:62" s="99" customFormat="1" ht="29.25" hidden="1" customHeight="1" x14ac:dyDescent="0.25">
      <c r="A96" s="594"/>
      <c r="B96" s="353" t="s">
        <v>93</v>
      </c>
      <c r="C96" s="369"/>
      <c r="D96" s="365"/>
      <c r="E96" s="348"/>
      <c r="F96" s="365"/>
      <c r="G96" s="347"/>
      <c r="H96" s="365"/>
      <c r="I96" s="347"/>
      <c r="J96" s="365"/>
      <c r="K96" s="347"/>
      <c r="L96" s="365"/>
      <c r="M96" s="361"/>
      <c r="N96" s="365"/>
      <c r="O96" s="208"/>
      <c r="P96" s="210"/>
      <c r="Q96" s="210"/>
      <c r="R96" s="208"/>
      <c r="S96" s="210"/>
      <c r="T96" s="210"/>
      <c r="U96" s="208"/>
      <c r="V96" s="210"/>
      <c r="W96" s="210"/>
      <c r="X96" s="208"/>
      <c r="Y96" s="210"/>
      <c r="Z96" s="210"/>
      <c r="AA96" s="208"/>
      <c r="AB96" s="210"/>
      <c r="AC96" s="210"/>
      <c r="AD96" s="208"/>
      <c r="AE96" s="255"/>
      <c r="AF96" s="213"/>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row>
    <row r="97" spans="1:62" s="68" customFormat="1" ht="24" hidden="1" customHeight="1" x14ac:dyDescent="0.25">
      <c r="K97" s="163"/>
      <c r="L97" s="163"/>
      <c r="M97" s="163"/>
      <c r="N97" s="163"/>
      <c r="O97" s="163"/>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row>
    <row r="98" spans="1:62" s="68" customFormat="1" ht="24" hidden="1" customHeight="1" thickBot="1" x14ac:dyDescent="0.3">
      <c r="A98" s="593" t="s">
        <v>383</v>
      </c>
      <c r="B98" s="593" t="s">
        <v>360</v>
      </c>
      <c r="C98" s="767" t="s">
        <v>99</v>
      </c>
      <c r="D98" s="896"/>
      <c r="E98" s="896"/>
      <c r="F98" s="896"/>
      <c r="G98" s="896"/>
      <c r="H98" s="896"/>
      <c r="I98" s="896"/>
      <c r="J98" s="896"/>
      <c r="K98" s="896"/>
      <c r="L98" s="896"/>
      <c r="M98" s="896"/>
      <c r="N98" s="768"/>
      <c r="O98" s="884" t="s">
        <v>236</v>
      </c>
      <c r="P98" s="885"/>
      <c r="Q98" s="885"/>
      <c r="R98" s="885"/>
      <c r="S98" s="885"/>
      <c r="T98" s="885"/>
      <c r="U98" s="885"/>
      <c r="V98" s="885"/>
      <c r="W98" s="885"/>
      <c r="X98" s="885"/>
      <c r="Y98" s="885"/>
      <c r="Z98" s="885"/>
      <c r="AA98" s="885"/>
      <c r="AB98" s="885"/>
      <c r="AC98" s="885"/>
      <c r="AD98" s="885"/>
      <c r="AE98" s="885"/>
      <c r="AF98" s="886"/>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row>
    <row r="99" spans="1:62" s="68" customFormat="1" ht="24" hidden="1" customHeight="1" thickBot="1" x14ac:dyDescent="0.3">
      <c r="A99" s="892"/>
      <c r="B99" s="892"/>
      <c r="C99" s="767" t="s">
        <v>246</v>
      </c>
      <c r="D99" s="768"/>
      <c r="E99" s="767" t="s">
        <v>247</v>
      </c>
      <c r="F99" s="768"/>
      <c r="G99" s="767" t="s">
        <v>248</v>
      </c>
      <c r="H99" s="768"/>
      <c r="I99" s="767" t="s">
        <v>249</v>
      </c>
      <c r="J99" s="768"/>
      <c r="K99" s="767" t="s">
        <v>356</v>
      </c>
      <c r="L99" s="768"/>
      <c r="M99" s="767" t="s">
        <v>251</v>
      </c>
      <c r="N99" s="768"/>
      <c r="O99" s="884" t="s">
        <v>246</v>
      </c>
      <c r="P99" s="885"/>
      <c r="Q99" s="886"/>
      <c r="R99" s="884" t="s">
        <v>247</v>
      </c>
      <c r="S99" s="885"/>
      <c r="T99" s="886"/>
      <c r="U99" s="884" t="s">
        <v>248</v>
      </c>
      <c r="V99" s="885"/>
      <c r="W99" s="886"/>
      <c r="X99" s="884" t="s">
        <v>249</v>
      </c>
      <c r="Y99" s="885"/>
      <c r="Z99" s="886"/>
      <c r="AA99" s="884" t="s">
        <v>356</v>
      </c>
      <c r="AB99" s="885"/>
      <c r="AC99" s="886"/>
      <c r="AD99" s="884" t="s">
        <v>251</v>
      </c>
      <c r="AE99" s="885"/>
      <c r="AF99" s="886"/>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row>
    <row r="100" spans="1:62" s="68" customFormat="1" ht="29.25" hidden="1" customHeight="1" x14ac:dyDescent="0.25">
      <c r="A100" s="892"/>
      <c r="B100" s="594"/>
      <c r="C100" s="214" t="s">
        <v>100</v>
      </c>
      <c r="D100" s="196" t="s">
        <v>361</v>
      </c>
      <c r="E100" s="214" t="s">
        <v>100</v>
      </c>
      <c r="F100" s="196" t="s">
        <v>361</v>
      </c>
      <c r="G100" s="214" t="s">
        <v>100</v>
      </c>
      <c r="H100" s="196" t="s">
        <v>361</v>
      </c>
      <c r="I100" s="214" t="s">
        <v>100</v>
      </c>
      <c r="J100" s="196" t="s">
        <v>361</v>
      </c>
      <c r="K100" s="214" t="s">
        <v>100</v>
      </c>
      <c r="L100" s="196" t="s">
        <v>361</v>
      </c>
      <c r="M100" s="214" t="s">
        <v>100</v>
      </c>
      <c r="N100" s="196" t="s">
        <v>361</v>
      </c>
      <c r="O100" s="199" t="s">
        <v>100</v>
      </c>
      <c r="P100" s="199" t="s">
        <v>362</v>
      </c>
      <c r="Q100" s="199" t="s">
        <v>223</v>
      </c>
      <c r="R100" s="199" t="s">
        <v>100</v>
      </c>
      <c r="S100" s="199" t="s">
        <v>362</v>
      </c>
      <c r="T100" s="199" t="s">
        <v>223</v>
      </c>
      <c r="U100" s="199" t="s">
        <v>100</v>
      </c>
      <c r="V100" s="199" t="s">
        <v>362</v>
      </c>
      <c r="W100" s="199" t="s">
        <v>223</v>
      </c>
      <c r="X100" s="199" t="s">
        <v>100</v>
      </c>
      <c r="Y100" s="199" t="s">
        <v>362</v>
      </c>
      <c r="Z100" s="199" t="s">
        <v>223</v>
      </c>
      <c r="AA100" s="199" t="s">
        <v>100</v>
      </c>
      <c r="AB100" s="199" t="s">
        <v>362</v>
      </c>
      <c r="AC100" s="199" t="s">
        <v>223</v>
      </c>
      <c r="AD100" s="199" t="s">
        <v>100</v>
      </c>
      <c r="AE100" s="199" t="s">
        <v>362</v>
      </c>
      <c r="AF100" s="199" t="s">
        <v>223</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row>
    <row r="101" spans="1:62" s="68" customFormat="1" ht="16.5" hidden="1" x14ac:dyDescent="0.25">
      <c r="A101" s="892"/>
      <c r="B101" s="350" t="s">
        <v>363</v>
      </c>
      <c r="C101" s="366"/>
      <c r="D101" s="362"/>
      <c r="E101" s="354"/>
      <c r="F101" s="362"/>
      <c r="G101" s="346"/>
      <c r="H101" s="362"/>
      <c r="I101" s="346"/>
      <c r="J101" s="362"/>
      <c r="K101" s="346"/>
      <c r="L101" s="362"/>
      <c r="M101" s="359"/>
      <c r="N101" s="362"/>
      <c r="O101" s="143"/>
      <c r="P101" s="209"/>
      <c r="Q101" s="209"/>
      <c r="R101" s="143"/>
      <c r="S101" s="209"/>
      <c r="T101" s="209"/>
      <c r="U101" s="143"/>
      <c r="V101" s="209"/>
      <c r="W101" s="209"/>
      <c r="X101" s="143"/>
      <c r="Y101" s="209"/>
      <c r="Z101" s="209"/>
      <c r="AA101" s="143"/>
      <c r="AB101" s="209"/>
      <c r="AC101" s="209"/>
      <c r="AD101" s="143"/>
      <c r="AE101" s="254"/>
      <c r="AF101" s="212"/>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row>
    <row r="102" spans="1:62" s="68" customFormat="1" ht="16.5" hidden="1" x14ac:dyDescent="0.25">
      <c r="A102" s="892"/>
      <c r="B102" s="351" t="s">
        <v>364</v>
      </c>
      <c r="C102" s="367"/>
      <c r="D102" s="363"/>
      <c r="E102" s="355"/>
      <c r="F102" s="363"/>
      <c r="G102" s="345"/>
      <c r="H102" s="363"/>
      <c r="I102" s="345"/>
      <c r="J102" s="363"/>
      <c r="K102" s="345"/>
      <c r="L102" s="363"/>
      <c r="M102" s="358"/>
      <c r="N102" s="363"/>
      <c r="O102" s="143"/>
      <c r="P102" s="209"/>
      <c r="Q102" s="209"/>
      <c r="R102" s="143"/>
      <c r="S102" s="209"/>
      <c r="T102" s="209"/>
      <c r="U102" s="143"/>
      <c r="V102" s="209"/>
      <c r="W102" s="209"/>
      <c r="X102" s="143"/>
      <c r="Y102" s="209"/>
      <c r="Z102" s="209"/>
      <c r="AA102" s="143"/>
      <c r="AB102" s="209"/>
      <c r="AC102" s="209"/>
      <c r="AD102" s="143"/>
      <c r="AE102" s="254"/>
      <c r="AF102" s="212"/>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row>
    <row r="103" spans="1:62" s="68" customFormat="1" ht="16.5" hidden="1" x14ac:dyDescent="0.25">
      <c r="A103" s="892"/>
      <c r="B103" s="351" t="s">
        <v>365</v>
      </c>
      <c r="C103" s="367"/>
      <c r="D103" s="363"/>
      <c r="E103" s="355"/>
      <c r="F103" s="363"/>
      <c r="G103" s="345"/>
      <c r="H103" s="363"/>
      <c r="I103" s="345"/>
      <c r="J103" s="363"/>
      <c r="K103" s="345"/>
      <c r="L103" s="363"/>
      <c r="M103" s="358"/>
      <c r="N103" s="363"/>
      <c r="O103" s="143"/>
      <c r="P103" s="209"/>
      <c r="Q103" s="209"/>
      <c r="R103" s="143"/>
      <c r="S103" s="209"/>
      <c r="T103" s="209"/>
      <c r="U103" s="143"/>
      <c r="V103" s="209"/>
      <c r="W103" s="209"/>
      <c r="X103" s="143"/>
      <c r="Y103" s="209"/>
      <c r="Z103" s="209"/>
      <c r="AA103" s="143"/>
      <c r="AB103" s="209"/>
      <c r="AC103" s="209"/>
      <c r="AD103" s="143"/>
      <c r="AE103" s="254"/>
      <c r="AF103" s="212"/>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row>
    <row r="104" spans="1:62" s="68" customFormat="1" ht="16.5" hidden="1" x14ac:dyDescent="0.25">
      <c r="A104" s="892"/>
      <c r="B104" s="351" t="s">
        <v>366</v>
      </c>
      <c r="C104" s="367"/>
      <c r="D104" s="363"/>
      <c r="E104" s="355"/>
      <c r="F104" s="363"/>
      <c r="G104" s="345"/>
      <c r="H104" s="363"/>
      <c r="I104" s="345"/>
      <c r="J104" s="363"/>
      <c r="K104" s="345"/>
      <c r="L104" s="363"/>
      <c r="M104" s="358"/>
      <c r="N104" s="363"/>
      <c r="O104" s="143"/>
      <c r="P104" s="209"/>
      <c r="Q104" s="209"/>
      <c r="R104" s="143"/>
      <c r="S104" s="209"/>
      <c r="T104" s="209"/>
      <c r="U104" s="143"/>
      <c r="V104" s="209"/>
      <c r="W104" s="209"/>
      <c r="X104" s="143"/>
      <c r="Y104" s="209"/>
      <c r="Z104" s="209"/>
      <c r="AA104" s="143"/>
      <c r="AB104" s="209"/>
      <c r="AC104" s="209"/>
      <c r="AD104" s="143"/>
      <c r="AE104" s="254"/>
      <c r="AF104" s="212"/>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row>
    <row r="105" spans="1:62" s="68" customFormat="1" ht="16.5" hidden="1" x14ac:dyDescent="0.25">
      <c r="A105" s="892"/>
      <c r="B105" s="351" t="s">
        <v>367</v>
      </c>
      <c r="C105" s="367"/>
      <c r="D105" s="363"/>
      <c r="E105" s="355"/>
      <c r="F105" s="363"/>
      <c r="G105" s="345"/>
      <c r="H105" s="363"/>
      <c r="I105" s="345"/>
      <c r="J105" s="363"/>
      <c r="K105" s="345"/>
      <c r="L105" s="363"/>
      <c r="M105" s="358"/>
      <c r="N105" s="363"/>
      <c r="O105" s="143"/>
      <c r="P105" s="209"/>
      <c r="Q105" s="209"/>
      <c r="R105" s="143"/>
      <c r="S105" s="209"/>
      <c r="T105" s="209"/>
      <c r="U105" s="143"/>
      <c r="V105" s="209"/>
      <c r="W105" s="209"/>
      <c r="X105" s="143"/>
      <c r="Y105" s="209"/>
      <c r="Z105" s="209"/>
      <c r="AA105" s="143"/>
      <c r="AB105" s="209"/>
      <c r="AC105" s="209"/>
      <c r="AD105" s="143"/>
      <c r="AE105" s="254"/>
      <c r="AF105" s="212"/>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row>
    <row r="106" spans="1:62" s="68" customFormat="1" ht="16.5" hidden="1" x14ac:dyDescent="0.25">
      <c r="A106" s="892"/>
      <c r="B106" s="351" t="s">
        <v>368</v>
      </c>
      <c r="C106" s="367"/>
      <c r="D106" s="363"/>
      <c r="E106" s="355"/>
      <c r="F106" s="363"/>
      <c r="G106" s="345"/>
      <c r="H106" s="363"/>
      <c r="I106" s="345"/>
      <c r="J106" s="363"/>
      <c r="K106" s="345"/>
      <c r="L106" s="363"/>
      <c r="M106" s="358"/>
      <c r="N106" s="363"/>
      <c r="O106" s="143"/>
      <c r="P106" s="209"/>
      <c r="Q106" s="209"/>
      <c r="R106" s="143"/>
      <c r="S106" s="209"/>
      <c r="T106" s="209"/>
      <c r="U106" s="143"/>
      <c r="V106" s="209"/>
      <c r="W106" s="209"/>
      <c r="X106" s="143"/>
      <c r="Y106" s="209"/>
      <c r="Z106" s="209"/>
      <c r="AA106" s="143"/>
      <c r="AB106" s="209"/>
      <c r="AC106" s="209"/>
      <c r="AD106" s="143"/>
      <c r="AE106" s="254"/>
      <c r="AF106" s="212"/>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row>
    <row r="107" spans="1:62" s="68" customFormat="1" ht="16.5" hidden="1" x14ac:dyDescent="0.25">
      <c r="A107" s="892"/>
      <c r="B107" s="351" t="s">
        <v>369</v>
      </c>
      <c r="C107" s="367"/>
      <c r="D107" s="363"/>
      <c r="E107" s="355"/>
      <c r="F107" s="363"/>
      <c r="G107" s="345"/>
      <c r="H107" s="363"/>
      <c r="I107" s="345"/>
      <c r="J107" s="363"/>
      <c r="K107" s="345"/>
      <c r="L107" s="363"/>
      <c r="M107" s="358"/>
      <c r="N107" s="363"/>
      <c r="O107" s="143"/>
      <c r="P107" s="209"/>
      <c r="Q107" s="209"/>
      <c r="R107" s="143"/>
      <c r="S107" s="209"/>
      <c r="T107" s="209"/>
      <c r="U107" s="143"/>
      <c r="V107" s="209"/>
      <c r="W107" s="209"/>
      <c r="X107" s="143"/>
      <c r="Y107" s="209"/>
      <c r="Z107" s="209"/>
      <c r="AA107" s="143"/>
      <c r="AB107" s="209"/>
      <c r="AC107" s="209"/>
      <c r="AD107" s="143"/>
      <c r="AE107" s="254"/>
      <c r="AF107" s="212"/>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row>
    <row r="108" spans="1:62" s="68" customFormat="1" ht="16.5" hidden="1" x14ac:dyDescent="0.25">
      <c r="A108" s="892"/>
      <c r="B108" s="351" t="s">
        <v>370</v>
      </c>
      <c r="C108" s="367"/>
      <c r="D108" s="363"/>
      <c r="E108" s="355"/>
      <c r="F108" s="363"/>
      <c r="G108" s="345"/>
      <c r="H108" s="363"/>
      <c r="I108" s="345"/>
      <c r="J108" s="363"/>
      <c r="K108" s="345"/>
      <c r="L108" s="363"/>
      <c r="M108" s="358"/>
      <c r="N108" s="363"/>
      <c r="O108" s="143"/>
      <c r="P108" s="209"/>
      <c r="Q108" s="209"/>
      <c r="R108" s="143"/>
      <c r="S108" s="209"/>
      <c r="T108" s="209"/>
      <c r="U108" s="143"/>
      <c r="V108" s="209"/>
      <c r="W108" s="209"/>
      <c r="X108" s="143"/>
      <c r="Y108" s="209"/>
      <c r="Z108" s="209"/>
      <c r="AA108" s="143"/>
      <c r="AB108" s="209"/>
      <c r="AC108" s="209"/>
      <c r="AD108" s="143"/>
      <c r="AE108" s="254"/>
      <c r="AF108" s="212"/>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row>
    <row r="109" spans="1:62" s="68" customFormat="1" ht="16.5" hidden="1" x14ac:dyDescent="0.25">
      <c r="A109" s="892"/>
      <c r="B109" s="351" t="s">
        <v>371</v>
      </c>
      <c r="C109" s="367"/>
      <c r="D109" s="363"/>
      <c r="E109" s="355"/>
      <c r="F109" s="363"/>
      <c r="G109" s="345"/>
      <c r="H109" s="363"/>
      <c r="I109" s="345"/>
      <c r="J109" s="363"/>
      <c r="K109" s="345"/>
      <c r="L109" s="363"/>
      <c r="M109" s="358"/>
      <c r="N109" s="363"/>
      <c r="O109" s="143"/>
      <c r="P109" s="209"/>
      <c r="Q109" s="209"/>
      <c r="R109" s="143"/>
      <c r="S109" s="209"/>
      <c r="T109" s="209"/>
      <c r="U109" s="143"/>
      <c r="V109" s="209"/>
      <c r="W109" s="209"/>
      <c r="X109" s="143"/>
      <c r="Y109" s="209"/>
      <c r="Z109" s="209"/>
      <c r="AA109" s="143"/>
      <c r="AB109" s="209"/>
      <c r="AC109" s="209"/>
      <c r="AD109" s="143"/>
      <c r="AE109" s="254"/>
      <c r="AF109" s="212"/>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row>
    <row r="110" spans="1:62" s="68" customFormat="1" ht="16.5" hidden="1" x14ac:dyDescent="0.25">
      <c r="A110" s="892"/>
      <c r="B110" s="351" t="s">
        <v>372</v>
      </c>
      <c r="C110" s="367"/>
      <c r="D110" s="363"/>
      <c r="E110" s="355"/>
      <c r="F110" s="363"/>
      <c r="G110" s="345"/>
      <c r="H110" s="363"/>
      <c r="I110" s="345"/>
      <c r="J110" s="363"/>
      <c r="K110" s="345"/>
      <c r="L110" s="363"/>
      <c r="M110" s="358"/>
      <c r="N110" s="363"/>
      <c r="O110" s="143"/>
      <c r="P110" s="209"/>
      <c r="Q110" s="209"/>
      <c r="R110" s="143"/>
      <c r="S110" s="209"/>
      <c r="T110" s="209"/>
      <c r="U110" s="143"/>
      <c r="V110" s="209"/>
      <c r="W110" s="209"/>
      <c r="X110" s="143"/>
      <c r="Y110" s="209"/>
      <c r="Z110" s="209"/>
      <c r="AA110" s="143"/>
      <c r="AB110" s="209"/>
      <c r="AC110" s="209"/>
      <c r="AD110" s="143"/>
      <c r="AE110" s="254"/>
      <c r="AF110" s="212"/>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row>
    <row r="111" spans="1:62" s="68" customFormat="1" ht="16.5" hidden="1" x14ac:dyDescent="0.25">
      <c r="A111" s="892"/>
      <c r="B111" s="351" t="s">
        <v>373</v>
      </c>
      <c r="C111" s="367"/>
      <c r="D111" s="363"/>
      <c r="E111" s="355"/>
      <c r="F111" s="363"/>
      <c r="G111" s="345"/>
      <c r="H111" s="363"/>
      <c r="I111" s="345"/>
      <c r="J111" s="363"/>
      <c r="K111" s="345"/>
      <c r="L111" s="363"/>
      <c r="M111" s="358"/>
      <c r="N111" s="363"/>
      <c r="O111" s="143"/>
      <c r="P111" s="209"/>
      <c r="Q111" s="209"/>
      <c r="R111" s="143"/>
      <c r="S111" s="209"/>
      <c r="T111" s="209"/>
      <c r="U111" s="143"/>
      <c r="V111" s="209"/>
      <c r="W111" s="209"/>
      <c r="X111" s="143"/>
      <c r="Y111" s="209"/>
      <c r="Z111" s="209"/>
      <c r="AA111" s="143"/>
      <c r="AB111" s="209"/>
      <c r="AC111" s="209"/>
      <c r="AD111" s="143"/>
      <c r="AE111" s="254"/>
      <c r="AF111" s="212"/>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row>
    <row r="112" spans="1:62" s="68" customFormat="1" ht="16.5" hidden="1" x14ac:dyDescent="0.25">
      <c r="A112" s="892"/>
      <c r="B112" s="351" t="s">
        <v>374</v>
      </c>
      <c r="C112" s="367"/>
      <c r="D112" s="363"/>
      <c r="E112" s="355"/>
      <c r="F112" s="363"/>
      <c r="G112" s="345"/>
      <c r="H112" s="363"/>
      <c r="I112" s="345"/>
      <c r="J112" s="363"/>
      <c r="K112" s="345"/>
      <c r="L112" s="363"/>
      <c r="M112" s="358"/>
      <c r="N112" s="363"/>
      <c r="O112" s="143"/>
      <c r="P112" s="209"/>
      <c r="Q112" s="209"/>
      <c r="R112" s="143"/>
      <c r="S112" s="209"/>
      <c r="T112" s="209"/>
      <c r="U112" s="143"/>
      <c r="V112" s="209"/>
      <c r="W112" s="209"/>
      <c r="X112" s="143"/>
      <c r="Y112" s="209"/>
      <c r="Z112" s="209"/>
      <c r="AA112" s="143"/>
      <c r="AB112" s="209"/>
      <c r="AC112" s="209"/>
      <c r="AD112" s="143"/>
      <c r="AE112" s="254"/>
      <c r="AF112" s="212"/>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row>
    <row r="113" spans="1:62" s="68" customFormat="1" ht="16.5" hidden="1" x14ac:dyDescent="0.25">
      <c r="A113" s="892"/>
      <c r="B113" s="351" t="s">
        <v>375</v>
      </c>
      <c r="C113" s="367"/>
      <c r="D113" s="363"/>
      <c r="E113" s="355"/>
      <c r="F113" s="363"/>
      <c r="G113" s="345"/>
      <c r="H113" s="363"/>
      <c r="I113" s="345"/>
      <c r="J113" s="363"/>
      <c r="K113" s="345"/>
      <c r="L113" s="363"/>
      <c r="M113" s="358"/>
      <c r="N113" s="363"/>
      <c r="O113" s="143"/>
      <c r="P113" s="209"/>
      <c r="Q113" s="209"/>
      <c r="R113" s="143"/>
      <c r="S113" s="209"/>
      <c r="T113" s="209"/>
      <c r="U113" s="143"/>
      <c r="V113" s="209"/>
      <c r="W113" s="209"/>
      <c r="X113" s="143"/>
      <c r="Y113" s="209"/>
      <c r="Z113" s="209"/>
      <c r="AA113" s="143"/>
      <c r="AB113" s="209"/>
      <c r="AC113" s="209"/>
      <c r="AD113" s="143"/>
      <c r="AE113" s="254"/>
      <c r="AF113" s="212"/>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row>
    <row r="114" spans="1:62" s="68" customFormat="1" ht="16.5" hidden="1" x14ac:dyDescent="0.25">
      <c r="A114" s="892"/>
      <c r="B114" s="351" t="s">
        <v>376</v>
      </c>
      <c r="C114" s="367"/>
      <c r="D114" s="363"/>
      <c r="E114" s="355"/>
      <c r="F114" s="363"/>
      <c r="G114" s="345"/>
      <c r="H114" s="363"/>
      <c r="I114" s="345"/>
      <c r="J114" s="363"/>
      <c r="K114" s="345"/>
      <c r="L114" s="363"/>
      <c r="M114" s="358"/>
      <c r="N114" s="363"/>
      <c r="O114" s="143"/>
      <c r="P114" s="209"/>
      <c r="Q114" s="209"/>
      <c r="R114" s="143"/>
      <c r="S114" s="209"/>
      <c r="T114" s="209"/>
      <c r="U114" s="143"/>
      <c r="V114" s="209"/>
      <c r="W114" s="209"/>
      <c r="X114" s="143"/>
      <c r="Y114" s="209"/>
      <c r="Z114" s="209"/>
      <c r="AA114" s="143"/>
      <c r="AB114" s="209"/>
      <c r="AC114" s="209"/>
      <c r="AD114" s="143"/>
      <c r="AE114" s="254"/>
      <c r="AF114" s="212"/>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row>
    <row r="115" spans="1:62" s="68" customFormat="1" ht="16.5" hidden="1" x14ac:dyDescent="0.25">
      <c r="A115" s="892"/>
      <c r="B115" s="351" t="s">
        <v>377</v>
      </c>
      <c r="C115" s="367"/>
      <c r="D115" s="363"/>
      <c r="E115" s="355"/>
      <c r="F115" s="363"/>
      <c r="G115" s="345"/>
      <c r="H115" s="363"/>
      <c r="I115" s="345"/>
      <c r="J115" s="363"/>
      <c r="K115" s="345"/>
      <c r="L115" s="363"/>
      <c r="M115" s="358"/>
      <c r="N115" s="363"/>
      <c r="O115" s="143"/>
      <c r="P115" s="209"/>
      <c r="Q115" s="209"/>
      <c r="R115" s="143"/>
      <c r="S115" s="209"/>
      <c r="T115" s="209"/>
      <c r="U115" s="143"/>
      <c r="V115" s="209"/>
      <c r="W115" s="209"/>
      <c r="X115" s="143"/>
      <c r="Y115" s="209"/>
      <c r="Z115" s="209"/>
      <c r="AA115" s="143"/>
      <c r="AB115" s="209"/>
      <c r="AC115" s="209"/>
      <c r="AD115" s="143"/>
      <c r="AE115" s="254"/>
      <c r="AF115" s="212"/>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row>
    <row r="116" spans="1:62" s="68" customFormat="1" ht="16.5" hidden="1" x14ac:dyDescent="0.25">
      <c r="A116" s="892"/>
      <c r="B116" s="351" t="s">
        <v>378</v>
      </c>
      <c r="C116" s="367"/>
      <c r="D116" s="363"/>
      <c r="E116" s="355"/>
      <c r="F116" s="363"/>
      <c r="G116" s="345"/>
      <c r="H116" s="363"/>
      <c r="I116" s="345"/>
      <c r="J116" s="363"/>
      <c r="K116" s="345"/>
      <c r="L116" s="363"/>
      <c r="M116" s="358"/>
      <c r="N116" s="363"/>
      <c r="O116" s="143"/>
      <c r="P116" s="209"/>
      <c r="Q116" s="209"/>
      <c r="R116" s="143"/>
      <c r="S116" s="209"/>
      <c r="T116" s="209"/>
      <c r="U116" s="143"/>
      <c r="V116" s="209"/>
      <c r="W116" s="209"/>
      <c r="X116" s="143"/>
      <c r="Y116" s="209"/>
      <c r="Z116" s="209"/>
      <c r="AA116" s="143"/>
      <c r="AB116" s="209"/>
      <c r="AC116" s="209"/>
      <c r="AD116" s="143"/>
      <c r="AE116" s="254"/>
      <c r="AF116" s="212"/>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row>
    <row r="117" spans="1:62" s="68" customFormat="1" ht="16.5" hidden="1" x14ac:dyDescent="0.25">
      <c r="A117" s="892"/>
      <c r="B117" s="351" t="s">
        <v>379</v>
      </c>
      <c r="C117" s="367"/>
      <c r="D117" s="363"/>
      <c r="E117" s="355"/>
      <c r="F117" s="363"/>
      <c r="G117" s="345"/>
      <c r="H117" s="363"/>
      <c r="I117" s="345"/>
      <c r="J117" s="363"/>
      <c r="K117" s="345"/>
      <c r="L117" s="363"/>
      <c r="M117" s="358"/>
      <c r="N117" s="363"/>
      <c r="O117" s="143"/>
      <c r="P117" s="209"/>
      <c r="Q117" s="209"/>
      <c r="R117" s="143"/>
      <c r="S117" s="209"/>
      <c r="T117" s="209"/>
      <c r="U117" s="143"/>
      <c r="V117" s="209"/>
      <c r="W117" s="209"/>
      <c r="X117" s="143"/>
      <c r="Y117" s="209"/>
      <c r="Z117" s="209"/>
      <c r="AA117" s="143"/>
      <c r="AB117" s="209"/>
      <c r="AC117" s="209"/>
      <c r="AD117" s="143"/>
      <c r="AE117" s="254"/>
      <c r="AF117" s="212"/>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row>
    <row r="118" spans="1:62" s="68" customFormat="1" ht="16.5" hidden="1" x14ac:dyDescent="0.25">
      <c r="A118" s="892"/>
      <c r="B118" s="351" t="s">
        <v>380</v>
      </c>
      <c r="C118" s="367"/>
      <c r="D118" s="363"/>
      <c r="E118" s="355"/>
      <c r="F118" s="363"/>
      <c r="G118" s="345"/>
      <c r="H118" s="363"/>
      <c r="I118" s="345"/>
      <c r="J118" s="363"/>
      <c r="K118" s="345"/>
      <c r="L118" s="363"/>
      <c r="M118" s="358"/>
      <c r="N118" s="363"/>
      <c r="O118" s="143"/>
      <c r="P118" s="209"/>
      <c r="Q118" s="209"/>
      <c r="R118" s="143"/>
      <c r="S118" s="209"/>
      <c r="T118" s="209"/>
      <c r="U118" s="143"/>
      <c r="V118" s="209"/>
      <c r="W118" s="209"/>
      <c r="X118" s="143"/>
      <c r="Y118" s="209"/>
      <c r="Z118" s="209"/>
      <c r="AA118" s="143"/>
      <c r="AB118" s="209"/>
      <c r="AC118" s="209"/>
      <c r="AD118" s="143"/>
      <c r="AE118" s="254"/>
      <c r="AF118" s="212"/>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row>
    <row r="119" spans="1:62" s="68" customFormat="1" ht="16.5" hidden="1" x14ac:dyDescent="0.25">
      <c r="A119" s="892"/>
      <c r="B119" s="351" t="s">
        <v>381</v>
      </c>
      <c r="C119" s="367"/>
      <c r="D119" s="363"/>
      <c r="E119" s="355"/>
      <c r="F119" s="363"/>
      <c r="G119" s="345"/>
      <c r="H119" s="363"/>
      <c r="I119" s="345"/>
      <c r="J119" s="363"/>
      <c r="K119" s="345"/>
      <c r="L119" s="363"/>
      <c r="M119" s="358"/>
      <c r="N119" s="363"/>
      <c r="O119" s="143"/>
      <c r="P119" s="209"/>
      <c r="Q119" s="209"/>
      <c r="R119" s="143"/>
      <c r="S119" s="209"/>
      <c r="T119" s="209"/>
      <c r="U119" s="143"/>
      <c r="V119" s="209"/>
      <c r="W119" s="209"/>
      <c r="X119" s="143"/>
      <c r="Y119" s="209"/>
      <c r="Z119" s="209"/>
      <c r="AA119" s="143"/>
      <c r="AB119" s="209"/>
      <c r="AC119" s="209"/>
      <c r="AD119" s="143"/>
      <c r="AE119" s="254"/>
      <c r="AF119" s="212"/>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row>
    <row r="120" spans="1:62" s="68" customFormat="1" ht="16.5" hidden="1" x14ac:dyDescent="0.25">
      <c r="A120" s="892"/>
      <c r="B120" s="352" t="s">
        <v>382</v>
      </c>
      <c r="C120" s="368"/>
      <c r="D120" s="364"/>
      <c r="E120" s="356"/>
      <c r="F120" s="364"/>
      <c r="G120" s="349"/>
      <c r="H120" s="364"/>
      <c r="I120" s="349"/>
      <c r="J120" s="364"/>
      <c r="K120" s="349"/>
      <c r="L120" s="364"/>
      <c r="M120" s="360"/>
      <c r="N120" s="364"/>
      <c r="O120" s="258"/>
      <c r="P120" s="259"/>
      <c r="Q120" s="259"/>
      <c r="R120" s="258"/>
      <c r="S120" s="259"/>
      <c r="T120" s="259"/>
      <c r="U120" s="258"/>
      <c r="V120" s="259"/>
      <c r="W120" s="259"/>
      <c r="X120" s="258"/>
      <c r="Y120" s="259"/>
      <c r="Z120" s="259"/>
      <c r="AA120" s="258"/>
      <c r="AB120" s="259"/>
      <c r="AC120" s="259"/>
      <c r="AD120" s="258"/>
      <c r="AE120" s="259"/>
      <c r="AF120" s="260"/>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row>
    <row r="121" spans="1:62" s="68" customFormat="1" ht="37.5" hidden="1" customHeight="1" x14ac:dyDescent="0.25">
      <c r="A121" s="894"/>
      <c r="B121" s="353" t="s">
        <v>93</v>
      </c>
      <c r="C121" s="369"/>
      <c r="D121" s="365"/>
      <c r="E121" s="348"/>
      <c r="F121" s="365"/>
      <c r="G121" s="347"/>
      <c r="H121" s="365"/>
      <c r="I121" s="347"/>
      <c r="J121" s="365"/>
      <c r="K121" s="347"/>
      <c r="L121" s="365"/>
      <c r="M121" s="361"/>
      <c r="N121" s="365"/>
      <c r="O121" s="263"/>
      <c r="P121" s="263"/>
      <c r="Q121" s="263"/>
      <c r="R121" s="263"/>
      <c r="S121" s="263"/>
      <c r="T121" s="263"/>
      <c r="U121" s="263"/>
      <c r="V121" s="263"/>
      <c r="W121" s="263"/>
      <c r="X121" s="263"/>
      <c r="Y121" s="263"/>
      <c r="Z121" s="263"/>
      <c r="AA121" s="263"/>
      <c r="AB121" s="263"/>
      <c r="AC121" s="263"/>
      <c r="AD121" s="263"/>
      <c r="AE121" s="263"/>
      <c r="AF121" s="264"/>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row>
    <row r="122" spans="1:62" ht="16.5" hidden="1" x14ac:dyDescent="0.25">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62" hidden="1" x14ac:dyDescent="0.25"/>
    <row r="124" spans="1:62" hidden="1" x14ac:dyDescent="0.25"/>
    <row r="125" spans="1:62" ht="15" thickBot="1" x14ac:dyDescent="0.3"/>
    <row r="126" spans="1:62" s="68" customFormat="1" ht="50.25" customHeight="1" thickBot="1" x14ac:dyDescent="0.3">
      <c r="A126" s="909" t="s">
        <v>384</v>
      </c>
      <c r="B126" s="910"/>
      <c r="C126" s="899" t="s">
        <v>385</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row>
    <row r="127" spans="1:62" s="68" customFormat="1" ht="24" customHeight="1" x14ac:dyDescent="0.25">
      <c r="A127" s="905" t="s">
        <v>383</v>
      </c>
      <c r="B127" s="905" t="s">
        <v>360</v>
      </c>
      <c r="C127" s="908" t="s">
        <v>234</v>
      </c>
      <c r="D127" s="908"/>
      <c r="E127" s="908" t="s">
        <v>241</v>
      </c>
      <c r="F127" s="908"/>
      <c r="G127" s="908" t="s">
        <v>242</v>
      </c>
      <c r="H127" s="908"/>
      <c r="I127" s="908" t="s">
        <v>243</v>
      </c>
      <c r="J127" s="908"/>
      <c r="K127" s="908" t="s">
        <v>244</v>
      </c>
      <c r="L127" s="908"/>
      <c r="M127" s="908" t="s">
        <v>245</v>
      </c>
      <c r="N127" s="908"/>
      <c r="O127" s="897" t="s">
        <v>246</v>
      </c>
      <c r="P127" s="898"/>
      <c r="Q127" s="897" t="s">
        <v>247</v>
      </c>
      <c r="R127" s="898"/>
      <c r="S127" s="897" t="s">
        <v>248</v>
      </c>
      <c r="T127" s="898"/>
      <c r="U127" s="897" t="s">
        <v>249</v>
      </c>
      <c r="V127" s="898"/>
      <c r="W127" s="897" t="s">
        <v>356</v>
      </c>
      <c r="X127" s="898"/>
      <c r="Y127" s="897" t="s">
        <v>251</v>
      </c>
      <c r="Z127" s="898"/>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row>
    <row r="128" spans="1:62" s="68" customFormat="1" ht="29.25" customHeight="1" x14ac:dyDescent="0.25">
      <c r="A128" s="907"/>
      <c r="B128" s="906"/>
      <c r="C128" s="266" t="s">
        <v>386</v>
      </c>
      <c r="D128" s="266" t="s">
        <v>387</v>
      </c>
      <c r="E128" s="266" t="s">
        <v>386</v>
      </c>
      <c r="F128" s="266" t="s">
        <v>387</v>
      </c>
      <c r="G128" s="266" t="s">
        <v>386</v>
      </c>
      <c r="H128" s="266" t="s">
        <v>387</v>
      </c>
      <c r="I128" s="266" t="s">
        <v>386</v>
      </c>
      <c r="J128" s="266" t="s">
        <v>387</v>
      </c>
      <c r="K128" s="266" t="s">
        <v>386</v>
      </c>
      <c r="L128" s="266" t="s">
        <v>387</v>
      </c>
      <c r="M128" s="266" t="s">
        <v>386</v>
      </c>
      <c r="N128" s="266" t="s">
        <v>387</v>
      </c>
      <c r="O128" s="266" t="s">
        <v>386</v>
      </c>
      <c r="P128" s="266" t="s">
        <v>387</v>
      </c>
      <c r="Q128" s="266" t="s">
        <v>386</v>
      </c>
      <c r="R128" s="266" t="s">
        <v>387</v>
      </c>
      <c r="S128" s="266" t="s">
        <v>386</v>
      </c>
      <c r="T128" s="266" t="s">
        <v>387</v>
      </c>
      <c r="U128" s="266" t="s">
        <v>386</v>
      </c>
      <c r="V128" s="266" t="s">
        <v>387</v>
      </c>
      <c r="W128" s="266" t="s">
        <v>386</v>
      </c>
      <c r="X128" s="266" t="s">
        <v>387</v>
      </c>
      <c r="Y128" s="266" t="s">
        <v>386</v>
      </c>
      <c r="Z128" s="266" t="s">
        <v>387</v>
      </c>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row>
    <row r="129" spans="1:62" s="68" customFormat="1" ht="16.5" x14ac:dyDescent="0.25">
      <c r="A129" s="907"/>
      <c r="B129" s="265" t="s">
        <v>363</v>
      </c>
      <c r="C129" s="377">
        <v>0</v>
      </c>
      <c r="D129" s="377">
        <v>0</v>
      </c>
      <c r="E129" s="377">
        <v>45</v>
      </c>
      <c r="F129" s="377">
        <v>45</v>
      </c>
      <c r="G129" s="377">
        <v>124</v>
      </c>
      <c r="H129" s="377">
        <v>285</v>
      </c>
      <c r="I129" s="377">
        <v>124</v>
      </c>
      <c r="J129" s="471">
        <v>188</v>
      </c>
      <c r="K129" s="377">
        <v>124</v>
      </c>
      <c r="L129" s="377">
        <v>150</v>
      </c>
      <c r="M129" s="377">
        <v>124</v>
      </c>
      <c r="N129" s="377">
        <v>351</v>
      </c>
      <c r="O129" s="377">
        <v>124</v>
      </c>
      <c r="P129" s="377">
        <v>180</v>
      </c>
      <c r="Q129" s="377">
        <v>124</v>
      </c>
      <c r="R129" s="377"/>
      <c r="S129" s="377">
        <v>124</v>
      </c>
      <c r="T129" s="377"/>
      <c r="U129" s="377">
        <v>124</v>
      </c>
      <c r="V129" s="377"/>
      <c r="W129" s="377">
        <v>124</v>
      </c>
      <c r="X129" s="377"/>
      <c r="Y129" s="377">
        <v>0</v>
      </c>
      <c r="Z129" s="372"/>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row>
    <row r="130" spans="1:62" s="68" customFormat="1" ht="16.5" x14ac:dyDescent="0.25">
      <c r="A130" s="907"/>
      <c r="B130" s="265" t="s">
        <v>364</v>
      </c>
      <c r="C130" s="377">
        <v>0</v>
      </c>
      <c r="D130" s="377">
        <v>0</v>
      </c>
      <c r="E130" s="377">
        <v>60</v>
      </c>
      <c r="F130" s="377">
        <v>0</v>
      </c>
      <c r="G130" s="377">
        <v>150</v>
      </c>
      <c r="H130" s="377">
        <v>77</v>
      </c>
      <c r="I130" s="377">
        <v>150</v>
      </c>
      <c r="J130" s="472">
        <v>293</v>
      </c>
      <c r="K130" s="377">
        <v>150</v>
      </c>
      <c r="L130" s="377">
        <v>309</v>
      </c>
      <c r="M130" s="377">
        <v>150</v>
      </c>
      <c r="N130" s="377">
        <v>136</v>
      </c>
      <c r="O130" s="377">
        <v>150</v>
      </c>
      <c r="P130" s="377">
        <v>177</v>
      </c>
      <c r="Q130" s="377">
        <v>150</v>
      </c>
      <c r="R130" s="377"/>
      <c r="S130" s="377">
        <v>150</v>
      </c>
      <c r="T130" s="377"/>
      <c r="U130" s="377">
        <v>150</v>
      </c>
      <c r="V130" s="377"/>
      <c r="W130" s="377">
        <v>150</v>
      </c>
      <c r="X130" s="377"/>
      <c r="Y130" s="377">
        <v>0</v>
      </c>
      <c r="Z130" s="372"/>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row>
    <row r="131" spans="1:62" s="68" customFormat="1" ht="16.5" x14ac:dyDescent="0.25">
      <c r="A131" s="907"/>
      <c r="B131" s="265" t="s">
        <v>365</v>
      </c>
      <c r="C131" s="377">
        <v>0</v>
      </c>
      <c r="D131" s="377">
        <v>0</v>
      </c>
      <c r="E131" s="377">
        <v>100</v>
      </c>
      <c r="F131" s="377">
        <v>0</v>
      </c>
      <c r="G131" s="377">
        <v>260</v>
      </c>
      <c r="H131" s="377">
        <v>154</v>
      </c>
      <c r="I131" s="377">
        <v>260</v>
      </c>
      <c r="J131" s="471">
        <v>58</v>
      </c>
      <c r="K131" s="377">
        <v>260</v>
      </c>
      <c r="L131" s="377">
        <v>275</v>
      </c>
      <c r="M131" s="377">
        <v>260</v>
      </c>
      <c r="N131" s="377">
        <v>528</v>
      </c>
      <c r="O131" s="377">
        <v>260</v>
      </c>
      <c r="P131" s="377">
        <v>330</v>
      </c>
      <c r="Q131" s="377">
        <v>260</v>
      </c>
      <c r="R131" s="377"/>
      <c r="S131" s="377">
        <v>260</v>
      </c>
      <c r="T131" s="377"/>
      <c r="U131" s="377">
        <v>260</v>
      </c>
      <c r="V131" s="377"/>
      <c r="W131" s="377">
        <v>260</v>
      </c>
      <c r="X131" s="377"/>
      <c r="Y131" s="377">
        <v>0</v>
      </c>
      <c r="Z131" s="372"/>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row>
    <row r="132" spans="1:62" s="68" customFormat="1" ht="16.5" x14ac:dyDescent="0.25">
      <c r="A132" s="907"/>
      <c r="B132" s="265" t="s">
        <v>366</v>
      </c>
      <c r="C132" s="377">
        <v>0</v>
      </c>
      <c r="D132" s="377">
        <v>0</v>
      </c>
      <c r="E132" s="377">
        <v>90</v>
      </c>
      <c r="F132" s="377">
        <v>86</v>
      </c>
      <c r="G132" s="377">
        <v>124</v>
      </c>
      <c r="H132" s="377">
        <v>235</v>
      </c>
      <c r="I132" s="377">
        <v>124</v>
      </c>
      <c r="J132" s="472">
        <v>49</v>
      </c>
      <c r="K132" s="377">
        <v>124</v>
      </c>
      <c r="L132" s="377">
        <v>103</v>
      </c>
      <c r="M132" s="377">
        <v>124</v>
      </c>
      <c r="N132" s="377">
        <v>0</v>
      </c>
      <c r="O132" s="377">
        <v>124</v>
      </c>
      <c r="P132" s="377">
        <v>227</v>
      </c>
      <c r="Q132" s="377">
        <v>124</v>
      </c>
      <c r="R132" s="377"/>
      <c r="S132" s="377">
        <v>124</v>
      </c>
      <c r="T132" s="377"/>
      <c r="U132" s="377">
        <v>124</v>
      </c>
      <c r="V132" s="377"/>
      <c r="W132" s="377">
        <v>124</v>
      </c>
      <c r="X132" s="377"/>
      <c r="Y132" s="377">
        <v>0</v>
      </c>
      <c r="Z132" s="372"/>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row>
    <row r="133" spans="1:62" s="68" customFormat="1" ht="16.5" x14ac:dyDescent="0.25">
      <c r="A133" s="907"/>
      <c r="B133" s="265" t="s">
        <v>367</v>
      </c>
      <c r="C133" s="377">
        <v>0</v>
      </c>
      <c r="D133" s="377">
        <v>0</v>
      </c>
      <c r="E133" s="377">
        <v>60</v>
      </c>
      <c r="F133" s="377">
        <v>0</v>
      </c>
      <c r="G133" s="377">
        <v>150</v>
      </c>
      <c r="H133" s="377">
        <v>39</v>
      </c>
      <c r="I133" s="377">
        <v>150</v>
      </c>
      <c r="J133" s="472">
        <v>575</v>
      </c>
      <c r="K133" s="377">
        <v>150</v>
      </c>
      <c r="L133" s="377">
        <v>265</v>
      </c>
      <c r="M133" s="377">
        <v>150</v>
      </c>
      <c r="N133" s="377">
        <v>124</v>
      </c>
      <c r="O133" s="377">
        <v>150</v>
      </c>
      <c r="P133" s="377">
        <v>120</v>
      </c>
      <c r="Q133" s="377">
        <v>150</v>
      </c>
      <c r="R133" s="377"/>
      <c r="S133" s="377">
        <v>150</v>
      </c>
      <c r="T133" s="377"/>
      <c r="U133" s="377">
        <v>150</v>
      </c>
      <c r="V133" s="377"/>
      <c r="W133" s="377">
        <v>150</v>
      </c>
      <c r="X133" s="377"/>
      <c r="Y133" s="377">
        <v>0</v>
      </c>
      <c r="Z133" s="372"/>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row>
    <row r="134" spans="1:62" s="68" customFormat="1" ht="16.5" x14ac:dyDescent="0.25">
      <c r="A134" s="907"/>
      <c r="B134" s="265" t="s">
        <v>368</v>
      </c>
      <c r="C134" s="377">
        <v>0</v>
      </c>
      <c r="D134" s="377">
        <v>0</v>
      </c>
      <c r="E134" s="377">
        <v>45</v>
      </c>
      <c r="F134" s="377">
        <v>0</v>
      </c>
      <c r="G134" s="377">
        <v>124</v>
      </c>
      <c r="H134" s="377">
        <v>107</v>
      </c>
      <c r="I134" s="377">
        <v>124</v>
      </c>
      <c r="J134" s="471">
        <v>70</v>
      </c>
      <c r="K134" s="377">
        <v>124</v>
      </c>
      <c r="L134" s="377">
        <v>145</v>
      </c>
      <c r="M134" s="377">
        <v>124</v>
      </c>
      <c r="N134" s="377">
        <v>56</v>
      </c>
      <c r="O134" s="377">
        <v>124</v>
      </c>
      <c r="P134" s="377">
        <v>99</v>
      </c>
      <c r="Q134" s="377">
        <v>124</v>
      </c>
      <c r="R134" s="377"/>
      <c r="S134" s="377">
        <v>124</v>
      </c>
      <c r="T134" s="377"/>
      <c r="U134" s="377">
        <v>124</v>
      </c>
      <c r="V134" s="377"/>
      <c r="W134" s="377">
        <v>124</v>
      </c>
      <c r="X134" s="377"/>
      <c r="Y134" s="377">
        <v>0</v>
      </c>
      <c r="Z134" s="372"/>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row>
    <row r="135" spans="1:62" s="68" customFormat="1" ht="16.5" x14ac:dyDescent="0.25">
      <c r="A135" s="907"/>
      <c r="B135" s="265" t="s">
        <v>369</v>
      </c>
      <c r="C135" s="377">
        <v>0</v>
      </c>
      <c r="D135" s="377">
        <v>0</v>
      </c>
      <c r="E135" s="377">
        <v>70</v>
      </c>
      <c r="F135" s="377">
        <v>0</v>
      </c>
      <c r="G135" s="377">
        <v>176</v>
      </c>
      <c r="H135" s="377">
        <v>0</v>
      </c>
      <c r="I135" s="377">
        <v>176</v>
      </c>
      <c r="J135" s="472">
        <v>219</v>
      </c>
      <c r="K135" s="377">
        <v>176</v>
      </c>
      <c r="L135" s="377">
        <v>219</v>
      </c>
      <c r="M135" s="377">
        <v>176</v>
      </c>
      <c r="N135" s="377">
        <v>310</v>
      </c>
      <c r="O135" s="377">
        <v>176</v>
      </c>
      <c r="P135" s="377">
        <v>170</v>
      </c>
      <c r="Q135" s="377">
        <v>176</v>
      </c>
      <c r="R135" s="377"/>
      <c r="S135" s="377">
        <v>176</v>
      </c>
      <c r="T135" s="377"/>
      <c r="U135" s="377">
        <v>176</v>
      </c>
      <c r="V135" s="377"/>
      <c r="W135" s="377">
        <v>176</v>
      </c>
      <c r="X135" s="377"/>
      <c r="Y135" s="377">
        <v>0</v>
      </c>
      <c r="Z135" s="372"/>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row>
    <row r="136" spans="1:62" s="68" customFormat="1" ht="16.5" x14ac:dyDescent="0.25">
      <c r="A136" s="907"/>
      <c r="B136" s="265" t="s">
        <v>370</v>
      </c>
      <c r="C136" s="377">
        <v>0</v>
      </c>
      <c r="D136" s="377">
        <v>0</v>
      </c>
      <c r="E136" s="377">
        <v>90</v>
      </c>
      <c r="F136" s="377">
        <v>0</v>
      </c>
      <c r="G136" s="377">
        <v>260</v>
      </c>
      <c r="H136" s="377">
        <v>246</v>
      </c>
      <c r="I136" s="377">
        <v>260</v>
      </c>
      <c r="J136" s="472">
        <v>413</v>
      </c>
      <c r="K136" s="377">
        <v>260</v>
      </c>
      <c r="L136" s="377">
        <v>419</v>
      </c>
      <c r="M136" s="377">
        <v>260</v>
      </c>
      <c r="N136" s="377">
        <v>409</v>
      </c>
      <c r="O136" s="377">
        <v>260</v>
      </c>
      <c r="P136" s="377">
        <v>283</v>
      </c>
      <c r="Q136" s="377">
        <v>260</v>
      </c>
      <c r="R136" s="377"/>
      <c r="S136" s="377">
        <v>260</v>
      </c>
      <c r="T136" s="377"/>
      <c r="U136" s="377">
        <v>260</v>
      </c>
      <c r="V136" s="377"/>
      <c r="W136" s="377">
        <v>260</v>
      </c>
      <c r="X136" s="377"/>
      <c r="Y136" s="377">
        <v>0</v>
      </c>
      <c r="Z136" s="372"/>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row>
    <row r="137" spans="1:62" s="68" customFormat="1" ht="16.5" x14ac:dyDescent="0.25">
      <c r="A137" s="907"/>
      <c r="B137" s="265" t="s">
        <v>371</v>
      </c>
      <c r="C137" s="377">
        <v>0</v>
      </c>
      <c r="D137" s="377">
        <v>0</v>
      </c>
      <c r="E137" s="377">
        <v>30</v>
      </c>
      <c r="F137" s="377">
        <v>0</v>
      </c>
      <c r="G137" s="377">
        <v>100</v>
      </c>
      <c r="H137" s="377">
        <v>47</v>
      </c>
      <c r="I137" s="377">
        <v>100</v>
      </c>
      <c r="J137" s="472">
        <v>73</v>
      </c>
      <c r="K137" s="377">
        <v>100</v>
      </c>
      <c r="L137" s="377">
        <v>138</v>
      </c>
      <c r="M137" s="377">
        <v>100</v>
      </c>
      <c r="N137" s="377">
        <v>0</v>
      </c>
      <c r="O137" s="377">
        <v>100</v>
      </c>
      <c r="P137" s="377">
        <v>128</v>
      </c>
      <c r="Q137" s="377">
        <v>100</v>
      </c>
      <c r="R137" s="377"/>
      <c r="S137" s="377">
        <v>100</v>
      </c>
      <c r="T137" s="377"/>
      <c r="U137" s="377">
        <v>100</v>
      </c>
      <c r="V137" s="377"/>
      <c r="W137" s="377">
        <v>100</v>
      </c>
      <c r="X137" s="377"/>
      <c r="Y137" s="377">
        <v>0</v>
      </c>
      <c r="Z137" s="372"/>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row>
    <row r="138" spans="1:62" s="68" customFormat="1" ht="16.5" x14ac:dyDescent="0.25">
      <c r="A138" s="907"/>
      <c r="B138" s="265" t="s">
        <v>372</v>
      </c>
      <c r="C138" s="377">
        <v>0</v>
      </c>
      <c r="D138" s="377">
        <v>0</v>
      </c>
      <c r="E138" s="377">
        <v>90</v>
      </c>
      <c r="F138" s="377">
        <v>60</v>
      </c>
      <c r="G138" s="377">
        <v>176</v>
      </c>
      <c r="H138" s="377">
        <v>225</v>
      </c>
      <c r="I138" s="377">
        <v>176</v>
      </c>
      <c r="J138" s="472">
        <v>201</v>
      </c>
      <c r="K138" s="377">
        <v>176</v>
      </c>
      <c r="L138" s="377">
        <v>167</v>
      </c>
      <c r="M138" s="377">
        <v>176</v>
      </c>
      <c r="N138" s="377">
        <v>214</v>
      </c>
      <c r="O138" s="377">
        <v>176</v>
      </c>
      <c r="P138" s="377">
        <v>423</v>
      </c>
      <c r="Q138" s="377">
        <v>176</v>
      </c>
      <c r="R138" s="377"/>
      <c r="S138" s="377">
        <v>176</v>
      </c>
      <c r="T138" s="377"/>
      <c r="U138" s="377">
        <v>176</v>
      </c>
      <c r="V138" s="377"/>
      <c r="W138" s="377">
        <v>176</v>
      </c>
      <c r="X138" s="377"/>
      <c r="Y138" s="377">
        <v>0</v>
      </c>
      <c r="Z138" s="372"/>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row>
    <row r="139" spans="1:62" s="68" customFormat="1" ht="16.5" x14ac:dyDescent="0.25">
      <c r="A139" s="907"/>
      <c r="B139" s="265" t="s">
        <v>373</v>
      </c>
      <c r="C139" s="377">
        <v>0</v>
      </c>
      <c r="D139" s="377">
        <v>0</v>
      </c>
      <c r="E139" s="377">
        <v>170</v>
      </c>
      <c r="F139" s="377">
        <v>0</v>
      </c>
      <c r="G139" s="377">
        <v>260</v>
      </c>
      <c r="H139" s="377">
        <v>176</v>
      </c>
      <c r="I139" s="377">
        <v>260</v>
      </c>
      <c r="J139" s="472">
        <v>0</v>
      </c>
      <c r="K139" s="377">
        <v>260</v>
      </c>
      <c r="L139" s="377">
        <v>177</v>
      </c>
      <c r="M139" s="377">
        <v>260</v>
      </c>
      <c r="N139" s="377">
        <v>0</v>
      </c>
      <c r="O139" s="377">
        <v>260</v>
      </c>
      <c r="P139" s="377">
        <v>133</v>
      </c>
      <c r="Q139" s="377">
        <v>260</v>
      </c>
      <c r="R139" s="377"/>
      <c r="S139" s="377">
        <v>260</v>
      </c>
      <c r="T139" s="377"/>
      <c r="U139" s="377">
        <v>260</v>
      </c>
      <c r="V139" s="377"/>
      <c r="W139" s="377">
        <v>260</v>
      </c>
      <c r="X139" s="377"/>
      <c r="Y139" s="377">
        <v>0</v>
      </c>
      <c r="Z139" s="372"/>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row>
    <row r="140" spans="1:62" s="68" customFormat="1" ht="16.5" x14ac:dyDescent="0.25">
      <c r="A140" s="907"/>
      <c r="B140" s="265" t="s">
        <v>374</v>
      </c>
      <c r="C140" s="377">
        <v>0</v>
      </c>
      <c r="D140" s="377">
        <v>0</v>
      </c>
      <c r="E140" s="377">
        <v>60</v>
      </c>
      <c r="F140" s="377">
        <v>52</v>
      </c>
      <c r="G140" s="377">
        <v>70</v>
      </c>
      <c r="H140" s="377">
        <v>337</v>
      </c>
      <c r="I140" s="377">
        <v>70</v>
      </c>
      <c r="J140" s="472">
        <v>56</v>
      </c>
      <c r="K140" s="377">
        <v>70</v>
      </c>
      <c r="L140" s="377">
        <v>153</v>
      </c>
      <c r="M140" s="377">
        <v>70</v>
      </c>
      <c r="N140" s="377">
        <v>250</v>
      </c>
      <c r="O140" s="377">
        <v>70</v>
      </c>
      <c r="P140" s="377">
        <v>248</v>
      </c>
      <c r="Q140" s="377">
        <v>70</v>
      </c>
      <c r="R140" s="377"/>
      <c r="S140" s="377">
        <v>70</v>
      </c>
      <c r="T140" s="377"/>
      <c r="U140" s="377">
        <v>70</v>
      </c>
      <c r="V140" s="377"/>
      <c r="W140" s="377">
        <v>70</v>
      </c>
      <c r="X140" s="377"/>
      <c r="Y140" s="377">
        <v>0</v>
      </c>
      <c r="Z140" s="372"/>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row>
    <row r="141" spans="1:62" s="68" customFormat="1" ht="16.5" x14ac:dyDescent="0.25">
      <c r="A141" s="907"/>
      <c r="B141" s="265" t="s">
        <v>375</v>
      </c>
      <c r="C141" s="377">
        <v>0</v>
      </c>
      <c r="D141" s="377">
        <v>0</v>
      </c>
      <c r="E141" s="377">
        <v>0</v>
      </c>
      <c r="F141" s="377">
        <v>0</v>
      </c>
      <c r="G141" s="377">
        <v>70</v>
      </c>
      <c r="H141" s="377">
        <v>47</v>
      </c>
      <c r="I141" s="377">
        <v>70</v>
      </c>
      <c r="J141" s="472">
        <v>314</v>
      </c>
      <c r="K141" s="377">
        <v>70</v>
      </c>
      <c r="L141" s="377">
        <v>186</v>
      </c>
      <c r="M141" s="377">
        <v>70</v>
      </c>
      <c r="N141" s="377">
        <v>80</v>
      </c>
      <c r="O141" s="377">
        <v>70</v>
      </c>
      <c r="P141" s="377">
        <v>652</v>
      </c>
      <c r="Q141" s="377">
        <v>70</v>
      </c>
      <c r="R141" s="377"/>
      <c r="S141" s="377">
        <v>70</v>
      </c>
      <c r="T141" s="377"/>
      <c r="U141" s="377">
        <v>70</v>
      </c>
      <c r="V141" s="377"/>
      <c r="W141" s="377">
        <v>70</v>
      </c>
      <c r="X141" s="377"/>
      <c r="Y141" s="377">
        <v>0</v>
      </c>
      <c r="Z141" s="372"/>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row>
    <row r="142" spans="1:62" s="68" customFormat="1" ht="16.5" x14ac:dyDescent="0.25">
      <c r="A142" s="907"/>
      <c r="B142" s="265" t="s">
        <v>376</v>
      </c>
      <c r="C142" s="377">
        <v>0</v>
      </c>
      <c r="D142" s="377">
        <v>0</v>
      </c>
      <c r="E142" s="377">
        <v>160</v>
      </c>
      <c r="F142" s="377">
        <v>172</v>
      </c>
      <c r="G142" s="377">
        <v>176</v>
      </c>
      <c r="H142" s="377">
        <v>283</v>
      </c>
      <c r="I142" s="377">
        <v>176</v>
      </c>
      <c r="J142" s="472">
        <v>81</v>
      </c>
      <c r="K142" s="377">
        <v>176</v>
      </c>
      <c r="L142" s="377">
        <v>308</v>
      </c>
      <c r="M142" s="377">
        <v>176</v>
      </c>
      <c r="N142" s="377">
        <v>469</v>
      </c>
      <c r="O142" s="377">
        <v>176</v>
      </c>
      <c r="P142" s="377">
        <v>347</v>
      </c>
      <c r="Q142" s="377">
        <v>176</v>
      </c>
      <c r="R142" s="377"/>
      <c r="S142" s="377">
        <v>176</v>
      </c>
      <c r="T142" s="377"/>
      <c r="U142" s="377">
        <v>176</v>
      </c>
      <c r="V142" s="377"/>
      <c r="W142" s="377">
        <v>176</v>
      </c>
      <c r="X142" s="377"/>
      <c r="Y142" s="377">
        <v>0</v>
      </c>
      <c r="Z142" s="372"/>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row>
    <row r="143" spans="1:62" s="68" customFormat="1" ht="16.5" x14ac:dyDescent="0.25">
      <c r="A143" s="907"/>
      <c r="B143" s="265" t="s">
        <v>377</v>
      </c>
      <c r="C143" s="377">
        <v>0</v>
      </c>
      <c r="D143" s="377">
        <v>0</v>
      </c>
      <c r="E143" s="377">
        <v>0</v>
      </c>
      <c r="F143" s="377">
        <v>0</v>
      </c>
      <c r="G143" s="377">
        <v>45</v>
      </c>
      <c r="H143" s="377">
        <v>30</v>
      </c>
      <c r="I143" s="377">
        <v>45</v>
      </c>
      <c r="J143" s="472">
        <v>147</v>
      </c>
      <c r="K143" s="377">
        <v>45</v>
      </c>
      <c r="L143" s="377">
        <v>111</v>
      </c>
      <c r="M143" s="377">
        <v>45</v>
      </c>
      <c r="N143" s="377">
        <v>80</v>
      </c>
      <c r="O143" s="377">
        <v>45</v>
      </c>
      <c r="P143" s="377">
        <v>80</v>
      </c>
      <c r="Q143" s="377">
        <v>45</v>
      </c>
      <c r="R143" s="377"/>
      <c r="S143" s="377">
        <v>45</v>
      </c>
      <c r="T143" s="377"/>
      <c r="U143" s="377">
        <v>45</v>
      </c>
      <c r="V143" s="377"/>
      <c r="W143" s="377">
        <v>45</v>
      </c>
      <c r="X143" s="377"/>
      <c r="Y143" s="377">
        <v>0</v>
      </c>
      <c r="Z143" s="372"/>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row>
    <row r="144" spans="1:62" s="68" customFormat="1" ht="16.5" x14ac:dyDescent="0.25">
      <c r="A144" s="907"/>
      <c r="B144" s="265" t="s">
        <v>378</v>
      </c>
      <c r="C144" s="377">
        <v>0</v>
      </c>
      <c r="D144" s="377">
        <v>0</v>
      </c>
      <c r="E144" s="377">
        <v>10</v>
      </c>
      <c r="F144" s="377">
        <v>5</v>
      </c>
      <c r="G144" s="377">
        <v>70</v>
      </c>
      <c r="H144" s="377">
        <v>22</v>
      </c>
      <c r="I144" s="377">
        <v>70</v>
      </c>
      <c r="J144" s="471">
        <v>150</v>
      </c>
      <c r="K144" s="377">
        <v>70</v>
      </c>
      <c r="L144" s="377">
        <v>137</v>
      </c>
      <c r="M144" s="377">
        <v>70</v>
      </c>
      <c r="N144" s="377">
        <v>123</v>
      </c>
      <c r="O144" s="377">
        <v>70</v>
      </c>
      <c r="P144" s="377">
        <v>147</v>
      </c>
      <c r="Q144" s="377">
        <v>70</v>
      </c>
      <c r="R144" s="377"/>
      <c r="S144" s="377">
        <v>70</v>
      </c>
      <c r="T144" s="377"/>
      <c r="U144" s="377">
        <v>70</v>
      </c>
      <c r="V144" s="377"/>
      <c r="W144" s="377">
        <v>70</v>
      </c>
      <c r="X144" s="377"/>
      <c r="Y144" s="377">
        <v>0</v>
      </c>
      <c r="Z144" s="372"/>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row>
    <row r="145" spans="1:62" s="68" customFormat="1" ht="16.5" x14ac:dyDescent="0.25">
      <c r="A145" s="907"/>
      <c r="B145" s="265" t="s">
        <v>379</v>
      </c>
      <c r="C145" s="377">
        <v>0</v>
      </c>
      <c r="D145" s="377">
        <v>0</v>
      </c>
      <c r="E145" s="377">
        <v>0</v>
      </c>
      <c r="F145" s="377">
        <v>0</v>
      </c>
      <c r="G145" s="377">
        <v>70</v>
      </c>
      <c r="H145" s="377">
        <v>192</v>
      </c>
      <c r="I145" s="377">
        <v>70</v>
      </c>
      <c r="J145" s="472">
        <v>203</v>
      </c>
      <c r="K145" s="377">
        <v>70</v>
      </c>
      <c r="L145" s="377">
        <v>31</v>
      </c>
      <c r="M145" s="377">
        <v>70</v>
      </c>
      <c r="N145" s="377">
        <v>73</v>
      </c>
      <c r="O145" s="377">
        <v>70</v>
      </c>
      <c r="P145" s="377">
        <v>66</v>
      </c>
      <c r="Q145" s="377">
        <v>70</v>
      </c>
      <c r="R145" s="377"/>
      <c r="S145" s="377">
        <v>70</v>
      </c>
      <c r="T145" s="377"/>
      <c r="U145" s="377">
        <v>70</v>
      </c>
      <c r="V145" s="377"/>
      <c r="W145" s="377">
        <v>70</v>
      </c>
      <c r="X145" s="377"/>
      <c r="Y145" s="377">
        <v>0</v>
      </c>
      <c r="Z145" s="372"/>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row>
    <row r="146" spans="1:62" s="68" customFormat="1" ht="16.5" x14ac:dyDescent="0.25">
      <c r="A146" s="907"/>
      <c r="B146" s="265" t="s">
        <v>380</v>
      </c>
      <c r="C146" s="377">
        <v>0</v>
      </c>
      <c r="D146" s="377">
        <v>0</v>
      </c>
      <c r="E146" s="377">
        <v>220</v>
      </c>
      <c r="F146" s="377">
        <v>0</v>
      </c>
      <c r="G146" s="377">
        <v>325</v>
      </c>
      <c r="H146" s="377">
        <v>322</v>
      </c>
      <c r="I146" s="377">
        <v>325</v>
      </c>
      <c r="J146" s="472">
        <v>353</v>
      </c>
      <c r="K146" s="377">
        <v>325</v>
      </c>
      <c r="L146" s="377">
        <v>252</v>
      </c>
      <c r="M146" s="377">
        <v>325</v>
      </c>
      <c r="N146" s="377">
        <v>156</v>
      </c>
      <c r="O146" s="377">
        <v>325</v>
      </c>
      <c r="P146" s="377">
        <v>116</v>
      </c>
      <c r="Q146" s="377">
        <v>325</v>
      </c>
      <c r="R146" s="377"/>
      <c r="S146" s="377">
        <v>325</v>
      </c>
      <c r="T146" s="377"/>
      <c r="U146" s="377">
        <v>325</v>
      </c>
      <c r="V146" s="377"/>
      <c r="W146" s="377">
        <v>325</v>
      </c>
      <c r="X146" s="377"/>
      <c r="Y146" s="377">
        <v>0</v>
      </c>
      <c r="Z146" s="372"/>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row>
    <row r="147" spans="1:62" s="68" customFormat="1" ht="16.5" x14ac:dyDescent="0.25">
      <c r="A147" s="907"/>
      <c r="B147" s="265" t="s">
        <v>381</v>
      </c>
      <c r="C147" s="377">
        <v>0</v>
      </c>
      <c r="D147" s="377">
        <v>0</v>
      </c>
      <c r="E147" s="377">
        <v>100</v>
      </c>
      <c r="F147" s="377">
        <v>0</v>
      </c>
      <c r="G147" s="377">
        <v>200</v>
      </c>
      <c r="H147" s="377">
        <v>112</v>
      </c>
      <c r="I147" s="377">
        <v>200</v>
      </c>
      <c r="J147" s="472">
        <v>315</v>
      </c>
      <c r="K147" s="377">
        <v>200</v>
      </c>
      <c r="L147" s="377">
        <v>538</v>
      </c>
      <c r="M147" s="377">
        <v>200</v>
      </c>
      <c r="N147" s="377">
        <v>664</v>
      </c>
      <c r="O147" s="377">
        <v>200</v>
      </c>
      <c r="P147" s="377">
        <v>385</v>
      </c>
      <c r="Q147" s="377">
        <v>200</v>
      </c>
      <c r="R147" s="377"/>
      <c r="S147" s="377">
        <v>200</v>
      </c>
      <c r="T147" s="377"/>
      <c r="U147" s="377">
        <v>200</v>
      </c>
      <c r="V147" s="377"/>
      <c r="W147" s="377">
        <v>200</v>
      </c>
      <c r="X147" s="377"/>
      <c r="Y147" s="377">
        <v>0</v>
      </c>
      <c r="Z147" s="372"/>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row>
    <row r="148" spans="1:62" s="68" customFormat="1" ht="16.5" x14ac:dyDescent="0.25">
      <c r="A148" s="907"/>
      <c r="B148" s="265" t="s">
        <v>382</v>
      </c>
      <c r="C148" s="377">
        <v>0</v>
      </c>
      <c r="D148" s="377">
        <v>0</v>
      </c>
      <c r="E148" s="377">
        <v>0</v>
      </c>
      <c r="F148" s="377">
        <v>0</v>
      </c>
      <c r="G148" s="377">
        <v>70</v>
      </c>
      <c r="H148" s="377">
        <v>6</v>
      </c>
      <c r="I148" s="377">
        <v>70</v>
      </c>
      <c r="J148" s="471">
        <v>0</v>
      </c>
      <c r="K148" s="377">
        <v>70</v>
      </c>
      <c r="L148" s="377">
        <v>101</v>
      </c>
      <c r="M148" s="377">
        <v>70</v>
      </c>
      <c r="N148" s="377">
        <v>75</v>
      </c>
      <c r="O148" s="377">
        <v>70</v>
      </c>
      <c r="P148" s="378">
        <v>51</v>
      </c>
      <c r="Q148" s="377">
        <v>70</v>
      </c>
      <c r="R148" s="377"/>
      <c r="S148" s="377">
        <v>70</v>
      </c>
      <c r="T148" s="377"/>
      <c r="U148" s="377">
        <v>70</v>
      </c>
      <c r="V148" s="377"/>
      <c r="W148" s="377">
        <v>70</v>
      </c>
      <c r="X148" s="377"/>
      <c r="Y148" s="377">
        <v>0</v>
      </c>
      <c r="Z148" s="372"/>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row>
    <row r="149" spans="1:62" s="371" customFormat="1" ht="30.75" customHeight="1" x14ac:dyDescent="0.25">
      <c r="A149" s="906"/>
      <c r="B149" s="373" t="s">
        <v>93</v>
      </c>
      <c r="C149" s="378">
        <v>0</v>
      </c>
      <c r="D149" s="378">
        <v>0</v>
      </c>
      <c r="E149" s="378">
        <v>1400</v>
      </c>
      <c r="F149" s="378">
        <v>420</v>
      </c>
      <c r="G149" s="378">
        <v>3000</v>
      </c>
      <c r="H149" s="378">
        <f>SUM(H129:H148)</f>
        <v>2942</v>
      </c>
      <c r="I149" s="378">
        <v>3000</v>
      </c>
      <c r="J149" s="378">
        <f>SUM(J129:J148)</f>
        <v>3758</v>
      </c>
      <c r="K149" s="378">
        <v>3000</v>
      </c>
      <c r="L149" s="378">
        <v>4184</v>
      </c>
      <c r="M149" s="378">
        <v>3000</v>
      </c>
      <c r="N149" s="379">
        <v>4098</v>
      </c>
      <c r="O149" s="378">
        <v>3000</v>
      </c>
      <c r="P149" s="377">
        <v>4362</v>
      </c>
      <c r="Q149" s="378">
        <v>3000</v>
      </c>
      <c r="R149" s="378"/>
      <c r="S149" s="378">
        <v>3000</v>
      </c>
      <c r="T149" s="378"/>
      <c r="U149" s="378">
        <v>3000</v>
      </c>
      <c r="V149" s="378"/>
      <c r="W149" s="378">
        <v>3000</v>
      </c>
      <c r="X149" s="378"/>
      <c r="Y149" s="378">
        <v>0</v>
      </c>
      <c r="Z149" s="374"/>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0"/>
      <c r="AY149" s="370"/>
      <c r="AZ149" s="370"/>
      <c r="BA149" s="370"/>
      <c r="BB149" s="370"/>
      <c r="BC149" s="370"/>
      <c r="BD149" s="370"/>
      <c r="BE149" s="370"/>
      <c r="BF149" s="370"/>
      <c r="BG149" s="370"/>
      <c r="BH149" s="370"/>
      <c r="BI149" s="370"/>
      <c r="BJ149" s="370"/>
    </row>
  </sheetData>
  <mergeCells count="114">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A72:B72"/>
    <mergeCell ref="C72:AF72"/>
    <mergeCell ref="A14:A16"/>
    <mergeCell ref="K14:L16"/>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M99:N99"/>
    <mergeCell ref="R99:T99"/>
    <mergeCell ref="AC15:AD15"/>
    <mergeCell ref="C46:N46"/>
    <mergeCell ref="O46:AF46"/>
    <mergeCell ref="X47:Z47"/>
    <mergeCell ref="AA47:AC47"/>
    <mergeCell ref="AD47:AF47"/>
    <mergeCell ref="M47:N47"/>
    <mergeCell ref="K47:L47"/>
    <mergeCell ref="C21:N21"/>
    <mergeCell ref="R22:T22"/>
    <mergeCell ref="U22:W22"/>
    <mergeCell ref="O21:AF21"/>
    <mergeCell ref="X22:Z22"/>
    <mergeCell ref="AA22:AC22"/>
    <mergeCell ref="AD22:AF22"/>
    <mergeCell ref="K22:L22"/>
    <mergeCell ref="M22:N22"/>
    <mergeCell ref="C47:D47"/>
    <mergeCell ref="O22:Q22"/>
    <mergeCell ref="O47:Q47"/>
    <mergeCell ref="A1:A4"/>
    <mergeCell ref="B1:AF4"/>
    <mergeCell ref="AC8:AD8"/>
    <mergeCell ref="AC9:AD9"/>
    <mergeCell ref="A8:A11"/>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A20:B20"/>
    <mergeCell ref="C20:AF20"/>
    <mergeCell ref="AA12:AA15"/>
    <mergeCell ref="AB12:AB15"/>
    <mergeCell ref="AC12:AD12"/>
    <mergeCell ref="AE15:AF15"/>
    <mergeCell ref="B8:Z11"/>
    <mergeCell ref="AA8:AA11"/>
    <mergeCell ref="AB8:AB11"/>
    <mergeCell ref="AE8:AF8"/>
    <mergeCell ref="AE9:AF9"/>
    <mergeCell ref="AE10:AF10"/>
    <mergeCell ref="AE11:AF11"/>
    <mergeCell ref="AE12:AF12"/>
    <mergeCell ref="AC13:AD13"/>
    <mergeCell ref="AE13:AF13"/>
    <mergeCell ref="AC14:AD14"/>
    <mergeCell ref="AE14:AF14"/>
    <mergeCell ref="AC10:AD10"/>
    <mergeCell ref="AC11:AD11"/>
    <mergeCell ref="M14:O14"/>
    <mergeCell ref="M15:O15"/>
    <mergeCell ref="M16:O16"/>
  </mergeCells>
  <phoneticPr fontId="49" type="noConversion"/>
  <pageMargins left="0.7" right="0.7" top="0.75" bottom="0.75" header="0.3" footer="0.3"/>
  <pageSetup scale="16" fitToHeight="0" orientation="landscape" r:id="rId1"/>
  <colBreaks count="1" manualBreakCount="1">
    <brk id="3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0"/>
    <pageSetUpPr fitToPage="1"/>
  </sheetPr>
  <dimension ref="A1:CM20"/>
  <sheetViews>
    <sheetView topLeftCell="Y19" zoomScale="84" zoomScaleNormal="84" zoomScaleSheetLayoutView="10" workbookViewId="0">
      <selection activeCell="AF17" sqref="AF17"/>
    </sheetView>
  </sheetViews>
  <sheetFormatPr baseColWidth="10" defaultColWidth="11.42578125" defaultRowHeight="15" x14ac:dyDescent="0.25"/>
  <cols>
    <col min="1" max="1" width="9.28515625" style="170" customWidth="1"/>
    <col min="2" max="2" width="35.42578125" style="170" customWidth="1"/>
    <col min="3" max="3" width="27.7109375" style="170" customWidth="1"/>
    <col min="4" max="4" width="12" style="170" customWidth="1"/>
    <col min="5" max="5" width="35" style="170" customWidth="1"/>
    <col min="6" max="6" width="17.28515625" style="170" customWidth="1"/>
    <col min="7" max="7" width="13.7109375" style="170" customWidth="1"/>
    <col min="8" max="8" width="13.5703125" style="170" customWidth="1"/>
    <col min="9" max="9" width="13.7109375" style="171" customWidth="1"/>
    <col min="10" max="10" width="11.42578125" style="171" customWidth="1"/>
    <col min="11" max="11" width="11.42578125" style="171"/>
    <col min="12" max="12" width="10.28515625" style="171" customWidth="1"/>
    <col min="13" max="13" width="10.28515625" style="170" customWidth="1"/>
    <col min="14" max="14" width="35.42578125" style="170" customWidth="1"/>
    <col min="15" max="16" width="10.28515625" style="170" customWidth="1"/>
    <col min="17" max="17" width="52" style="170" customWidth="1"/>
    <col min="18" max="19" width="10.28515625" style="170" customWidth="1"/>
    <col min="20" max="20" width="41.28515625" style="170" customWidth="1"/>
    <col min="21" max="22" width="10.28515625" style="170" customWidth="1"/>
    <col min="23" max="23" width="53.7109375" style="170" customWidth="1"/>
    <col min="24" max="25" width="10.28515625" style="170" customWidth="1"/>
    <col min="26" max="26" width="84.5703125" style="170" customWidth="1"/>
    <col min="27" max="28" width="10.28515625" style="170" customWidth="1"/>
    <col min="29" max="29" width="74.85546875" style="170" customWidth="1"/>
    <col min="30" max="31" width="10.28515625" style="170" customWidth="1"/>
    <col min="32" max="32" width="76.7109375" style="170" customWidth="1"/>
    <col min="33" max="34" width="10.28515625" style="170" customWidth="1"/>
    <col min="35" max="35" width="13.42578125" style="170" customWidth="1"/>
    <col min="36" max="37" width="10.28515625" style="170" customWidth="1"/>
    <col min="38" max="38" width="13.5703125" style="170" customWidth="1"/>
    <col min="39" max="40" width="10.28515625" style="170" customWidth="1"/>
    <col min="41" max="41" width="13.42578125" style="170" customWidth="1"/>
    <col min="42" max="43" width="10.28515625" style="170" customWidth="1"/>
    <col min="44" max="44" width="12" style="170" customWidth="1"/>
    <col min="45" max="46" width="10.28515625" style="170" customWidth="1"/>
    <col min="47" max="47" width="12.5703125" style="170" customWidth="1"/>
    <col min="48" max="48" width="14" style="170" customWidth="1"/>
    <col min="49" max="50" width="12" style="170" customWidth="1"/>
    <col min="51" max="51" width="6.28515625" style="179" customWidth="1"/>
    <col min="52" max="91" width="11.42578125" style="179"/>
    <col min="92" max="16384" width="11.42578125" style="170"/>
  </cols>
  <sheetData>
    <row r="1" spans="1:91" s="147" customFormat="1" ht="25.5" customHeight="1" thickBot="1" x14ac:dyDescent="0.3">
      <c r="A1" s="627"/>
      <c r="B1" s="912"/>
      <c r="C1" s="928" t="s">
        <v>182</v>
      </c>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609" t="s">
        <v>845</v>
      </c>
      <c r="AW1" s="610"/>
      <c r="AX1" s="611"/>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166"/>
      <c r="CB1" s="166"/>
      <c r="CC1" s="166"/>
      <c r="CD1" s="166"/>
      <c r="CE1" s="166"/>
      <c r="CF1" s="166"/>
      <c r="CG1" s="166"/>
      <c r="CH1" s="166"/>
      <c r="CI1" s="166"/>
      <c r="CJ1" s="166"/>
      <c r="CK1" s="166"/>
      <c r="CL1" s="166"/>
      <c r="CM1" s="166"/>
    </row>
    <row r="2" spans="1:91" s="147" customFormat="1" ht="25.5" customHeight="1" thickBot="1" x14ac:dyDescent="0.3">
      <c r="A2" s="627"/>
      <c r="B2" s="912"/>
      <c r="C2" s="929" t="s">
        <v>184</v>
      </c>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609" t="s">
        <v>846</v>
      </c>
      <c r="AW2" s="610"/>
      <c r="AX2" s="611"/>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166"/>
      <c r="CB2" s="166"/>
      <c r="CC2" s="166"/>
      <c r="CD2" s="166"/>
      <c r="CE2" s="166"/>
      <c r="CF2" s="166"/>
      <c r="CG2" s="166"/>
      <c r="CH2" s="166"/>
      <c r="CI2" s="166"/>
      <c r="CJ2" s="166"/>
      <c r="CK2" s="166"/>
      <c r="CL2" s="166"/>
      <c r="CM2" s="166"/>
    </row>
    <row r="3" spans="1:91" s="147" customFormat="1" ht="25.5" customHeight="1" thickBot="1" x14ac:dyDescent="0.3">
      <c r="A3" s="627"/>
      <c r="B3" s="912"/>
      <c r="C3" s="929" t="s">
        <v>854</v>
      </c>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609" t="s">
        <v>847</v>
      </c>
      <c r="AW3" s="610"/>
      <c r="AX3" s="611"/>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166"/>
      <c r="CB3" s="166"/>
      <c r="CC3" s="166"/>
      <c r="CD3" s="166"/>
      <c r="CE3" s="166"/>
      <c r="CF3" s="166"/>
      <c r="CG3" s="166"/>
      <c r="CH3" s="166"/>
      <c r="CI3" s="166"/>
      <c r="CJ3" s="166"/>
      <c r="CK3" s="166"/>
      <c r="CL3" s="166"/>
      <c r="CM3" s="166"/>
    </row>
    <row r="4" spans="1:91" s="147" customFormat="1" ht="25.5" customHeight="1" thickBot="1" x14ac:dyDescent="0.3">
      <c r="A4" s="628"/>
      <c r="B4" s="913"/>
      <c r="C4" s="914" t="s">
        <v>388</v>
      </c>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6"/>
      <c r="AV4" s="609" t="s">
        <v>856</v>
      </c>
      <c r="AW4" s="610"/>
      <c r="AX4" s="611"/>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166"/>
      <c r="CB4" s="166"/>
      <c r="CC4" s="166"/>
      <c r="CD4" s="166"/>
      <c r="CE4" s="166"/>
      <c r="CF4" s="166"/>
      <c r="CG4" s="166"/>
      <c r="CH4" s="166"/>
      <c r="CI4" s="166"/>
      <c r="CJ4" s="166"/>
      <c r="CK4" s="166"/>
      <c r="CL4" s="166"/>
      <c r="CM4" s="166"/>
    </row>
    <row r="5" spans="1:91" s="147" customFormat="1" ht="25.5" customHeight="1" thickBot="1" x14ac:dyDescent="0.3">
      <c r="A5" s="148"/>
      <c r="B5" s="453"/>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50"/>
      <c r="AW5" s="150"/>
      <c r="AX5" s="150"/>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166"/>
      <c r="CB5" s="166"/>
      <c r="CC5" s="166"/>
      <c r="CD5" s="166"/>
      <c r="CE5" s="166"/>
      <c r="CF5" s="166"/>
      <c r="CG5" s="166"/>
      <c r="CH5" s="166"/>
      <c r="CI5" s="166"/>
      <c r="CJ5" s="166"/>
      <c r="CK5" s="166"/>
      <c r="CL5" s="166"/>
      <c r="CM5" s="166"/>
    </row>
    <row r="6" spans="1:91" s="147" customFormat="1" ht="25.5" customHeight="1" thickBot="1" x14ac:dyDescent="0.3">
      <c r="A6" s="621" t="s">
        <v>853</v>
      </c>
      <c r="B6" s="623"/>
      <c r="C6" s="801" t="s">
        <v>308</v>
      </c>
      <c r="D6" s="802"/>
      <c r="E6" s="802"/>
      <c r="F6" s="802"/>
      <c r="G6" s="802"/>
      <c r="H6" s="802"/>
      <c r="I6" s="802"/>
      <c r="J6" s="802"/>
      <c r="K6" s="803"/>
      <c r="L6" s="68"/>
      <c r="M6" s="253"/>
      <c r="N6" s="456" t="s">
        <v>851</v>
      </c>
      <c r="O6" s="804">
        <v>2024110010298</v>
      </c>
      <c r="P6" s="911"/>
      <c r="Q6" s="805"/>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50"/>
      <c r="AW6" s="150"/>
      <c r="AX6" s="150"/>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166"/>
      <c r="CB6" s="166"/>
      <c r="CC6" s="166"/>
      <c r="CD6" s="166"/>
      <c r="CE6" s="166"/>
      <c r="CF6" s="166"/>
      <c r="CG6" s="166"/>
      <c r="CH6" s="166"/>
      <c r="CI6" s="166"/>
      <c r="CJ6" s="166"/>
      <c r="CK6" s="166"/>
      <c r="CL6" s="166"/>
      <c r="CM6" s="166"/>
    </row>
    <row r="7" spans="1:91" s="166" customFormat="1" ht="21.75" customHeight="1" thickBot="1" x14ac:dyDescent="0.3">
      <c r="A7" s="180"/>
      <c r="B7" s="169"/>
      <c r="C7" s="169"/>
      <c r="D7" s="169"/>
      <c r="E7" s="169"/>
      <c r="F7" s="169"/>
      <c r="G7" s="169"/>
      <c r="H7" s="169"/>
      <c r="I7" s="169"/>
      <c r="J7" s="169"/>
      <c r="K7" s="169"/>
      <c r="L7" s="169"/>
      <c r="M7" s="181"/>
      <c r="N7" s="181"/>
      <c r="O7" s="181"/>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row>
    <row r="8" spans="1:91" s="147" customFormat="1" ht="21.75" customHeight="1" thickBot="1" x14ac:dyDescent="0.25">
      <c r="A8" s="826" t="s">
        <v>187</v>
      </c>
      <c r="B8" s="826"/>
      <c r="C8" s="239" t="s">
        <v>188</v>
      </c>
      <c r="D8" s="202"/>
      <c r="E8" s="239" t="s">
        <v>189</v>
      </c>
      <c r="F8" s="202"/>
      <c r="G8" s="221" t="s">
        <v>190</v>
      </c>
      <c r="H8" s="439"/>
      <c r="I8" s="244" t="s">
        <v>191</v>
      </c>
      <c r="J8" s="222"/>
      <c r="K8" s="245"/>
      <c r="L8" s="246"/>
      <c r="M8" s="225"/>
      <c r="N8" s="919" t="s">
        <v>192</v>
      </c>
      <c r="O8" s="920"/>
      <c r="P8" s="921"/>
      <c r="Q8" s="874" t="s">
        <v>193</v>
      </c>
      <c r="R8" s="874"/>
      <c r="S8" s="874"/>
      <c r="T8" s="917"/>
      <c r="U8" s="918"/>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166"/>
      <c r="CB8" s="166"/>
      <c r="CC8" s="166"/>
      <c r="CD8" s="166"/>
      <c r="CE8" s="166"/>
      <c r="CF8" s="166"/>
      <c r="CG8" s="166"/>
      <c r="CH8" s="166"/>
      <c r="CI8" s="166"/>
      <c r="CJ8" s="166"/>
      <c r="CK8" s="166"/>
      <c r="CL8" s="166"/>
      <c r="CM8" s="166"/>
    </row>
    <row r="9" spans="1:91" s="147" customFormat="1" ht="21.75" customHeight="1" thickBot="1" x14ac:dyDescent="0.25">
      <c r="A9" s="826"/>
      <c r="B9" s="826"/>
      <c r="C9" s="223" t="s">
        <v>195</v>
      </c>
      <c r="D9" s="478"/>
      <c r="E9" s="221" t="s">
        <v>196</v>
      </c>
      <c r="F9" s="439"/>
      <c r="G9" s="221" t="s">
        <v>197</v>
      </c>
      <c r="H9" s="155" t="s">
        <v>194</v>
      </c>
      <c r="I9" s="244" t="s">
        <v>198</v>
      </c>
      <c r="J9" s="222"/>
      <c r="K9" s="245"/>
      <c r="L9" s="246"/>
      <c r="M9" s="225"/>
      <c r="N9" s="922"/>
      <c r="O9" s="923"/>
      <c r="P9" s="924"/>
      <c r="Q9" s="874" t="s">
        <v>199</v>
      </c>
      <c r="R9" s="874"/>
      <c r="S9" s="874"/>
      <c r="T9" s="917"/>
      <c r="U9" s="918"/>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166"/>
      <c r="CB9" s="166"/>
      <c r="CC9" s="166"/>
      <c r="CD9" s="166"/>
      <c r="CE9" s="166"/>
      <c r="CF9" s="166"/>
      <c r="CG9" s="166"/>
      <c r="CH9" s="166"/>
      <c r="CI9" s="166"/>
      <c r="CJ9" s="166"/>
      <c r="CK9" s="166"/>
      <c r="CL9" s="166"/>
      <c r="CM9" s="166"/>
    </row>
    <row r="10" spans="1:91" s="147" customFormat="1" ht="21.75" customHeight="1" thickBot="1" x14ac:dyDescent="0.25">
      <c r="A10" s="826"/>
      <c r="B10" s="826"/>
      <c r="C10" s="221" t="s">
        <v>200</v>
      </c>
      <c r="D10" s="216"/>
      <c r="E10" s="221" t="s">
        <v>201</v>
      </c>
      <c r="F10" s="216"/>
      <c r="G10" s="221" t="s">
        <v>202</v>
      </c>
      <c r="H10" s="224"/>
      <c r="I10" s="244" t="s">
        <v>203</v>
      </c>
      <c r="J10" s="222"/>
      <c r="K10" s="245"/>
      <c r="L10" s="246"/>
      <c r="M10" s="225"/>
      <c r="N10" s="925"/>
      <c r="O10" s="926"/>
      <c r="P10" s="927"/>
      <c r="Q10" s="874" t="s">
        <v>204</v>
      </c>
      <c r="R10" s="874"/>
      <c r="S10" s="874"/>
      <c r="T10" s="917" t="s">
        <v>194</v>
      </c>
      <c r="U10" s="918"/>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166"/>
      <c r="CB10" s="166"/>
      <c r="CC10" s="166"/>
      <c r="CD10" s="166"/>
      <c r="CE10" s="166"/>
      <c r="CF10" s="166"/>
      <c r="CG10" s="166"/>
      <c r="CH10" s="166"/>
      <c r="CI10" s="166"/>
      <c r="CJ10" s="166"/>
      <c r="CK10" s="166"/>
      <c r="CL10" s="166"/>
      <c r="CM10" s="166"/>
    </row>
    <row r="11" spans="1:91" s="166" customFormat="1" ht="21.75" customHeight="1" x14ac:dyDescent="0.25">
      <c r="I11" s="247"/>
      <c r="J11" s="247"/>
      <c r="K11" s="247"/>
      <c r="L11" s="247"/>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row>
    <row r="12" spans="1:91" s="166" customFormat="1" ht="21.75" customHeight="1" thickBot="1" x14ac:dyDescent="0.3">
      <c r="I12" s="247"/>
      <c r="J12" s="247"/>
      <c r="K12" s="247"/>
      <c r="L12" s="247"/>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row>
    <row r="13" spans="1:91" ht="23.65" customHeight="1" x14ac:dyDescent="0.25">
      <c r="A13" s="944" t="s">
        <v>389</v>
      </c>
      <c r="B13" s="932" t="s">
        <v>390</v>
      </c>
      <c r="C13" s="930" t="s">
        <v>53</v>
      </c>
      <c r="D13" s="930" t="s">
        <v>391</v>
      </c>
      <c r="E13" s="930" t="s">
        <v>392</v>
      </c>
      <c r="F13" s="930" t="s">
        <v>393</v>
      </c>
      <c r="G13" s="932" t="s">
        <v>394</v>
      </c>
      <c r="H13" s="932" t="s">
        <v>395</v>
      </c>
      <c r="I13" s="934" t="s">
        <v>396</v>
      </c>
      <c r="J13" s="934" t="s">
        <v>397</v>
      </c>
      <c r="K13" s="942" t="s">
        <v>398</v>
      </c>
      <c r="L13" s="938" t="s">
        <v>188</v>
      </c>
      <c r="M13" s="939"/>
      <c r="N13" s="940"/>
      <c r="O13" s="941" t="s">
        <v>189</v>
      </c>
      <c r="P13" s="939"/>
      <c r="Q13" s="940"/>
      <c r="R13" s="941" t="s">
        <v>190</v>
      </c>
      <c r="S13" s="939"/>
      <c r="T13" s="940"/>
      <c r="U13" s="941" t="s">
        <v>191</v>
      </c>
      <c r="V13" s="939"/>
      <c r="W13" s="940"/>
      <c r="X13" s="941" t="s">
        <v>195</v>
      </c>
      <c r="Y13" s="939"/>
      <c r="Z13" s="940"/>
      <c r="AA13" s="941" t="s">
        <v>196</v>
      </c>
      <c r="AB13" s="939"/>
      <c r="AC13" s="940"/>
      <c r="AD13" s="941" t="s">
        <v>197</v>
      </c>
      <c r="AE13" s="939"/>
      <c r="AF13" s="940"/>
      <c r="AG13" s="941" t="s">
        <v>198</v>
      </c>
      <c r="AH13" s="939"/>
      <c r="AI13" s="940"/>
      <c r="AJ13" s="941" t="s">
        <v>200</v>
      </c>
      <c r="AK13" s="939"/>
      <c r="AL13" s="940"/>
      <c r="AM13" s="941" t="s">
        <v>201</v>
      </c>
      <c r="AN13" s="939"/>
      <c r="AO13" s="940"/>
      <c r="AP13" s="941" t="s">
        <v>202</v>
      </c>
      <c r="AQ13" s="939"/>
      <c r="AR13" s="940"/>
      <c r="AS13" s="941" t="s">
        <v>203</v>
      </c>
      <c r="AT13" s="939"/>
      <c r="AU13" s="940"/>
      <c r="AV13" s="936" t="s">
        <v>399</v>
      </c>
      <c r="AW13" s="947" t="s">
        <v>400</v>
      </c>
      <c r="AX13" s="949" t="s">
        <v>401</v>
      </c>
      <c r="AY13" s="946"/>
      <c r="AZ13" s="946"/>
      <c r="BA13" s="946"/>
      <c r="BB13" s="946"/>
      <c r="BC13" s="946"/>
      <c r="BD13" s="946"/>
      <c r="BE13" s="946"/>
      <c r="BF13" s="946"/>
      <c r="BG13" s="946"/>
    </row>
    <row r="14" spans="1:91" s="171" customFormat="1" ht="36.75" customHeight="1" thickBot="1" x14ac:dyDescent="0.3">
      <c r="A14" s="945"/>
      <c r="B14" s="933"/>
      <c r="C14" s="931"/>
      <c r="D14" s="931"/>
      <c r="E14" s="931"/>
      <c r="F14" s="931"/>
      <c r="G14" s="933"/>
      <c r="H14" s="933"/>
      <c r="I14" s="935"/>
      <c r="J14" s="935"/>
      <c r="K14" s="943"/>
      <c r="L14" s="226" t="s">
        <v>402</v>
      </c>
      <c r="M14" s="217" t="s">
        <v>403</v>
      </c>
      <c r="N14" s="217" t="s">
        <v>404</v>
      </c>
      <c r="O14" s="226" t="s">
        <v>402</v>
      </c>
      <c r="P14" s="217" t="s">
        <v>403</v>
      </c>
      <c r="Q14" s="217" t="s">
        <v>404</v>
      </c>
      <c r="R14" s="226" t="s">
        <v>402</v>
      </c>
      <c r="S14" s="217" t="s">
        <v>403</v>
      </c>
      <c r="T14" s="217" t="s">
        <v>404</v>
      </c>
      <c r="U14" s="226" t="s">
        <v>402</v>
      </c>
      <c r="V14" s="217" t="s">
        <v>403</v>
      </c>
      <c r="W14" s="217" t="s">
        <v>404</v>
      </c>
      <c r="X14" s="226" t="s">
        <v>402</v>
      </c>
      <c r="Y14" s="217" t="s">
        <v>403</v>
      </c>
      <c r="Z14" s="217" t="s">
        <v>404</v>
      </c>
      <c r="AA14" s="226" t="s">
        <v>402</v>
      </c>
      <c r="AB14" s="217" t="s">
        <v>403</v>
      </c>
      <c r="AC14" s="217" t="s">
        <v>404</v>
      </c>
      <c r="AD14" s="226" t="s">
        <v>402</v>
      </c>
      <c r="AE14" s="217" t="s">
        <v>403</v>
      </c>
      <c r="AF14" s="217" t="s">
        <v>404</v>
      </c>
      <c r="AG14" s="226" t="s">
        <v>402</v>
      </c>
      <c r="AH14" s="217" t="s">
        <v>403</v>
      </c>
      <c r="AI14" s="217" t="s">
        <v>404</v>
      </c>
      <c r="AJ14" s="226" t="s">
        <v>402</v>
      </c>
      <c r="AK14" s="217" t="s">
        <v>403</v>
      </c>
      <c r="AL14" s="217" t="s">
        <v>404</v>
      </c>
      <c r="AM14" s="226" t="s">
        <v>402</v>
      </c>
      <c r="AN14" s="217" t="s">
        <v>403</v>
      </c>
      <c r="AO14" s="217" t="s">
        <v>404</v>
      </c>
      <c r="AP14" s="226" t="s">
        <v>402</v>
      </c>
      <c r="AQ14" s="217" t="s">
        <v>403</v>
      </c>
      <c r="AR14" s="217" t="s">
        <v>404</v>
      </c>
      <c r="AS14" s="226" t="s">
        <v>402</v>
      </c>
      <c r="AT14" s="217" t="s">
        <v>403</v>
      </c>
      <c r="AU14" s="217" t="s">
        <v>404</v>
      </c>
      <c r="AV14" s="937"/>
      <c r="AW14" s="948"/>
      <c r="AX14" s="950"/>
      <c r="AY14" s="946"/>
      <c r="AZ14" s="946"/>
      <c r="BA14" s="946"/>
      <c r="BB14" s="946"/>
      <c r="BC14" s="946"/>
      <c r="BD14" s="946"/>
      <c r="BE14" s="946"/>
      <c r="BF14" s="946"/>
      <c r="BG14" s="946"/>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row>
    <row r="15" spans="1:91" ht="192.75" customHeight="1" x14ac:dyDescent="0.25">
      <c r="A15" s="175" t="s">
        <v>405</v>
      </c>
      <c r="B15" s="173" t="s">
        <v>406</v>
      </c>
      <c r="C15" s="173" t="s">
        <v>407</v>
      </c>
      <c r="D15" s="172">
        <v>2</v>
      </c>
      <c r="E15" s="173" t="s">
        <v>408</v>
      </c>
      <c r="F15" s="173"/>
      <c r="G15" s="172" t="s">
        <v>409</v>
      </c>
      <c r="H15" s="172" t="s">
        <v>410</v>
      </c>
      <c r="I15" s="174">
        <v>111340</v>
      </c>
      <c r="J15" s="174">
        <v>350292</v>
      </c>
      <c r="K15" s="248">
        <v>35000</v>
      </c>
      <c r="L15" s="417">
        <v>2916</v>
      </c>
      <c r="M15" s="418">
        <v>3540</v>
      </c>
      <c r="N15" s="419" t="s">
        <v>742</v>
      </c>
      <c r="O15" s="420">
        <v>2916</v>
      </c>
      <c r="P15" s="421">
        <v>3183</v>
      </c>
      <c r="Q15" s="422" t="s">
        <v>743</v>
      </c>
      <c r="R15" s="423">
        <v>2916</v>
      </c>
      <c r="S15" s="424">
        <v>3593</v>
      </c>
      <c r="T15" s="422" t="s">
        <v>763</v>
      </c>
      <c r="U15" s="219">
        <v>2916</v>
      </c>
      <c r="V15" s="220">
        <v>3591</v>
      </c>
      <c r="W15" s="458" t="s">
        <v>949</v>
      </c>
      <c r="X15" s="219">
        <v>2917</v>
      </c>
      <c r="Y15" s="479">
        <v>3656</v>
      </c>
      <c r="Z15" s="480" t="s">
        <v>946</v>
      </c>
      <c r="AA15" s="219">
        <v>2917</v>
      </c>
      <c r="AB15" s="479">
        <v>3403</v>
      </c>
      <c r="AC15" s="480" t="s">
        <v>1022</v>
      </c>
      <c r="AD15" s="219">
        <v>2917</v>
      </c>
      <c r="AE15" s="220">
        <v>3616</v>
      </c>
      <c r="AF15" s="480" t="s">
        <v>1141</v>
      </c>
      <c r="AG15" s="219">
        <v>2917</v>
      </c>
      <c r="AH15" s="220"/>
      <c r="AI15" s="220"/>
      <c r="AJ15" s="219">
        <v>2917</v>
      </c>
      <c r="AK15" s="220"/>
      <c r="AL15" s="220"/>
      <c r="AM15" s="219">
        <v>2917</v>
      </c>
      <c r="AN15" s="220"/>
      <c r="AO15" s="220"/>
      <c r="AP15" s="219">
        <v>2917</v>
      </c>
      <c r="AQ15" s="220"/>
      <c r="AR15" s="220"/>
      <c r="AS15" s="219">
        <v>2917</v>
      </c>
      <c r="AT15" s="220"/>
      <c r="AU15" s="220"/>
      <c r="AV15" s="176">
        <f t="shared" ref="AV15:AV20" si="0">+L15+O15+R15+U15+X15+AA15+AD15+AG15+AJ15+AM15+AP15+AS15</f>
        <v>35000</v>
      </c>
      <c r="AW15" s="218">
        <f t="shared" ref="AW15:AW20" si="1">+M15+P15+S15+V15+Y15+AB15+AE15+AH15+AK15+AN15+AQ15+AT15</f>
        <v>24582</v>
      </c>
      <c r="AX15" s="177" t="s">
        <v>411</v>
      </c>
    </row>
    <row r="16" spans="1:91" ht="135.6" customHeight="1" x14ac:dyDescent="0.25">
      <c r="A16" s="175" t="s">
        <v>405</v>
      </c>
      <c r="B16" s="173" t="s">
        <v>406</v>
      </c>
      <c r="C16" s="173" t="s">
        <v>407</v>
      </c>
      <c r="D16" s="172">
        <v>4</v>
      </c>
      <c r="E16" s="173" t="s">
        <v>280</v>
      </c>
      <c r="F16" s="173"/>
      <c r="G16" s="172" t="s">
        <v>409</v>
      </c>
      <c r="H16" s="172" t="s">
        <v>410</v>
      </c>
      <c r="I16" s="174">
        <v>3993</v>
      </c>
      <c r="J16" s="174">
        <v>9916</v>
      </c>
      <c r="K16" s="248">
        <v>1000</v>
      </c>
      <c r="L16" s="417">
        <v>0</v>
      </c>
      <c r="M16" s="425">
        <v>0</v>
      </c>
      <c r="N16" s="418" t="s">
        <v>618</v>
      </c>
      <c r="O16" s="426">
        <v>60</v>
      </c>
      <c r="P16" s="427">
        <v>0</v>
      </c>
      <c r="Q16" s="422" t="s">
        <v>744</v>
      </c>
      <c r="R16" s="423">
        <v>110</v>
      </c>
      <c r="S16" s="441">
        <v>560</v>
      </c>
      <c r="T16" s="422" t="s">
        <v>826</v>
      </c>
      <c r="U16" s="219">
        <v>110</v>
      </c>
      <c r="V16" s="459">
        <v>260</v>
      </c>
      <c r="W16" s="460" t="s">
        <v>881</v>
      </c>
      <c r="X16" s="219">
        <v>110</v>
      </c>
      <c r="Y16" s="220">
        <v>320</v>
      </c>
      <c r="Z16" s="460" t="s">
        <v>1008</v>
      </c>
      <c r="AA16" s="219">
        <v>110</v>
      </c>
      <c r="AB16" s="495">
        <v>478</v>
      </c>
      <c r="AC16" s="496" t="s">
        <v>1101</v>
      </c>
      <c r="AD16" s="219">
        <v>110</v>
      </c>
      <c r="AE16" s="220">
        <v>500</v>
      </c>
      <c r="AF16" s="496" t="s">
        <v>1191</v>
      </c>
      <c r="AG16" s="219">
        <v>110</v>
      </c>
      <c r="AH16" s="220"/>
      <c r="AI16" s="220"/>
      <c r="AJ16" s="219">
        <v>110</v>
      </c>
      <c r="AK16" s="220"/>
      <c r="AL16" s="220"/>
      <c r="AM16" s="219">
        <v>110</v>
      </c>
      <c r="AN16" s="220"/>
      <c r="AO16" s="220"/>
      <c r="AP16" s="219">
        <v>60</v>
      </c>
      <c r="AQ16" s="220"/>
      <c r="AR16" s="220"/>
      <c r="AS16" s="219">
        <v>0</v>
      </c>
      <c r="AT16" s="220"/>
      <c r="AU16" s="220"/>
      <c r="AV16" s="176">
        <f t="shared" si="0"/>
        <v>1000</v>
      </c>
      <c r="AW16" s="218">
        <f t="shared" si="1"/>
        <v>2118</v>
      </c>
      <c r="AX16" s="177" t="s">
        <v>411</v>
      </c>
    </row>
    <row r="17" spans="1:50" ht="333" customHeight="1" x14ac:dyDescent="0.25">
      <c r="A17" s="175" t="s">
        <v>405</v>
      </c>
      <c r="B17" s="173" t="s">
        <v>406</v>
      </c>
      <c r="C17" s="173" t="s">
        <v>407</v>
      </c>
      <c r="D17" s="172">
        <v>5</v>
      </c>
      <c r="E17" s="173" t="s">
        <v>385</v>
      </c>
      <c r="F17" s="173"/>
      <c r="G17" s="172" t="s">
        <v>409</v>
      </c>
      <c r="H17" s="172" t="s">
        <v>412</v>
      </c>
      <c r="I17" s="174">
        <v>90102</v>
      </c>
      <c r="J17" s="174">
        <v>286385</v>
      </c>
      <c r="K17" s="248">
        <v>29000</v>
      </c>
      <c r="L17" s="417">
        <v>0</v>
      </c>
      <c r="M17" s="425">
        <v>0</v>
      </c>
      <c r="N17" s="418" t="s">
        <v>618</v>
      </c>
      <c r="O17" s="428">
        <v>1500</v>
      </c>
      <c r="P17" s="428">
        <v>420</v>
      </c>
      <c r="Q17" s="429" t="s">
        <v>745</v>
      </c>
      <c r="R17" s="423">
        <v>3000</v>
      </c>
      <c r="S17" s="441">
        <v>2942</v>
      </c>
      <c r="T17" s="422" t="s">
        <v>820</v>
      </c>
      <c r="U17" s="219">
        <v>3000</v>
      </c>
      <c r="V17" s="220">
        <v>3758</v>
      </c>
      <c r="W17" s="461" t="s">
        <v>912</v>
      </c>
      <c r="X17" s="219">
        <v>3000</v>
      </c>
      <c r="Y17" s="220">
        <v>4184</v>
      </c>
      <c r="Z17" s="461" t="s">
        <v>1001</v>
      </c>
      <c r="AA17" s="219">
        <v>3000</v>
      </c>
      <c r="AB17" s="220">
        <v>4098</v>
      </c>
      <c r="AC17" s="461" t="s">
        <v>1077</v>
      </c>
      <c r="AD17" s="219">
        <v>3000</v>
      </c>
      <c r="AE17" s="220">
        <v>4362</v>
      </c>
      <c r="AF17" s="461" t="s">
        <v>1190</v>
      </c>
      <c r="AG17" s="219">
        <v>3000</v>
      </c>
      <c r="AH17" s="220"/>
      <c r="AI17" s="220"/>
      <c r="AJ17" s="219">
        <v>3000</v>
      </c>
      <c r="AK17" s="220"/>
      <c r="AL17" s="220"/>
      <c r="AM17" s="219">
        <v>3000</v>
      </c>
      <c r="AN17" s="220"/>
      <c r="AO17" s="220"/>
      <c r="AP17" s="219">
        <v>3500</v>
      </c>
      <c r="AQ17" s="220"/>
      <c r="AR17" s="220"/>
      <c r="AS17" s="219">
        <v>0</v>
      </c>
      <c r="AT17" s="220"/>
      <c r="AU17" s="220"/>
      <c r="AV17" s="176">
        <f t="shared" si="0"/>
        <v>29000</v>
      </c>
      <c r="AW17" s="218">
        <f t="shared" si="1"/>
        <v>19764</v>
      </c>
      <c r="AX17" s="177" t="s">
        <v>411</v>
      </c>
    </row>
    <row r="18" spans="1:50" ht="204.75" customHeight="1" x14ac:dyDescent="0.25">
      <c r="A18" s="175" t="s">
        <v>405</v>
      </c>
      <c r="B18" s="173" t="s">
        <v>406</v>
      </c>
      <c r="C18" s="173" t="s">
        <v>407</v>
      </c>
      <c r="D18" s="172">
        <v>6</v>
      </c>
      <c r="E18" s="173" t="s">
        <v>413</v>
      </c>
      <c r="F18" s="173"/>
      <c r="G18" s="172" t="s">
        <v>409</v>
      </c>
      <c r="H18" s="172" t="s">
        <v>410</v>
      </c>
      <c r="I18" s="174">
        <v>3430</v>
      </c>
      <c r="J18" s="174">
        <v>11841</v>
      </c>
      <c r="K18" s="248">
        <v>1200</v>
      </c>
      <c r="L18" s="430">
        <v>100</v>
      </c>
      <c r="M18" s="431">
        <v>57</v>
      </c>
      <c r="N18" s="432" t="s">
        <v>746</v>
      </c>
      <c r="O18" s="433">
        <v>100</v>
      </c>
      <c r="P18" s="429">
        <v>110</v>
      </c>
      <c r="Q18" s="429" t="s">
        <v>747</v>
      </c>
      <c r="R18" s="423">
        <v>100</v>
      </c>
      <c r="S18" s="424">
        <v>77</v>
      </c>
      <c r="T18" s="442" t="s">
        <v>781</v>
      </c>
      <c r="U18" s="219">
        <v>100</v>
      </c>
      <c r="V18" s="462">
        <v>92</v>
      </c>
      <c r="W18" s="442" t="s">
        <v>913</v>
      </c>
      <c r="X18" s="442">
        <v>100</v>
      </c>
      <c r="Y18" s="442">
        <v>90</v>
      </c>
      <c r="Z18" s="442" t="s">
        <v>991</v>
      </c>
      <c r="AA18" s="219">
        <v>100</v>
      </c>
      <c r="AB18" s="462">
        <v>66</v>
      </c>
      <c r="AC18" s="442" t="s">
        <v>1039</v>
      </c>
      <c r="AD18" s="219">
        <v>100</v>
      </c>
      <c r="AE18" s="971">
        <v>56</v>
      </c>
      <c r="AF18" s="442" t="s">
        <v>1129</v>
      </c>
      <c r="AG18" s="442">
        <v>100</v>
      </c>
      <c r="AH18" s="220"/>
      <c r="AI18" s="220"/>
      <c r="AJ18" s="219">
        <v>100</v>
      </c>
      <c r="AK18" s="220"/>
      <c r="AL18" s="220"/>
      <c r="AM18" s="219">
        <v>100</v>
      </c>
      <c r="AN18" s="220"/>
      <c r="AO18" s="220"/>
      <c r="AP18" s="219">
        <v>100</v>
      </c>
      <c r="AQ18" s="220"/>
      <c r="AR18" s="220"/>
      <c r="AS18" s="219">
        <v>100</v>
      </c>
      <c r="AT18" s="220"/>
      <c r="AU18" s="220"/>
      <c r="AV18" s="176">
        <f t="shared" si="0"/>
        <v>1200</v>
      </c>
      <c r="AW18" s="218">
        <f t="shared" si="1"/>
        <v>548</v>
      </c>
      <c r="AX18" s="177" t="s">
        <v>411</v>
      </c>
    </row>
    <row r="19" spans="1:50" ht="254.25" customHeight="1" x14ac:dyDescent="0.25">
      <c r="A19" s="175" t="s">
        <v>405</v>
      </c>
      <c r="B19" s="173" t="s">
        <v>406</v>
      </c>
      <c r="C19" s="173" t="s">
        <v>407</v>
      </c>
      <c r="D19" s="172">
        <v>7</v>
      </c>
      <c r="E19" s="173" t="s">
        <v>414</v>
      </c>
      <c r="F19" s="173"/>
      <c r="G19" s="172" t="s">
        <v>409</v>
      </c>
      <c r="H19" s="172" t="s">
        <v>410</v>
      </c>
      <c r="I19" s="174">
        <v>13336</v>
      </c>
      <c r="J19" s="174">
        <v>12778</v>
      </c>
      <c r="K19" s="248">
        <v>1200</v>
      </c>
      <c r="L19" s="417">
        <v>0</v>
      </c>
      <c r="M19" s="434">
        <v>63</v>
      </c>
      <c r="N19" s="435" t="s">
        <v>748</v>
      </c>
      <c r="O19" s="436">
        <v>100</v>
      </c>
      <c r="P19" s="437">
        <v>75</v>
      </c>
      <c r="Q19" s="437" t="s">
        <v>749</v>
      </c>
      <c r="R19" s="423">
        <v>125</v>
      </c>
      <c r="S19" s="424">
        <v>185</v>
      </c>
      <c r="T19" s="437" t="s">
        <v>836</v>
      </c>
      <c r="U19" s="219">
        <v>125</v>
      </c>
      <c r="V19" s="220">
        <v>283</v>
      </c>
      <c r="W19" s="422" t="s">
        <v>880</v>
      </c>
      <c r="X19" s="219">
        <v>125</v>
      </c>
      <c r="Y19" s="220">
        <v>409</v>
      </c>
      <c r="Z19" s="422" t="s">
        <v>974</v>
      </c>
      <c r="AA19" s="219">
        <v>125</v>
      </c>
      <c r="AB19" s="220">
        <v>401</v>
      </c>
      <c r="AC19" s="422" t="s">
        <v>1030</v>
      </c>
      <c r="AD19" s="219">
        <v>125</v>
      </c>
      <c r="AE19" s="975" t="s">
        <v>1156</v>
      </c>
      <c r="AF19" s="422" t="s">
        <v>1157</v>
      </c>
      <c r="AG19" s="219">
        <v>125</v>
      </c>
      <c r="AH19" s="220"/>
      <c r="AI19" s="220"/>
      <c r="AJ19" s="219">
        <v>125</v>
      </c>
      <c r="AK19" s="220"/>
      <c r="AL19" s="220"/>
      <c r="AM19" s="219">
        <v>125</v>
      </c>
      <c r="AN19" s="220"/>
      <c r="AO19" s="220"/>
      <c r="AP19" s="219">
        <v>100</v>
      </c>
      <c r="AQ19" s="220"/>
      <c r="AR19" s="220"/>
      <c r="AS19" s="219">
        <v>0</v>
      </c>
      <c r="AT19" s="220"/>
      <c r="AU19" s="220"/>
      <c r="AV19" s="176">
        <f t="shared" si="0"/>
        <v>1200</v>
      </c>
      <c r="AW19" s="218" t="e">
        <f t="shared" si="1"/>
        <v>#VALUE!</v>
      </c>
      <c r="AX19" s="177" t="s">
        <v>411</v>
      </c>
    </row>
    <row r="20" spans="1:50" ht="146.25" customHeight="1" x14ac:dyDescent="0.25">
      <c r="A20" s="175" t="s">
        <v>405</v>
      </c>
      <c r="B20" s="173" t="s">
        <v>406</v>
      </c>
      <c r="C20" s="173" t="s">
        <v>407</v>
      </c>
      <c r="D20" s="172">
        <v>8</v>
      </c>
      <c r="E20" s="173" t="s">
        <v>415</v>
      </c>
      <c r="F20" s="173"/>
      <c r="G20" s="172" t="s">
        <v>409</v>
      </c>
      <c r="H20" s="172" t="s">
        <v>410</v>
      </c>
      <c r="I20" s="174">
        <v>14921</v>
      </c>
      <c r="J20" s="174">
        <v>24269</v>
      </c>
      <c r="K20" s="248">
        <v>2400</v>
      </c>
      <c r="L20" s="417">
        <v>0</v>
      </c>
      <c r="M20" s="434">
        <v>0</v>
      </c>
      <c r="N20" s="438" t="s">
        <v>618</v>
      </c>
      <c r="O20" s="436">
        <v>160</v>
      </c>
      <c r="P20" s="437">
        <v>217</v>
      </c>
      <c r="Q20" s="440" t="s">
        <v>750</v>
      </c>
      <c r="R20" s="423">
        <v>280</v>
      </c>
      <c r="S20" s="220">
        <v>599</v>
      </c>
      <c r="T20" s="422" t="s">
        <v>756</v>
      </c>
      <c r="U20" s="219">
        <v>280</v>
      </c>
      <c r="V20" s="220">
        <v>516</v>
      </c>
      <c r="W20" s="422" t="s">
        <v>873</v>
      </c>
      <c r="X20" s="219">
        <v>280</v>
      </c>
      <c r="Y20" s="220">
        <v>618</v>
      </c>
      <c r="Z20" s="422" t="s">
        <v>943</v>
      </c>
      <c r="AA20" s="219">
        <v>280</v>
      </c>
      <c r="AB20" s="220">
        <v>548</v>
      </c>
      <c r="AC20" s="422" t="s">
        <v>1107</v>
      </c>
      <c r="AD20" s="219">
        <v>280</v>
      </c>
      <c r="AE20" s="220">
        <v>550</v>
      </c>
      <c r="AF20" s="422" t="s">
        <v>1116</v>
      </c>
      <c r="AG20" s="219">
        <v>280</v>
      </c>
      <c r="AH20" s="220"/>
      <c r="AI20" s="220"/>
      <c r="AJ20" s="219">
        <v>280</v>
      </c>
      <c r="AK20" s="220"/>
      <c r="AL20" s="220"/>
      <c r="AM20" s="219">
        <v>280</v>
      </c>
      <c r="AN20" s="220"/>
      <c r="AO20" s="220"/>
      <c r="AP20" s="219">
        <v>0</v>
      </c>
      <c r="AQ20" s="220"/>
      <c r="AR20" s="220"/>
      <c r="AS20" s="219">
        <v>0</v>
      </c>
      <c r="AT20" s="220"/>
      <c r="AU20" s="220"/>
      <c r="AV20" s="176">
        <f t="shared" si="0"/>
        <v>2400</v>
      </c>
      <c r="AW20" s="218">
        <f t="shared" si="1"/>
        <v>3048</v>
      </c>
      <c r="AX20" s="177" t="s">
        <v>411</v>
      </c>
    </row>
  </sheetData>
  <autoFilter ref="A13:AX20"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AW13:AW14"/>
    <mergeCell ref="AX13:AX14"/>
    <mergeCell ref="AY13:AY14"/>
    <mergeCell ref="AZ13:AZ14"/>
    <mergeCell ref="X13:Z13"/>
    <mergeCell ref="AJ13:AL13"/>
    <mergeCell ref="AM13:AO13"/>
    <mergeCell ref="BG13:BG14"/>
    <mergeCell ref="BA13:BA14"/>
    <mergeCell ref="BB13:BB14"/>
    <mergeCell ref="BC13:BC14"/>
    <mergeCell ref="BD13:BD14"/>
    <mergeCell ref="BE13:BE14"/>
    <mergeCell ref="BF13:BF14"/>
    <mergeCell ref="A13:A14"/>
    <mergeCell ref="B13:B14"/>
    <mergeCell ref="C13:C14"/>
    <mergeCell ref="D13:D14"/>
    <mergeCell ref="E13:E14"/>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V1:AX1"/>
    <mergeCell ref="AV2:AX2"/>
    <mergeCell ref="AV3:AX3"/>
    <mergeCell ref="AV4:AX4"/>
    <mergeCell ref="C1:AU1"/>
    <mergeCell ref="C2:AU2"/>
    <mergeCell ref="C3:AU3"/>
    <mergeCell ref="C6:K6"/>
    <mergeCell ref="O6:Q6"/>
    <mergeCell ref="A1:B4"/>
    <mergeCell ref="C4:AU4"/>
    <mergeCell ref="A8:B10"/>
    <mergeCell ref="T8:U8"/>
    <mergeCell ref="T9:U9"/>
    <mergeCell ref="T10:U10"/>
    <mergeCell ref="N8:P10"/>
    <mergeCell ref="Q8:S8"/>
    <mergeCell ref="Q9:S9"/>
    <mergeCell ref="Q10:S10"/>
    <mergeCell ref="A6:B6"/>
  </mergeCells>
  <pageMargins left="0.7" right="0.7" top="0.75" bottom="0.75" header="0.3" footer="0.3"/>
  <pageSetup scale="17" orientation="landscape" r:id="rId1"/>
  <colBreaks count="1" manualBreakCount="1">
    <brk id="5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theme="0" tint="-4.9989318521683403E-2"/>
    <pageSetUpPr fitToPage="1"/>
  </sheetPr>
  <dimension ref="A1:G36"/>
  <sheetViews>
    <sheetView zoomScale="70" zoomScaleNormal="70" workbookViewId="0">
      <selection activeCell="B39" sqref="B39"/>
    </sheetView>
  </sheetViews>
  <sheetFormatPr baseColWidth="10" defaultColWidth="11.42578125" defaultRowHeight="15" x14ac:dyDescent="0.25"/>
  <cols>
    <col min="1" max="1" width="17.7109375" customWidth="1"/>
    <col min="2" max="2" width="15.42578125" customWidth="1"/>
    <col min="3" max="4" width="36.42578125" customWidth="1"/>
    <col min="5" max="5" width="34" customWidth="1"/>
  </cols>
  <sheetData>
    <row r="1" spans="1:7" ht="22.5" customHeight="1" thickBot="1" x14ac:dyDescent="0.3">
      <c r="A1" s="953"/>
      <c r="B1" s="954" t="s">
        <v>182</v>
      </c>
      <c r="C1" s="954"/>
      <c r="D1" s="954"/>
      <c r="E1" s="609" t="s">
        <v>845</v>
      </c>
      <c r="F1" s="610"/>
      <c r="G1" s="611"/>
    </row>
    <row r="2" spans="1:7" ht="22.5" customHeight="1" thickBot="1" x14ac:dyDescent="0.3">
      <c r="A2" s="953"/>
      <c r="B2" s="955" t="s">
        <v>184</v>
      </c>
      <c r="C2" s="955"/>
      <c r="D2" s="955"/>
      <c r="E2" s="609" t="s">
        <v>846</v>
      </c>
      <c r="F2" s="610"/>
      <c r="G2" s="611"/>
    </row>
    <row r="3" spans="1:7" ht="38.25" customHeight="1" thickBot="1" x14ac:dyDescent="0.3">
      <c r="A3" s="953"/>
      <c r="B3" s="781" t="s">
        <v>854</v>
      </c>
      <c r="C3" s="782"/>
      <c r="D3" s="783"/>
      <c r="E3" s="609" t="s">
        <v>847</v>
      </c>
      <c r="F3" s="610"/>
      <c r="G3" s="611"/>
    </row>
    <row r="4" spans="1:7" ht="22.5" customHeight="1" thickBot="1" x14ac:dyDescent="0.3">
      <c r="A4" s="953"/>
      <c r="B4" s="784" t="s">
        <v>416</v>
      </c>
      <c r="C4" s="785"/>
      <c r="D4" s="786"/>
      <c r="E4" s="609" t="s">
        <v>857</v>
      </c>
      <c r="F4" s="610"/>
      <c r="G4" s="611"/>
    </row>
    <row r="5" spans="1:7" ht="22.5" customHeight="1" thickBot="1" x14ac:dyDescent="0.3">
      <c r="A5" s="453"/>
      <c r="B5" s="75"/>
      <c r="C5" s="75"/>
      <c r="D5" s="75"/>
      <c r="E5" s="150"/>
      <c r="F5" s="150"/>
      <c r="G5" s="150"/>
    </row>
    <row r="6" spans="1:7" ht="51" customHeight="1" thickBot="1" x14ac:dyDescent="0.3">
      <c r="A6" s="621" t="s">
        <v>853</v>
      </c>
      <c r="B6" s="622"/>
      <c r="C6" s="956" t="s">
        <v>308</v>
      </c>
      <c r="D6" s="957"/>
      <c r="E6" s="958"/>
    </row>
    <row r="7" spans="1:7" x14ac:dyDescent="0.25">
      <c r="A7" s="806" t="s">
        <v>417</v>
      </c>
      <c r="B7" s="807"/>
      <c r="C7" s="807"/>
      <c r="D7" s="807"/>
      <c r="E7" s="808"/>
    </row>
    <row r="8" spans="1:7" ht="45.75" customHeight="1" thickBot="1" x14ac:dyDescent="0.3">
      <c r="A8" s="123" t="s">
        <v>418</v>
      </c>
      <c r="B8" s="123" t="s">
        <v>419</v>
      </c>
      <c r="C8" s="124" t="s">
        <v>420</v>
      </c>
      <c r="D8" s="951" t="s">
        <v>421</v>
      </c>
      <c r="E8" s="952"/>
    </row>
    <row r="9" spans="1:7" ht="135" customHeight="1" x14ac:dyDescent="0.25">
      <c r="A9" s="125">
        <v>45863</v>
      </c>
      <c r="B9" s="125">
        <v>45863</v>
      </c>
      <c r="C9" s="139" t="s">
        <v>1193</v>
      </c>
      <c r="D9" s="959" t="s">
        <v>1192</v>
      </c>
      <c r="E9" s="960"/>
    </row>
    <row r="10" spans="1:7" x14ac:dyDescent="0.25">
      <c r="A10" s="125"/>
      <c r="B10" s="126"/>
      <c r="C10" s="140"/>
      <c r="D10" s="740"/>
      <c r="E10" s="961"/>
    </row>
    <row r="11" spans="1:7" x14ac:dyDescent="0.25">
      <c r="A11" s="125"/>
      <c r="B11" s="126"/>
      <c r="C11" s="140"/>
      <c r="D11" s="740"/>
      <c r="E11" s="961"/>
    </row>
    <row r="12" spans="1:7" x14ac:dyDescent="0.25">
      <c r="A12" s="127"/>
      <c r="B12" s="128"/>
      <c r="C12" s="140"/>
      <c r="D12" s="740"/>
      <c r="E12" s="961"/>
    </row>
    <row r="13" spans="1:7" x14ac:dyDescent="0.25">
      <c r="A13" s="129"/>
      <c r="B13" s="128"/>
      <c r="C13" s="140"/>
      <c r="D13" s="740"/>
      <c r="E13" s="961"/>
    </row>
    <row r="14" spans="1:7" x14ac:dyDescent="0.25">
      <c r="A14" s="129"/>
      <c r="B14" s="128"/>
      <c r="C14" s="141"/>
      <c r="D14" s="740"/>
      <c r="E14" s="961"/>
    </row>
    <row r="15" spans="1:7" x14ac:dyDescent="0.25">
      <c r="A15" s="129"/>
      <c r="B15" s="128"/>
      <c r="C15" s="141"/>
      <c r="D15" s="740"/>
      <c r="E15" s="961"/>
    </row>
    <row r="16" spans="1:7" x14ac:dyDescent="0.25">
      <c r="A16" s="130"/>
      <c r="B16" s="128"/>
      <c r="C16" s="140"/>
      <c r="D16" s="740"/>
      <c r="E16" s="961"/>
    </row>
    <row r="17" spans="1:5" x14ac:dyDescent="0.25">
      <c r="A17" s="131"/>
      <c r="B17" s="132"/>
      <c r="C17" s="142"/>
      <c r="D17" s="740"/>
      <c r="E17" s="961"/>
    </row>
    <row r="18" spans="1:5" x14ac:dyDescent="0.25">
      <c r="A18" s="131"/>
      <c r="B18" s="132"/>
      <c r="C18" s="142"/>
      <c r="D18" s="740"/>
      <c r="E18" s="961"/>
    </row>
    <row r="19" spans="1:5" x14ac:dyDescent="0.25">
      <c r="A19" s="133"/>
      <c r="B19" s="134"/>
      <c r="C19" s="136"/>
      <c r="D19" s="740"/>
      <c r="E19" s="961"/>
    </row>
    <row r="20" spans="1:5" x14ac:dyDescent="0.25">
      <c r="A20" s="135"/>
      <c r="B20" s="136"/>
      <c r="C20" s="136"/>
      <c r="D20" s="740"/>
      <c r="E20" s="961"/>
    </row>
    <row r="21" spans="1:5" x14ac:dyDescent="0.25">
      <c r="A21" s="135"/>
      <c r="B21" s="136"/>
      <c r="C21" s="136"/>
      <c r="D21" s="740"/>
      <c r="E21" s="961"/>
    </row>
    <row r="22" spans="1:5" x14ac:dyDescent="0.25">
      <c r="A22" s="135"/>
      <c r="B22" s="136"/>
      <c r="C22" s="136"/>
      <c r="D22" s="740"/>
      <c r="E22" s="961"/>
    </row>
    <row r="23" spans="1:5" x14ac:dyDescent="0.25">
      <c r="A23" s="135"/>
      <c r="B23" s="136"/>
      <c r="C23" s="136"/>
      <c r="D23" s="740"/>
      <c r="E23" s="961"/>
    </row>
    <row r="24" spans="1:5" x14ac:dyDescent="0.25">
      <c r="A24" s="135"/>
      <c r="B24" s="136"/>
      <c r="C24" s="136"/>
      <c r="D24" s="740"/>
      <c r="E24" s="961"/>
    </row>
    <row r="25" spans="1:5" x14ac:dyDescent="0.25">
      <c r="A25" s="135"/>
      <c r="B25" s="136"/>
      <c r="C25" s="136"/>
      <c r="D25" s="740"/>
      <c r="E25" s="961"/>
    </row>
    <row r="26" spans="1:5" x14ac:dyDescent="0.25">
      <c r="A26" s="135"/>
      <c r="B26" s="136"/>
      <c r="C26" s="136"/>
      <c r="D26" s="740"/>
      <c r="E26" s="961"/>
    </row>
    <row r="27" spans="1:5" x14ac:dyDescent="0.25">
      <c r="A27" s="135"/>
      <c r="B27" s="136"/>
      <c r="C27" s="136"/>
      <c r="D27" s="740"/>
      <c r="E27" s="961"/>
    </row>
    <row r="28" spans="1:5" x14ac:dyDescent="0.25">
      <c r="A28" s="135"/>
      <c r="B28" s="136"/>
      <c r="C28" s="136"/>
      <c r="D28" s="740"/>
      <c r="E28" s="961"/>
    </row>
    <row r="29" spans="1:5" x14ac:dyDescent="0.25">
      <c r="A29" s="135"/>
      <c r="B29" s="136"/>
      <c r="C29" s="136"/>
      <c r="D29" s="740"/>
      <c r="E29" s="961"/>
    </row>
    <row r="30" spans="1:5" x14ac:dyDescent="0.25">
      <c r="A30" s="135"/>
      <c r="B30" s="136"/>
      <c r="C30" s="136"/>
      <c r="D30" s="740"/>
      <c r="E30" s="961"/>
    </row>
    <row r="31" spans="1:5" x14ac:dyDescent="0.25">
      <c r="A31" s="135"/>
      <c r="B31" s="136"/>
      <c r="C31" s="136"/>
      <c r="D31" s="740"/>
      <c r="E31" s="961"/>
    </row>
    <row r="32" spans="1:5" x14ac:dyDescent="0.25">
      <c r="A32" s="135"/>
      <c r="B32" s="136"/>
      <c r="C32" s="136"/>
      <c r="D32" s="740"/>
      <c r="E32" s="961"/>
    </row>
    <row r="33" spans="1:5" x14ac:dyDescent="0.25">
      <c r="A33" s="135"/>
      <c r="B33" s="136"/>
      <c r="C33" s="136"/>
      <c r="D33" s="740"/>
      <c r="E33" s="961"/>
    </row>
    <row r="34" spans="1:5" x14ac:dyDescent="0.25">
      <c r="A34" s="135"/>
      <c r="B34" s="136"/>
      <c r="C34" s="136"/>
      <c r="D34" s="740"/>
      <c r="E34" s="961"/>
    </row>
    <row r="35" spans="1:5" x14ac:dyDescent="0.25">
      <c r="A35" s="135"/>
      <c r="B35" s="136"/>
      <c r="C35" s="136"/>
      <c r="D35" s="740"/>
      <c r="E35" s="961"/>
    </row>
    <row r="36" spans="1:5" ht="15.75" thickBot="1" x14ac:dyDescent="0.3">
      <c r="A36" s="137"/>
      <c r="B36" s="138"/>
      <c r="C36" s="138"/>
      <c r="D36" s="962"/>
      <c r="E36" s="963"/>
    </row>
  </sheetData>
  <mergeCells count="41">
    <mergeCell ref="D34:E34"/>
    <mergeCell ref="D35:E35"/>
    <mergeCell ref="D36:E36"/>
    <mergeCell ref="D29:E29"/>
    <mergeCell ref="D30:E30"/>
    <mergeCell ref="D31:E31"/>
    <mergeCell ref="D32:E32"/>
    <mergeCell ref="D33:E33"/>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D8:E8"/>
    <mergeCell ref="A1:A4"/>
    <mergeCell ref="B1:D1"/>
    <mergeCell ref="B2:D2"/>
    <mergeCell ref="A7:E7"/>
    <mergeCell ref="B3:D3"/>
    <mergeCell ref="B4:D4"/>
    <mergeCell ref="E1:G1"/>
    <mergeCell ref="E2:G2"/>
    <mergeCell ref="E3:G3"/>
    <mergeCell ref="E4:G4"/>
    <mergeCell ref="A6:B6"/>
    <mergeCell ref="C6:E6"/>
  </mergeCells>
  <pageMargins left="0.7" right="0.7" top="0.75" bottom="0.75" header="0.3" footer="0.3"/>
  <pageSetup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9" t="s">
        <v>23</v>
      </c>
      <c r="D2" s="159" t="s">
        <v>422</v>
      </c>
      <c r="F2" s="159" t="s">
        <v>20</v>
      </c>
    </row>
    <row r="3" spans="2:6" x14ac:dyDescent="0.25">
      <c r="B3" s="159" t="s">
        <v>33</v>
      </c>
      <c r="D3" s="159" t="s">
        <v>34</v>
      </c>
      <c r="F3" s="159" t="s">
        <v>42</v>
      </c>
    </row>
    <row r="4" spans="2:6" x14ac:dyDescent="0.25">
      <c r="B4" s="159" t="s">
        <v>21</v>
      </c>
      <c r="F4" s="159" t="s">
        <v>50</v>
      </c>
    </row>
    <row r="5" spans="2:6" x14ac:dyDescent="0.25">
      <c r="F5" s="159" t="s">
        <v>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423</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62" t="s">
        <v>125</v>
      </c>
      <c r="D12" s="563"/>
      <c r="E12" s="560" t="s">
        <v>424</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row>
    <row r="15" spans="1:30" ht="29.25" customHeight="1" x14ac:dyDescent="0.25">
      <c r="A15" s="292"/>
      <c r="B15" s="31"/>
      <c r="C15" s="526" t="s">
        <v>425</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row>
    <row r="16" spans="1:30"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row>
    <row r="17" spans="1:30"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row>
    <row r="18" spans="1:30"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row>
    <row r="19" spans="1:30"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row>
    <row r="20" spans="1:30"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row>
    <row r="21" spans="1:30"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row>
    <row r="22" spans="1:30"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row>
    <row r="23" spans="1:30"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23</v>
      </c>
      <c r="X23" s="527"/>
      <c r="Y23" s="527"/>
      <c r="Z23" s="527"/>
      <c r="AA23" s="517"/>
      <c r="AB23" s="300"/>
      <c r="AC23" s="292"/>
      <c r="AD23" s="292"/>
    </row>
    <row r="24" spans="1:30"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row>
    <row r="25" spans="1:30"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row>
    <row r="26" spans="1:30" ht="29.25" customHeight="1" x14ac:dyDescent="0.25">
      <c r="A26" s="292"/>
      <c r="B26" s="31"/>
      <c r="C26" s="564" t="s">
        <v>426</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row>
    <row r="27" spans="1:30"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row>
    <row r="28" spans="1:30"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row>
    <row r="29" spans="1:30" ht="29.25" customHeight="1" x14ac:dyDescent="0.25">
      <c r="A29" s="292"/>
      <c r="B29" s="31"/>
      <c r="C29" s="564" t="s">
        <v>423</v>
      </c>
      <c r="D29" s="527"/>
      <c r="E29" s="527"/>
      <c r="F29" s="527"/>
      <c r="G29" s="527"/>
      <c r="H29" s="527"/>
      <c r="I29" s="527"/>
      <c r="J29" s="527"/>
      <c r="K29" s="517"/>
      <c r="L29" s="302"/>
      <c r="M29" s="564" t="s">
        <v>427</v>
      </c>
      <c r="N29" s="527"/>
      <c r="O29" s="527"/>
      <c r="P29" s="527"/>
      <c r="Q29" s="527"/>
      <c r="R29" s="527"/>
      <c r="S29" s="527"/>
      <c r="T29" s="527"/>
      <c r="U29" s="527"/>
      <c r="V29" s="527"/>
      <c r="W29" s="527"/>
      <c r="X29" s="527"/>
      <c r="Y29" s="527"/>
      <c r="Z29" s="527"/>
      <c r="AA29" s="517"/>
      <c r="AB29" s="308"/>
      <c r="AC29" s="292"/>
      <c r="AD29" s="292"/>
    </row>
    <row r="30" spans="1:30"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row>
    <row r="31" spans="1:30"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row>
    <row r="32" spans="1:30" ht="90" customHeight="1" x14ac:dyDescent="0.25">
      <c r="A32" s="292"/>
      <c r="B32" s="31"/>
      <c r="C32" s="565" t="s">
        <v>428</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row>
    <row r="33" spans="1:30"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row>
    <row r="34" spans="1:30" ht="15.75" customHeight="1" x14ac:dyDescent="0.25">
      <c r="A34" s="292"/>
      <c r="B34" s="31"/>
      <c r="C34" s="548" t="s">
        <v>139</v>
      </c>
      <c r="D34" s="544"/>
      <c r="E34" s="305"/>
      <c r="F34" s="526" t="s">
        <v>22</v>
      </c>
      <c r="G34" s="517"/>
      <c r="H34" s="305"/>
      <c r="I34" s="292"/>
      <c r="J34" s="312" t="s">
        <v>140</v>
      </c>
      <c r="K34" s="526">
        <v>1</v>
      </c>
      <c r="L34" s="527"/>
      <c r="M34" s="527"/>
      <c r="N34" s="517"/>
      <c r="O34" s="305"/>
      <c r="P34" s="305"/>
      <c r="Q34" s="296" t="s">
        <v>141</v>
      </c>
      <c r="R34" s="292"/>
      <c r="S34" s="305"/>
      <c r="T34" s="305"/>
      <c r="U34" s="305"/>
      <c r="V34" s="305"/>
      <c r="W34" s="526" t="s">
        <v>20</v>
      </c>
      <c r="X34" s="527"/>
      <c r="Y34" s="527"/>
      <c r="Z34" s="527"/>
      <c r="AA34" s="517"/>
      <c r="AB34" s="304"/>
      <c r="AC34" s="292"/>
      <c r="AD34" s="292"/>
    </row>
    <row r="35" spans="1:30"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row>
    <row r="36" spans="1:30" ht="32.25" customHeight="1" x14ac:dyDescent="0.25">
      <c r="A36" s="292"/>
      <c r="B36" s="31"/>
      <c r="C36" s="292"/>
      <c r="D36" s="312" t="s">
        <v>142</v>
      </c>
      <c r="E36" s="305"/>
      <c r="F36" s="565" t="s">
        <v>429</v>
      </c>
      <c r="G36" s="527"/>
      <c r="H36" s="527"/>
      <c r="I36" s="527"/>
      <c r="J36" s="527"/>
      <c r="K36" s="527"/>
      <c r="L36" s="527"/>
      <c r="M36" s="517"/>
      <c r="N36" s="292"/>
      <c r="O36" s="312" t="s">
        <v>144</v>
      </c>
      <c r="P36" s="564">
        <v>1</v>
      </c>
      <c r="Q36" s="527"/>
      <c r="R36" s="527"/>
      <c r="S36" s="527"/>
      <c r="T36" s="527"/>
      <c r="U36" s="527"/>
      <c r="V36" s="527"/>
      <c r="W36" s="527"/>
      <c r="X36" s="527"/>
      <c r="Y36" s="527"/>
      <c r="Z36" s="527"/>
      <c r="AA36" s="517"/>
      <c r="AB36" s="300"/>
      <c r="AC36" s="292"/>
      <c r="AD36" s="292"/>
    </row>
    <row r="37" spans="1:30"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row>
    <row r="38" spans="1:30"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row>
    <row r="39" spans="1:30"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row>
    <row r="40" spans="1:30"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row>
    <row r="41" spans="1:30"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row>
    <row r="42" spans="1:30" ht="15.75" customHeight="1" x14ac:dyDescent="0.25">
      <c r="A42" s="292"/>
      <c r="B42" s="31"/>
      <c r="C42" s="305" t="s">
        <v>140</v>
      </c>
      <c r="D42" s="564">
        <v>1</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row>
    <row r="43" spans="1:30"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row>
    <row r="44" spans="1:30"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row>
    <row r="45" spans="1:30"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row>
    <row r="46" spans="1:30"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row>
    <row r="47" spans="1:30"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row>
    <row r="48" spans="1:30"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row>
    <row r="49" spans="1:30"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row>
    <row r="50" spans="1:30" ht="15.75" customHeight="1" x14ac:dyDescent="0.25">
      <c r="A50" s="319"/>
      <c r="B50" s="41"/>
      <c r="C50" s="44">
        <v>2024</v>
      </c>
      <c r="D50" s="45">
        <v>45474</v>
      </c>
      <c r="E50" s="542">
        <v>45656</v>
      </c>
      <c r="F50" s="517"/>
      <c r="G50" s="46">
        <v>1</v>
      </c>
      <c r="H50" s="546" t="s">
        <v>423</v>
      </c>
      <c r="I50" s="527"/>
      <c r="J50" s="527"/>
      <c r="K50" s="527"/>
      <c r="L50" s="527"/>
      <c r="M50" s="527"/>
      <c r="N50" s="527"/>
      <c r="O50" s="527"/>
      <c r="P50" s="527"/>
      <c r="Q50" s="527"/>
      <c r="R50" s="527"/>
      <c r="S50" s="527"/>
      <c r="T50" s="527"/>
      <c r="U50" s="527"/>
      <c r="V50" s="527"/>
      <c r="W50" s="527"/>
      <c r="X50" s="527"/>
      <c r="Y50" s="527"/>
      <c r="Z50" s="527"/>
      <c r="AA50" s="517"/>
      <c r="AB50" s="314"/>
      <c r="AC50" s="319"/>
      <c r="AD50" s="319"/>
    </row>
    <row r="51" spans="1:30" ht="15.75" customHeight="1" x14ac:dyDescent="0.25">
      <c r="A51" s="319"/>
      <c r="B51" s="41"/>
      <c r="C51" s="44">
        <v>2025</v>
      </c>
      <c r="D51" s="45">
        <v>45658</v>
      </c>
      <c r="E51" s="542">
        <v>46021</v>
      </c>
      <c r="F51" s="517"/>
      <c r="G51" s="46">
        <v>1</v>
      </c>
      <c r="H51" s="546" t="s">
        <v>423</v>
      </c>
      <c r="I51" s="527"/>
      <c r="J51" s="527"/>
      <c r="K51" s="527"/>
      <c r="L51" s="527"/>
      <c r="M51" s="527"/>
      <c r="N51" s="527"/>
      <c r="O51" s="527"/>
      <c r="P51" s="527"/>
      <c r="Q51" s="527"/>
      <c r="R51" s="527"/>
      <c r="S51" s="527"/>
      <c r="T51" s="527"/>
      <c r="U51" s="527"/>
      <c r="V51" s="527"/>
      <c r="W51" s="527"/>
      <c r="X51" s="527"/>
      <c r="Y51" s="527"/>
      <c r="Z51" s="527"/>
      <c r="AA51" s="517"/>
      <c r="AB51" s="314"/>
      <c r="AC51" s="319"/>
      <c r="AD51" s="319"/>
    </row>
    <row r="52" spans="1:30" ht="15.75" customHeight="1" x14ac:dyDescent="0.25">
      <c r="A52" s="319"/>
      <c r="B52" s="41"/>
      <c r="C52" s="44">
        <v>2026</v>
      </c>
      <c r="D52" s="45">
        <v>46023</v>
      </c>
      <c r="E52" s="542">
        <v>46386</v>
      </c>
      <c r="F52" s="517"/>
      <c r="G52" s="46">
        <v>1</v>
      </c>
      <c r="H52" s="546" t="s">
        <v>423</v>
      </c>
      <c r="I52" s="527"/>
      <c r="J52" s="527"/>
      <c r="K52" s="527"/>
      <c r="L52" s="527"/>
      <c r="M52" s="527"/>
      <c r="N52" s="527"/>
      <c r="O52" s="527"/>
      <c r="P52" s="527"/>
      <c r="Q52" s="527"/>
      <c r="R52" s="527"/>
      <c r="S52" s="527"/>
      <c r="T52" s="527"/>
      <c r="U52" s="527"/>
      <c r="V52" s="527"/>
      <c r="W52" s="527"/>
      <c r="X52" s="527"/>
      <c r="Y52" s="527"/>
      <c r="Z52" s="527"/>
      <c r="AA52" s="517"/>
      <c r="AB52" s="314"/>
      <c r="AC52" s="319"/>
      <c r="AD52" s="319"/>
    </row>
    <row r="53" spans="1:30" ht="15.75" customHeight="1" x14ac:dyDescent="0.25">
      <c r="A53" s="319"/>
      <c r="B53" s="41"/>
      <c r="C53" s="44">
        <v>2027</v>
      </c>
      <c r="D53" s="45">
        <v>46388</v>
      </c>
      <c r="E53" s="542">
        <v>46751</v>
      </c>
      <c r="F53" s="517"/>
      <c r="G53" s="46">
        <v>1</v>
      </c>
      <c r="H53" s="546" t="s">
        <v>423</v>
      </c>
      <c r="I53" s="527"/>
      <c r="J53" s="527"/>
      <c r="K53" s="527"/>
      <c r="L53" s="527"/>
      <c r="M53" s="527"/>
      <c r="N53" s="527"/>
      <c r="O53" s="527"/>
      <c r="P53" s="527"/>
      <c r="Q53" s="527"/>
      <c r="R53" s="527"/>
      <c r="S53" s="527"/>
      <c r="T53" s="527"/>
      <c r="U53" s="527"/>
      <c r="V53" s="527"/>
      <c r="W53" s="527"/>
      <c r="X53" s="527"/>
      <c r="Y53" s="527"/>
      <c r="Z53" s="527"/>
      <c r="AA53" s="517"/>
      <c r="AB53" s="314"/>
      <c r="AC53" s="319"/>
      <c r="AD53" s="319"/>
    </row>
    <row r="54" spans="1:30"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row>
    <row r="55" spans="1:30"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row>
    <row r="56" spans="1:30"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row>
    <row r="57" spans="1:30"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row>
    <row r="58" spans="1:30"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row>
    <row r="59" spans="1:30"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row>
    <row r="60" spans="1:30"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row>
    <row r="61" spans="1:30"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row>
    <row r="62" spans="1:30"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row>
    <row r="63" spans="1:30"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row>
    <row r="64" spans="1:30"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row>
    <row r="65" spans="1:30"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row>
    <row r="66" spans="1:30"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row>
    <row r="67" spans="1:30"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row>
    <row r="68" spans="1:30"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row>
    <row r="69" spans="1:30"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row>
    <row r="70" spans="1:30"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row>
    <row r="71" spans="1:30"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row>
    <row r="72" spans="1:30"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row>
    <row r="73" spans="1:30"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row>
    <row r="74" spans="1:30"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row>
    <row r="75" spans="1:30"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row>
    <row r="76" spans="1:30"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row>
    <row r="77" spans="1:30"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row>
    <row r="78" spans="1:30"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row>
    <row r="79" spans="1:30"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row>
    <row r="80" spans="1:30"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row>
    <row r="81" spans="1:30"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row>
    <row r="82" spans="1:30"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row>
    <row r="83" spans="1:30"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430</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62" t="s">
        <v>125</v>
      </c>
      <c r="D12" s="563"/>
      <c r="E12" s="560" t="s">
        <v>431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row>
    <row r="15" spans="1:30" ht="29.25" customHeight="1" x14ac:dyDescent="0.25">
      <c r="A15" s="292"/>
      <c r="B15" s="31"/>
      <c r="C15" s="526" t="s">
        <v>432</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row>
    <row r="16" spans="1:30"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row>
    <row r="17" spans="1:30"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row>
    <row r="18" spans="1:30"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row>
    <row r="19" spans="1:30"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row>
    <row r="20" spans="1:30"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row>
    <row r="21" spans="1:30"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row>
    <row r="22" spans="1:30"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row>
    <row r="23" spans="1:30"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21</v>
      </c>
      <c r="X23" s="527"/>
      <c r="Y23" s="527"/>
      <c r="Z23" s="527"/>
      <c r="AA23" s="517"/>
      <c r="AB23" s="300"/>
      <c r="AC23" s="292"/>
      <c r="AD23" s="292"/>
    </row>
    <row r="24" spans="1:30"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row>
    <row r="25" spans="1:30"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row>
    <row r="26" spans="1:30" ht="39.75" customHeight="1" x14ac:dyDescent="0.25">
      <c r="A26" s="292"/>
      <c r="B26" s="31"/>
      <c r="C26" s="964" t="s">
        <v>433</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row>
    <row r="27" spans="1:30"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row>
    <row r="28" spans="1:30"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row>
    <row r="29" spans="1:30" ht="29.25" customHeight="1" x14ac:dyDescent="0.25">
      <c r="A29" s="292"/>
      <c r="B29" s="31"/>
      <c r="C29" s="564" t="s">
        <v>434</v>
      </c>
      <c r="D29" s="527"/>
      <c r="E29" s="527"/>
      <c r="F29" s="527"/>
      <c r="G29" s="527"/>
      <c r="H29" s="527"/>
      <c r="I29" s="527"/>
      <c r="J29" s="527"/>
      <c r="K29" s="517"/>
      <c r="L29" s="302"/>
      <c r="M29" s="564"/>
      <c r="N29" s="527"/>
      <c r="O29" s="527"/>
      <c r="P29" s="527"/>
      <c r="Q29" s="527"/>
      <c r="R29" s="527"/>
      <c r="S29" s="527"/>
      <c r="T29" s="527"/>
      <c r="U29" s="527"/>
      <c r="V29" s="527"/>
      <c r="W29" s="527"/>
      <c r="X29" s="527"/>
      <c r="Y29" s="527"/>
      <c r="Z29" s="527"/>
      <c r="AA29" s="517"/>
      <c r="AB29" s="308"/>
      <c r="AC29" s="292"/>
      <c r="AD29" s="292"/>
    </row>
    <row r="30" spans="1:30"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row>
    <row r="31" spans="1:30"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row>
    <row r="32" spans="1:30" ht="90" customHeight="1" x14ac:dyDescent="0.25">
      <c r="A32" s="292"/>
      <c r="B32" s="31"/>
      <c r="C32" s="565" t="s">
        <v>435</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row>
    <row r="33" spans="1:30"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row>
    <row r="34" spans="1:30" ht="15.75" customHeight="1" x14ac:dyDescent="0.25">
      <c r="A34" s="292"/>
      <c r="B34" s="31"/>
      <c r="C34" s="548" t="s">
        <v>139</v>
      </c>
      <c r="D34" s="544"/>
      <c r="E34" s="305"/>
      <c r="F34" s="526" t="s">
        <v>22</v>
      </c>
      <c r="G34" s="517"/>
      <c r="H34" s="305"/>
      <c r="I34" s="292"/>
      <c r="J34" s="312" t="s">
        <v>140</v>
      </c>
      <c r="K34" s="526">
        <v>1.2</v>
      </c>
      <c r="L34" s="527"/>
      <c r="M34" s="527"/>
      <c r="N34" s="517"/>
      <c r="O34" s="305"/>
      <c r="P34" s="305"/>
      <c r="Q34" s="296" t="s">
        <v>141</v>
      </c>
      <c r="R34" s="292"/>
      <c r="S34" s="305"/>
      <c r="T34" s="305"/>
      <c r="U34" s="305"/>
      <c r="V34" s="305"/>
      <c r="W34" s="526" t="s">
        <v>20</v>
      </c>
      <c r="X34" s="527"/>
      <c r="Y34" s="527"/>
      <c r="Z34" s="527"/>
      <c r="AA34" s="517"/>
      <c r="AB34" s="304"/>
      <c r="AC34" s="292"/>
      <c r="AD34" s="292"/>
    </row>
    <row r="35" spans="1:30"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row>
    <row r="36" spans="1:30" ht="32.25" customHeight="1" x14ac:dyDescent="0.25">
      <c r="A36" s="292"/>
      <c r="B36" s="31"/>
      <c r="C36" s="292"/>
      <c r="D36" s="312" t="s">
        <v>142</v>
      </c>
      <c r="E36" s="305"/>
      <c r="F36" s="565" t="s">
        <v>436</v>
      </c>
      <c r="G36" s="527"/>
      <c r="H36" s="527"/>
      <c r="I36" s="527"/>
      <c r="J36" s="527"/>
      <c r="K36" s="527"/>
      <c r="L36" s="527"/>
      <c r="M36" s="517"/>
      <c r="N36" s="292"/>
      <c r="O36" s="312" t="s">
        <v>144</v>
      </c>
      <c r="P36" s="564">
        <v>0</v>
      </c>
      <c r="Q36" s="527"/>
      <c r="R36" s="527"/>
      <c r="S36" s="527"/>
      <c r="T36" s="527"/>
      <c r="U36" s="527"/>
      <c r="V36" s="527"/>
      <c r="W36" s="527"/>
      <c r="X36" s="527"/>
      <c r="Y36" s="527"/>
      <c r="Z36" s="527"/>
      <c r="AA36" s="517"/>
      <c r="AB36" s="300"/>
      <c r="AC36" s="292"/>
      <c r="AD36" s="292"/>
    </row>
    <row r="37" spans="1:30"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row>
    <row r="38" spans="1:30"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row>
    <row r="39" spans="1:30"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row>
    <row r="40" spans="1:30"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row>
    <row r="41" spans="1:30"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row>
    <row r="42" spans="1:30" ht="15.75" customHeight="1" x14ac:dyDescent="0.25">
      <c r="A42" s="292"/>
      <c r="B42" s="31"/>
      <c r="C42" s="305" t="s">
        <v>140</v>
      </c>
      <c r="D42" s="564">
        <v>1</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row>
    <row r="43" spans="1:30"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row>
    <row r="44" spans="1:30"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row>
    <row r="45" spans="1:30"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row>
    <row r="46" spans="1:30"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row>
    <row r="47" spans="1:30"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row>
    <row r="48" spans="1:30"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row>
    <row r="49" spans="1:30"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row>
    <row r="50" spans="1:30" ht="15.75" customHeight="1" x14ac:dyDescent="0.25">
      <c r="A50" s="319"/>
      <c r="B50" s="41"/>
      <c r="C50" s="44">
        <v>2024</v>
      </c>
      <c r="D50" s="45">
        <v>45474</v>
      </c>
      <c r="E50" s="542">
        <v>45656</v>
      </c>
      <c r="F50" s="517"/>
      <c r="G50" s="46">
        <v>1.2</v>
      </c>
      <c r="H50" s="546" t="s">
        <v>437</v>
      </c>
      <c r="I50" s="527"/>
      <c r="J50" s="527"/>
      <c r="K50" s="527"/>
      <c r="L50" s="527"/>
      <c r="M50" s="527"/>
      <c r="N50" s="527"/>
      <c r="O50" s="527"/>
      <c r="P50" s="527"/>
      <c r="Q50" s="527"/>
      <c r="R50" s="527"/>
      <c r="S50" s="527"/>
      <c r="T50" s="527"/>
      <c r="U50" s="527"/>
      <c r="V50" s="527"/>
      <c r="W50" s="527"/>
      <c r="X50" s="527"/>
      <c r="Y50" s="527"/>
      <c r="Z50" s="527"/>
      <c r="AA50" s="517"/>
      <c r="AB50" s="314"/>
      <c r="AC50" s="319"/>
      <c r="AD50" s="319"/>
    </row>
    <row r="51" spans="1:30" ht="15.75" customHeight="1" x14ac:dyDescent="0.25">
      <c r="A51" s="319"/>
      <c r="B51" s="41"/>
      <c r="C51" s="44">
        <v>2025</v>
      </c>
      <c r="D51" s="45">
        <v>45658</v>
      </c>
      <c r="E51" s="542">
        <v>46021</v>
      </c>
      <c r="F51" s="517"/>
      <c r="G51" s="46">
        <v>1.7</v>
      </c>
      <c r="H51" s="546" t="s">
        <v>437</v>
      </c>
      <c r="I51" s="527"/>
      <c r="J51" s="527"/>
      <c r="K51" s="527"/>
      <c r="L51" s="527"/>
      <c r="M51" s="527"/>
      <c r="N51" s="527"/>
      <c r="O51" s="527"/>
      <c r="P51" s="527"/>
      <c r="Q51" s="527"/>
      <c r="R51" s="527"/>
      <c r="S51" s="527"/>
      <c r="T51" s="527"/>
      <c r="U51" s="527"/>
      <c r="V51" s="527"/>
      <c r="W51" s="527"/>
      <c r="X51" s="527"/>
      <c r="Y51" s="527"/>
      <c r="Z51" s="527"/>
      <c r="AA51" s="517"/>
      <c r="AB51" s="314"/>
      <c r="AC51" s="319"/>
      <c r="AD51" s="319"/>
    </row>
    <row r="52" spans="1:30" ht="15.75" customHeight="1" x14ac:dyDescent="0.25">
      <c r="A52" s="319"/>
      <c r="B52" s="41"/>
      <c r="C52" s="44">
        <v>2026</v>
      </c>
      <c r="D52" s="45">
        <v>46023</v>
      </c>
      <c r="E52" s="542">
        <v>46386</v>
      </c>
      <c r="F52" s="517"/>
      <c r="G52" s="46">
        <v>1.1000000000000001</v>
      </c>
      <c r="H52" s="546" t="s">
        <v>437</v>
      </c>
      <c r="I52" s="527"/>
      <c r="J52" s="527"/>
      <c r="K52" s="527"/>
      <c r="L52" s="527"/>
      <c r="M52" s="527"/>
      <c r="N52" s="527"/>
      <c r="O52" s="527"/>
      <c r="P52" s="527"/>
      <c r="Q52" s="527"/>
      <c r="R52" s="527"/>
      <c r="S52" s="527"/>
      <c r="T52" s="527"/>
      <c r="U52" s="527"/>
      <c r="V52" s="527"/>
      <c r="W52" s="527"/>
      <c r="X52" s="527"/>
      <c r="Y52" s="527"/>
      <c r="Z52" s="527"/>
      <c r="AA52" s="517"/>
      <c r="AB52" s="314"/>
      <c r="AC52" s="319"/>
      <c r="AD52" s="319"/>
    </row>
    <row r="53" spans="1:30" ht="15.75" customHeight="1" x14ac:dyDescent="0.25">
      <c r="A53" s="319"/>
      <c r="B53" s="41"/>
      <c r="C53" s="44">
        <v>2027</v>
      </c>
      <c r="D53" s="45">
        <v>46388</v>
      </c>
      <c r="E53" s="542">
        <v>46751</v>
      </c>
      <c r="F53" s="517"/>
      <c r="G53" s="46">
        <v>1</v>
      </c>
      <c r="H53" s="546" t="s">
        <v>437</v>
      </c>
      <c r="I53" s="527"/>
      <c r="J53" s="527"/>
      <c r="K53" s="527"/>
      <c r="L53" s="527"/>
      <c r="M53" s="527"/>
      <c r="N53" s="527"/>
      <c r="O53" s="527"/>
      <c r="P53" s="527"/>
      <c r="Q53" s="527"/>
      <c r="R53" s="527"/>
      <c r="S53" s="527"/>
      <c r="T53" s="527"/>
      <c r="U53" s="527"/>
      <c r="V53" s="527"/>
      <c r="W53" s="527"/>
      <c r="X53" s="527"/>
      <c r="Y53" s="527"/>
      <c r="Z53" s="527"/>
      <c r="AA53" s="517"/>
      <c r="AB53" s="314"/>
      <c r="AC53" s="319"/>
      <c r="AD53" s="319"/>
    </row>
    <row r="54" spans="1:30"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row>
    <row r="55" spans="1:30"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row>
    <row r="56" spans="1:30"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row>
    <row r="57" spans="1:30"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row>
    <row r="58" spans="1:30"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row>
    <row r="59" spans="1:30"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row>
    <row r="60" spans="1:30"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row>
    <row r="61" spans="1:30"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row>
    <row r="62" spans="1:30"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row>
    <row r="63" spans="1:30"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row>
    <row r="64" spans="1:30"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row>
    <row r="65" spans="1:30"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row>
    <row r="66" spans="1:30"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row>
    <row r="67" spans="1:30"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row>
    <row r="68" spans="1:30"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row>
    <row r="69" spans="1:30"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row>
    <row r="70" spans="1:30"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row>
    <row r="71" spans="1:30"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row>
    <row r="72" spans="1:30"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row>
    <row r="73" spans="1:30"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row>
    <row r="74" spans="1:30"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row>
    <row r="75" spans="1:30"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row>
    <row r="76" spans="1:30"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row>
    <row r="77" spans="1:30"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row>
    <row r="78" spans="1:30"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row>
    <row r="79" spans="1:30"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row>
    <row r="80" spans="1:30"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row>
    <row r="81" spans="1:30"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row>
    <row r="82" spans="1:30"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row>
    <row r="83" spans="1:30"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row>
    <row r="2" spans="1:33"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c r="AE2" s="292"/>
      <c r="AF2" s="292"/>
      <c r="AG2" s="292"/>
    </row>
    <row r="3" spans="1:33"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c r="AE3" s="292"/>
      <c r="AF3" s="292"/>
      <c r="AG3" s="292"/>
    </row>
    <row r="4" spans="1:33"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c r="AE4" s="292"/>
      <c r="AF4" s="292"/>
      <c r="AG4" s="292"/>
    </row>
    <row r="5" spans="1:33"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c r="AE5" s="292"/>
      <c r="AF5" s="292"/>
      <c r="AG5" s="292"/>
    </row>
    <row r="6" spans="1:33"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c r="AE6" s="292"/>
      <c r="AF6" s="292"/>
      <c r="AG6" s="292"/>
    </row>
    <row r="7" spans="1:33"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c r="AE7" s="292"/>
      <c r="AF7" s="292"/>
      <c r="AG7" s="292"/>
    </row>
    <row r="8" spans="1:33"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c r="AE8" s="292"/>
      <c r="AF8" s="965" t="s">
        <v>438</v>
      </c>
      <c r="AG8" s="544"/>
    </row>
    <row r="9" spans="1:33"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c r="AE9" s="292"/>
      <c r="AF9" s="292"/>
      <c r="AG9" s="292"/>
    </row>
    <row r="10" spans="1:33" ht="30" customHeight="1" x14ac:dyDescent="0.25">
      <c r="A10" s="292"/>
      <c r="B10" s="31"/>
      <c r="C10" s="558" t="s">
        <v>123</v>
      </c>
      <c r="D10" s="544"/>
      <c r="E10" s="526" t="s">
        <v>114</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c r="AE10" s="292"/>
      <c r="AF10" s="292"/>
      <c r="AG10" s="292"/>
    </row>
    <row r="11" spans="1:33"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c r="AE11" s="292"/>
      <c r="AF11" s="52" t="s">
        <v>439</v>
      </c>
      <c r="AG11" s="52" t="s">
        <v>440</v>
      </c>
    </row>
    <row r="12" spans="1:33" ht="29.25" customHeight="1" x14ac:dyDescent="0.25">
      <c r="A12" s="292"/>
      <c r="B12" s="31"/>
      <c r="C12" s="562" t="s">
        <v>125</v>
      </c>
      <c r="D12" s="563"/>
      <c r="E12" s="560" t="s">
        <v>441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c r="AE12" s="292"/>
      <c r="AF12" s="37" t="s">
        <v>442</v>
      </c>
      <c r="AG12" s="37">
        <v>28</v>
      </c>
    </row>
    <row r="13" spans="1:33"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c r="AE13" s="292"/>
      <c r="AF13" s="37" t="s">
        <v>443</v>
      </c>
      <c r="AG13" s="37">
        <v>100</v>
      </c>
    </row>
    <row r="14" spans="1:33"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c r="AE14" s="292"/>
      <c r="AF14" s="37" t="s">
        <v>444</v>
      </c>
      <c r="AG14" s="37">
        <v>34</v>
      </c>
    </row>
    <row r="15" spans="1:33" ht="29.25" customHeight="1" x14ac:dyDescent="0.25">
      <c r="A15" s="292"/>
      <c r="B15" s="31"/>
      <c r="C15" s="526" t="s">
        <v>445</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c r="AE15" s="292"/>
      <c r="AF15" s="37" t="s">
        <v>446</v>
      </c>
      <c r="AG15" s="37">
        <v>100</v>
      </c>
    </row>
    <row r="16" spans="1:33"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c r="AE16" s="292"/>
      <c r="AF16" s="37" t="s">
        <v>447</v>
      </c>
      <c r="AG16" s="37">
        <v>38</v>
      </c>
    </row>
    <row r="17" spans="1:33"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c r="AE17" s="292"/>
      <c r="AF17" s="37" t="s">
        <v>448</v>
      </c>
      <c r="AG17" s="37">
        <v>100</v>
      </c>
    </row>
    <row r="18" spans="1:33"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c r="AE18" s="292"/>
      <c r="AF18" s="37" t="s">
        <v>449</v>
      </c>
      <c r="AG18" s="37">
        <v>25</v>
      </c>
    </row>
    <row r="19" spans="1:33"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c r="AE19" s="292"/>
      <c r="AF19" s="292"/>
      <c r="AG19" s="292"/>
    </row>
    <row r="20" spans="1:33"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c r="AE20" s="292"/>
      <c r="AF20" s="292"/>
      <c r="AG20" s="292"/>
    </row>
    <row r="21" spans="1:33"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c r="AE21" s="292"/>
      <c r="AF21" s="292"/>
      <c r="AG21" s="292"/>
    </row>
    <row r="22" spans="1:33"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c r="AE22" s="292"/>
      <c r="AF22" s="292"/>
      <c r="AG22" s="292"/>
    </row>
    <row r="23" spans="1:33"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33</v>
      </c>
      <c r="X23" s="527"/>
      <c r="Y23" s="527"/>
      <c r="Z23" s="527"/>
      <c r="AA23" s="517"/>
      <c r="AB23" s="300"/>
      <c r="AC23" s="292"/>
      <c r="AD23" s="292"/>
      <c r="AE23" s="292"/>
      <c r="AF23" s="292"/>
      <c r="AG23" s="292"/>
    </row>
    <row r="24" spans="1:33"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c r="AE24" s="292"/>
      <c r="AF24" s="292"/>
      <c r="AG24" s="292"/>
    </row>
    <row r="25" spans="1:33"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c r="AE25" s="292"/>
      <c r="AF25" s="292"/>
      <c r="AG25" s="292"/>
    </row>
    <row r="26" spans="1:33" ht="39.75" customHeight="1" x14ac:dyDescent="0.25">
      <c r="A26" s="292"/>
      <c r="B26" s="31"/>
      <c r="C26" s="966" t="s">
        <v>433</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c r="AE26" s="292"/>
      <c r="AF26" s="327">
        <f>+(((((AG12/100)*AG13)+((AG14/100)*AG15)+((AG16/100)*AG17))*AG18)/100)</f>
        <v>25</v>
      </c>
      <c r="AG26" s="292"/>
    </row>
    <row r="27" spans="1:33"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c r="AE27" s="292"/>
      <c r="AF27" s="292"/>
      <c r="AG27" s="292"/>
    </row>
    <row r="28" spans="1:33"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c r="AE28" s="292"/>
      <c r="AF28" s="292"/>
      <c r="AG28" s="292"/>
    </row>
    <row r="29" spans="1:33" ht="29.25" customHeight="1" x14ac:dyDescent="0.25">
      <c r="A29" s="292"/>
      <c r="B29" s="31"/>
      <c r="C29" s="564" t="s">
        <v>434</v>
      </c>
      <c r="D29" s="527"/>
      <c r="E29" s="527"/>
      <c r="F29" s="527"/>
      <c r="G29" s="527"/>
      <c r="H29" s="527"/>
      <c r="I29" s="527"/>
      <c r="J29" s="527"/>
      <c r="K29" s="517"/>
      <c r="L29" s="302"/>
      <c r="M29" s="564"/>
      <c r="N29" s="527"/>
      <c r="O29" s="527"/>
      <c r="P29" s="527"/>
      <c r="Q29" s="527"/>
      <c r="R29" s="527"/>
      <c r="S29" s="527"/>
      <c r="T29" s="527"/>
      <c r="U29" s="527"/>
      <c r="V29" s="527"/>
      <c r="W29" s="527"/>
      <c r="X29" s="527"/>
      <c r="Y29" s="527"/>
      <c r="Z29" s="527"/>
      <c r="AA29" s="517"/>
      <c r="AB29" s="308"/>
      <c r="AC29" s="292"/>
      <c r="AD29" s="292"/>
      <c r="AE29" s="292"/>
      <c r="AF29" s="292"/>
      <c r="AG29" s="292"/>
    </row>
    <row r="30" spans="1:33"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c r="AE30" s="292"/>
      <c r="AF30" s="292"/>
      <c r="AG30" s="292"/>
    </row>
    <row r="31" spans="1:33"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c r="AE31" s="292"/>
      <c r="AF31" s="292"/>
      <c r="AG31" s="292"/>
    </row>
    <row r="32" spans="1:33" ht="90" customHeight="1" x14ac:dyDescent="0.25">
      <c r="A32" s="292"/>
      <c r="B32" s="31"/>
      <c r="C32" s="565" t="s">
        <v>435</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c r="AE32" s="292"/>
      <c r="AF32" s="292"/>
      <c r="AG32" s="292"/>
    </row>
    <row r="33" spans="1:33"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c r="AE33" s="292"/>
      <c r="AF33" s="292"/>
      <c r="AG33" s="292"/>
    </row>
    <row r="34" spans="1:33" ht="15.75" customHeight="1" x14ac:dyDescent="0.25">
      <c r="A34" s="292"/>
      <c r="B34" s="31"/>
      <c r="C34" s="548" t="s">
        <v>139</v>
      </c>
      <c r="D34" s="544"/>
      <c r="E34" s="305"/>
      <c r="F34" s="526" t="s">
        <v>34</v>
      </c>
      <c r="G34" s="517"/>
      <c r="H34" s="305"/>
      <c r="I34" s="292"/>
      <c r="J34" s="312" t="s">
        <v>140</v>
      </c>
      <c r="K34" s="526">
        <v>25</v>
      </c>
      <c r="L34" s="527"/>
      <c r="M34" s="527"/>
      <c r="N34" s="517"/>
      <c r="O34" s="305"/>
      <c r="P34" s="305"/>
      <c r="Q34" s="296" t="s">
        <v>141</v>
      </c>
      <c r="R34" s="292"/>
      <c r="S34" s="305"/>
      <c r="T34" s="305"/>
      <c r="U34" s="305"/>
      <c r="V34" s="305"/>
      <c r="W34" s="526" t="s">
        <v>20</v>
      </c>
      <c r="X34" s="527"/>
      <c r="Y34" s="527"/>
      <c r="Z34" s="527"/>
      <c r="AA34" s="517"/>
      <c r="AB34" s="304"/>
      <c r="AC34" s="292"/>
      <c r="AD34" s="292"/>
      <c r="AE34" s="292"/>
      <c r="AF34" s="292"/>
      <c r="AG34" s="292"/>
    </row>
    <row r="35" spans="1:33"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c r="AE35" s="292"/>
      <c r="AF35" s="292"/>
      <c r="AG35" s="292"/>
    </row>
    <row r="36" spans="1:33" ht="32.25" customHeight="1" x14ac:dyDescent="0.25">
      <c r="A36" s="292"/>
      <c r="B36" s="31"/>
      <c r="C36" s="292"/>
      <c r="D36" s="312" t="s">
        <v>142</v>
      </c>
      <c r="E36" s="305"/>
      <c r="F36" s="565" t="s">
        <v>450</v>
      </c>
      <c r="G36" s="527"/>
      <c r="H36" s="527"/>
      <c r="I36" s="527"/>
      <c r="J36" s="527"/>
      <c r="K36" s="527"/>
      <c r="L36" s="527"/>
      <c r="M36" s="517"/>
      <c r="N36" s="292"/>
      <c r="O36" s="312" t="s">
        <v>144</v>
      </c>
      <c r="P36" s="564">
        <v>0</v>
      </c>
      <c r="Q36" s="527"/>
      <c r="R36" s="527"/>
      <c r="S36" s="527"/>
      <c r="T36" s="527"/>
      <c r="U36" s="527"/>
      <c r="V36" s="527"/>
      <c r="W36" s="527"/>
      <c r="X36" s="527"/>
      <c r="Y36" s="527"/>
      <c r="Z36" s="527"/>
      <c r="AA36" s="517"/>
      <c r="AB36" s="300"/>
      <c r="AC36" s="292"/>
      <c r="AD36" s="292"/>
      <c r="AE36" s="292"/>
      <c r="AF36" s="292"/>
      <c r="AG36" s="292"/>
    </row>
    <row r="37" spans="1:33"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c r="AE37" s="292"/>
      <c r="AF37" s="292"/>
      <c r="AG37" s="292"/>
    </row>
    <row r="38" spans="1:33"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c r="AE38" s="292"/>
      <c r="AF38" s="292"/>
      <c r="AG38" s="292"/>
    </row>
    <row r="39" spans="1:33"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c r="AE39" s="292"/>
      <c r="AF39" s="292"/>
      <c r="AG39" s="292"/>
    </row>
    <row r="40" spans="1:33"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c r="AE40" s="292"/>
      <c r="AF40" s="292"/>
      <c r="AG40" s="292"/>
    </row>
    <row r="41" spans="1:33"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c r="AE41" s="292"/>
      <c r="AF41" s="292"/>
      <c r="AG41" s="292"/>
    </row>
    <row r="42" spans="1:33" ht="15.75" customHeight="1" x14ac:dyDescent="0.25">
      <c r="A42" s="292"/>
      <c r="B42" s="31"/>
      <c r="C42" s="305" t="s">
        <v>140</v>
      </c>
      <c r="D42" s="564">
        <v>25</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c r="AE42" s="292"/>
      <c r="AF42" s="292"/>
      <c r="AG42" s="292"/>
    </row>
    <row r="43" spans="1:33"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c r="AE43" s="292"/>
      <c r="AF43" s="292"/>
      <c r="AG43" s="292"/>
    </row>
    <row r="44" spans="1:33"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c r="AE44" s="292"/>
      <c r="AF44" s="292"/>
      <c r="AG44" s="292"/>
    </row>
    <row r="45" spans="1:33"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c r="AE45" s="292"/>
      <c r="AF45" s="292"/>
      <c r="AG45" s="292"/>
    </row>
    <row r="46" spans="1:33"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c r="AE46" s="315"/>
      <c r="AF46" s="315"/>
      <c r="AG46" s="315"/>
    </row>
    <row r="47" spans="1:33"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c r="AE47" s="292"/>
      <c r="AF47" s="292"/>
      <c r="AG47" s="292"/>
    </row>
    <row r="48" spans="1:33"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c r="AE48" s="319"/>
      <c r="AF48" s="319"/>
      <c r="AG48" s="319"/>
    </row>
    <row r="49" spans="1:33"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c r="AE49" s="319"/>
      <c r="AF49" s="319"/>
      <c r="AG49" s="319"/>
    </row>
    <row r="50" spans="1:33" ht="15.75" customHeight="1" x14ac:dyDescent="0.25">
      <c r="A50" s="319"/>
      <c r="B50" s="41"/>
      <c r="C50" s="44">
        <v>2024</v>
      </c>
      <c r="D50" s="45">
        <v>45474</v>
      </c>
      <c r="E50" s="542">
        <v>45656</v>
      </c>
      <c r="F50" s="517"/>
      <c r="G50" s="46">
        <v>25</v>
      </c>
      <c r="H50" s="546" t="s">
        <v>451</v>
      </c>
      <c r="I50" s="527"/>
      <c r="J50" s="527"/>
      <c r="K50" s="527"/>
      <c r="L50" s="527"/>
      <c r="M50" s="527"/>
      <c r="N50" s="527"/>
      <c r="O50" s="527"/>
      <c r="P50" s="527"/>
      <c r="Q50" s="527"/>
      <c r="R50" s="527"/>
      <c r="S50" s="527"/>
      <c r="T50" s="527"/>
      <c r="U50" s="527"/>
      <c r="V50" s="527"/>
      <c r="W50" s="527"/>
      <c r="X50" s="527"/>
      <c r="Y50" s="527"/>
      <c r="Z50" s="527"/>
      <c r="AA50" s="517"/>
      <c r="AB50" s="314"/>
      <c r="AC50" s="319"/>
      <c r="AD50" s="319"/>
      <c r="AE50" s="319"/>
      <c r="AF50" s="319"/>
      <c r="AG50" s="319"/>
    </row>
    <row r="51" spans="1:33" ht="15.75" customHeight="1" x14ac:dyDescent="0.25">
      <c r="A51" s="319"/>
      <c r="B51" s="41"/>
      <c r="C51" s="44">
        <v>2025</v>
      </c>
      <c r="D51" s="45">
        <v>45658</v>
      </c>
      <c r="E51" s="542">
        <v>46021</v>
      </c>
      <c r="F51" s="517"/>
      <c r="G51" s="46">
        <v>65</v>
      </c>
      <c r="H51" s="546" t="s">
        <v>451</v>
      </c>
      <c r="I51" s="527"/>
      <c r="J51" s="527"/>
      <c r="K51" s="527"/>
      <c r="L51" s="527"/>
      <c r="M51" s="527"/>
      <c r="N51" s="527"/>
      <c r="O51" s="527"/>
      <c r="P51" s="527"/>
      <c r="Q51" s="527"/>
      <c r="R51" s="527"/>
      <c r="S51" s="527"/>
      <c r="T51" s="527"/>
      <c r="U51" s="527"/>
      <c r="V51" s="527"/>
      <c r="W51" s="527"/>
      <c r="X51" s="527"/>
      <c r="Y51" s="527"/>
      <c r="Z51" s="527"/>
      <c r="AA51" s="517"/>
      <c r="AB51" s="314"/>
      <c r="AC51" s="319"/>
      <c r="AD51" s="319"/>
      <c r="AE51" s="319"/>
      <c r="AF51" s="319"/>
      <c r="AG51" s="319"/>
    </row>
    <row r="52" spans="1:33" ht="15.75" customHeight="1" x14ac:dyDescent="0.25">
      <c r="A52" s="319"/>
      <c r="B52" s="41"/>
      <c r="C52" s="44">
        <v>2026</v>
      </c>
      <c r="D52" s="45">
        <v>46023</v>
      </c>
      <c r="E52" s="542">
        <v>46386</v>
      </c>
      <c r="F52" s="517"/>
      <c r="G52" s="46">
        <v>85</v>
      </c>
      <c r="H52" s="546" t="s">
        <v>451</v>
      </c>
      <c r="I52" s="527"/>
      <c r="J52" s="527"/>
      <c r="K52" s="527"/>
      <c r="L52" s="527"/>
      <c r="M52" s="527"/>
      <c r="N52" s="527"/>
      <c r="O52" s="527"/>
      <c r="P52" s="527"/>
      <c r="Q52" s="527"/>
      <c r="R52" s="527"/>
      <c r="S52" s="527"/>
      <c r="T52" s="527"/>
      <c r="U52" s="527"/>
      <c r="V52" s="527"/>
      <c r="W52" s="527"/>
      <c r="X52" s="527"/>
      <c r="Y52" s="527"/>
      <c r="Z52" s="527"/>
      <c r="AA52" s="517"/>
      <c r="AB52" s="314"/>
      <c r="AC52" s="319"/>
      <c r="AD52" s="319"/>
      <c r="AE52" s="319"/>
      <c r="AF52" s="319"/>
      <c r="AG52" s="319"/>
    </row>
    <row r="53" spans="1:33" ht="15.75" customHeight="1" x14ac:dyDescent="0.25">
      <c r="A53" s="319"/>
      <c r="B53" s="41"/>
      <c r="C53" s="44">
        <v>2027</v>
      </c>
      <c r="D53" s="45">
        <v>46388</v>
      </c>
      <c r="E53" s="542">
        <v>46751</v>
      </c>
      <c r="F53" s="517"/>
      <c r="G53" s="46">
        <v>100</v>
      </c>
      <c r="H53" s="546" t="s">
        <v>451</v>
      </c>
      <c r="I53" s="527"/>
      <c r="J53" s="527"/>
      <c r="K53" s="527"/>
      <c r="L53" s="527"/>
      <c r="M53" s="527"/>
      <c r="N53" s="527"/>
      <c r="O53" s="527"/>
      <c r="P53" s="527"/>
      <c r="Q53" s="527"/>
      <c r="R53" s="527"/>
      <c r="S53" s="527"/>
      <c r="T53" s="527"/>
      <c r="U53" s="527"/>
      <c r="V53" s="527"/>
      <c r="W53" s="527"/>
      <c r="X53" s="527"/>
      <c r="Y53" s="527"/>
      <c r="Z53" s="527"/>
      <c r="AA53" s="517"/>
      <c r="AB53" s="314"/>
      <c r="AC53" s="319"/>
      <c r="AD53" s="319"/>
      <c r="AE53" s="319"/>
      <c r="AF53" s="319"/>
      <c r="AG53" s="319"/>
    </row>
    <row r="54" spans="1:33"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c r="AE54" s="319"/>
      <c r="AF54" s="319"/>
      <c r="AG54" s="319"/>
    </row>
    <row r="55" spans="1:33"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c r="AE55" s="292"/>
      <c r="AF55" s="292"/>
      <c r="AG55" s="292"/>
    </row>
    <row r="56" spans="1:33"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c r="AE56" s="292"/>
      <c r="AF56" s="292"/>
      <c r="AG56" s="292"/>
    </row>
    <row r="57" spans="1:33"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c r="AE57" s="292"/>
      <c r="AF57" s="292"/>
      <c r="AG57" s="292"/>
    </row>
    <row r="58" spans="1:33"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c r="AE58" s="292"/>
      <c r="AF58" s="292"/>
      <c r="AG58" s="292"/>
    </row>
    <row r="59" spans="1:33"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c r="AE59" s="292"/>
      <c r="AF59" s="292"/>
      <c r="AG59" s="292"/>
    </row>
    <row r="60" spans="1:33"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c r="AE60" s="292"/>
      <c r="AF60" s="292"/>
      <c r="AG60" s="292"/>
    </row>
    <row r="61" spans="1:33"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c r="AE61" s="292"/>
      <c r="AF61" s="292"/>
      <c r="AG61" s="292"/>
    </row>
    <row r="62" spans="1:33"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c r="AE62" s="292"/>
      <c r="AF62" s="292"/>
      <c r="AG62" s="292"/>
    </row>
    <row r="63" spans="1:33"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c r="AE63" s="292"/>
      <c r="AF63" s="292"/>
      <c r="AG63" s="292"/>
    </row>
    <row r="64" spans="1:33"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c r="AE64" s="292"/>
      <c r="AF64" s="292"/>
      <c r="AG64" s="292"/>
    </row>
    <row r="65" spans="1:33"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c r="AE65" s="292"/>
      <c r="AF65" s="292"/>
      <c r="AG65" s="292"/>
    </row>
    <row r="66" spans="1:33"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c r="AE66" s="292"/>
      <c r="AF66" s="292"/>
      <c r="AG66" s="292"/>
    </row>
    <row r="67" spans="1:33"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c r="AE67" s="292"/>
      <c r="AF67" s="292"/>
      <c r="AG67" s="292"/>
    </row>
    <row r="68" spans="1:33"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c r="AE68" s="292"/>
      <c r="AF68" s="292"/>
      <c r="AG68" s="292"/>
    </row>
    <row r="69" spans="1:33"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c r="AE69" s="292"/>
      <c r="AF69" s="292"/>
      <c r="AG69" s="292"/>
    </row>
    <row r="70" spans="1:33"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c r="AE70" s="292"/>
      <c r="AF70" s="292"/>
      <c r="AG70" s="292"/>
    </row>
    <row r="71" spans="1:33"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c r="AE71" s="292"/>
      <c r="AF71" s="292"/>
      <c r="AG71" s="292"/>
    </row>
    <row r="72" spans="1:33"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c r="AE72" s="292"/>
      <c r="AF72" s="292"/>
      <c r="AG72" s="292"/>
    </row>
    <row r="73" spans="1:33"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c r="AE73" s="292"/>
      <c r="AF73" s="292"/>
      <c r="AG73" s="292"/>
    </row>
    <row r="74" spans="1:33"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c r="AE74" s="292"/>
      <c r="AF74" s="292"/>
      <c r="AG74" s="292"/>
    </row>
    <row r="75" spans="1:33"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c r="AE75" s="292"/>
      <c r="AF75" s="292"/>
      <c r="AG75" s="292"/>
    </row>
    <row r="76" spans="1:33"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c r="AE76" s="292"/>
      <c r="AF76" s="292"/>
      <c r="AG76" s="292"/>
    </row>
    <row r="77" spans="1:33"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row>
    <row r="78" spans="1:33"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row>
    <row r="79" spans="1:33"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row>
    <row r="80" spans="1:33"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row>
    <row r="81" spans="1:33"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row>
    <row r="82" spans="1:33"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row>
    <row r="83" spans="1:33"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row>
    <row r="84" spans="1:33"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row>
    <row r="85" spans="1:33"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row>
    <row r="86" spans="1:33"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row>
    <row r="87" spans="1:33"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row>
    <row r="88" spans="1:33"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3"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row>
    <row r="90" spans="1:33"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row>
    <row r="91" spans="1:33"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row>
    <row r="92" spans="1:33"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row>
    <row r="93" spans="1:33"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row>
    <row r="94" spans="1:33"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row>
    <row r="95" spans="1:33"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3"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row>
    <row r="97" spans="1:33"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row>
    <row r="98" spans="1:33"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row>
    <row r="99" spans="1:33"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row>
    <row r="100" spans="1:33"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row>
    <row r="101" spans="1:33"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3"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row>
    <row r="103" spans="1:33"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row>
    <row r="104" spans="1:33"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row>
    <row r="105" spans="1:33"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row>
    <row r="106" spans="1:33"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row>
    <row r="107" spans="1:33"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row>
    <row r="108" spans="1:33"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row>
    <row r="109" spans="1:33"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row>
    <row r="110" spans="1:33"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row>
    <row r="111" spans="1:33"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row>
    <row r="112" spans="1:33"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row>
    <row r="113" spans="1:33"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row>
    <row r="114" spans="1:33"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row>
    <row r="115" spans="1:33"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row>
    <row r="116" spans="1:33"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33"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row>
    <row r="118" spans="1:33"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row>
    <row r="119" spans="1:33"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row>
    <row r="120" spans="1:33"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33"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33"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row>
    <row r="123" spans="1:33"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row>
    <row r="124" spans="1:33"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row>
    <row r="125" spans="1:33"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row>
    <row r="126" spans="1:33"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row>
    <row r="127" spans="1:33"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row>
    <row r="128" spans="1:33"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row>
    <row r="129" spans="1:33"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row>
    <row r="130" spans="1:33"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row>
    <row r="131" spans="1:33"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row>
    <row r="132" spans="1:33"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row>
    <row r="133" spans="1:33"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row>
    <row r="134" spans="1:33"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row>
    <row r="135" spans="1:33"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row>
    <row r="136" spans="1:33"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row>
    <row r="137" spans="1:33"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row>
    <row r="138" spans="1:33"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row>
    <row r="139" spans="1:33"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row>
    <row r="140" spans="1:33"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row>
    <row r="141" spans="1:33"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row>
    <row r="142" spans="1:33"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row>
    <row r="143" spans="1:33"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row>
    <row r="144" spans="1:33"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row>
    <row r="145" spans="1:33"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row>
    <row r="146" spans="1:33"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row>
    <row r="147" spans="1:33"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row>
    <row r="148" spans="1:33"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row>
    <row r="149" spans="1:33"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row>
    <row r="150" spans="1:33"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row>
    <row r="151" spans="1:33"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row>
    <row r="152" spans="1:33"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row>
    <row r="153" spans="1:33"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row>
    <row r="154" spans="1:33"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row>
    <row r="155" spans="1:33"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row>
    <row r="156" spans="1:33"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row>
    <row r="157" spans="1:33"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row>
    <row r="158" spans="1:33"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row>
    <row r="159" spans="1:33"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row>
    <row r="160" spans="1:33"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row>
    <row r="161" spans="1:33"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row>
    <row r="162" spans="1:33"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row>
    <row r="163" spans="1:33"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row>
    <row r="164" spans="1:33"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row>
    <row r="165" spans="1:33"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row>
    <row r="166" spans="1:33"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row>
    <row r="167" spans="1:33"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row>
    <row r="168" spans="1:33"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row>
    <row r="169" spans="1:33"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row>
    <row r="170" spans="1:33"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row>
    <row r="171" spans="1:33"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row>
    <row r="172" spans="1:33"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row>
    <row r="173" spans="1:33"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row>
    <row r="174" spans="1:33"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row>
    <row r="175" spans="1:33"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row>
    <row r="176" spans="1:33"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row>
    <row r="177" spans="1:33"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row>
    <row r="178" spans="1:33"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row>
    <row r="179" spans="1:33"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row>
    <row r="180" spans="1:33"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row>
    <row r="181" spans="1:33"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row>
    <row r="182" spans="1:33"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row>
    <row r="183" spans="1:33"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row>
    <row r="184" spans="1:33"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row>
    <row r="185" spans="1:33"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row>
    <row r="186" spans="1:33"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row>
    <row r="187" spans="1:33"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row>
    <row r="188" spans="1:33"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row>
    <row r="189" spans="1:33"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row>
    <row r="190" spans="1:33"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row>
    <row r="191" spans="1:33"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row>
    <row r="192" spans="1:33"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row>
    <row r="193" spans="1:33"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row>
    <row r="194" spans="1:33"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row>
    <row r="195" spans="1:33"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row>
    <row r="196" spans="1:33"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row>
    <row r="197" spans="1:33"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row>
    <row r="198" spans="1:33"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row>
    <row r="199" spans="1:33"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row>
    <row r="200" spans="1:33"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row>
    <row r="201" spans="1:33"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row>
    <row r="202" spans="1:33"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row>
    <row r="203" spans="1:33"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row>
    <row r="204" spans="1:33"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row>
    <row r="205" spans="1:33"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row>
    <row r="206" spans="1:33"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row>
    <row r="207" spans="1:33"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row>
    <row r="208" spans="1:33"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row>
    <row r="209" spans="1:33"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row>
    <row r="210" spans="1:33"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row>
    <row r="211" spans="1:33"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row>
    <row r="212" spans="1:33"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row>
    <row r="213" spans="1:33"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row>
    <row r="214" spans="1:33"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row>
    <row r="215" spans="1:33"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row>
    <row r="216" spans="1:33"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row>
    <row r="217" spans="1:33"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row>
    <row r="218" spans="1:33"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row>
    <row r="219" spans="1:33"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row>
    <row r="220" spans="1:33"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row>
    <row r="221" spans="1:33"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row>
    <row r="222" spans="1:33"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row>
    <row r="223" spans="1:33"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row>
    <row r="224" spans="1:33"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row>
    <row r="225" spans="1:33"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row>
    <row r="226" spans="1:33"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row>
    <row r="227" spans="1:33"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row>
    <row r="228" spans="1:33"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row>
    <row r="229" spans="1:33"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row>
    <row r="230" spans="1:33"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row>
    <row r="231" spans="1:33"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row>
    <row r="232" spans="1:33"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row>
    <row r="233" spans="1:33"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row>
    <row r="234" spans="1:33"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row>
    <row r="235" spans="1:33"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row>
    <row r="236" spans="1:33"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row>
    <row r="237" spans="1:33"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row>
    <row r="238" spans="1:33"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row>
    <row r="239" spans="1:33"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row>
    <row r="240" spans="1:33"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row>
    <row r="241" spans="1:33"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row>
    <row r="242" spans="1:33"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row>
    <row r="243" spans="1:33"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row>
    <row r="244" spans="1:33"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row>
    <row r="245" spans="1:33"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row>
    <row r="246" spans="1:33"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row>
    <row r="247" spans="1:33"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row>
    <row r="248" spans="1:33"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row>
    <row r="249" spans="1:33"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row>
    <row r="250" spans="1:33"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row>
    <row r="251" spans="1:33"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row>
    <row r="252" spans="1:33"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row>
    <row r="253" spans="1:33"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row>
    <row r="254" spans="1:33"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row>
    <row r="255" spans="1:33"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row>
    <row r="256" spans="1:33"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row>
    <row r="257" spans="1:33"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row>
    <row r="258" spans="1:33"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row>
    <row r="259" spans="1:33"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row>
    <row r="260" spans="1:33"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row>
    <row r="261" spans="1:33"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row>
    <row r="262" spans="1:33"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row>
    <row r="263" spans="1:33"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row>
    <row r="264" spans="1:33"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row>
    <row r="265" spans="1:33"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row>
    <row r="266" spans="1:33"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row>
    <row r="267" spans="1:33"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row>
    <row r="268" spans="1:33"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row>
    <row r="269" spans="1:33"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row>
    <row r="270" spans="1:33"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row>
    <row r="271" spans="1:33"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row>
    <row r="272" spans="1:33"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row>
    <row r="273" spans="1:33"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row>
    <row r="274" spans="1:33"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row>
    <row r="275" spans="1:33"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row>
    <row r="276" spans="1:33"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row>
    <row r="277" spans="1:33"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row>
    <row r="278" spans="1:33"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row>
    <row r="279" spans="1:33"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row>
    <row r="280" spans="1:33"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row>
    <row r="281" spans="1:33"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row>
    <row r="282" spans="1:33"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row>
    <row r="283" spans="1:33"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row>
    <row r="284" spans="1:33"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row>
    <row r="285" spans="1:33"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row>
    <row r="286" spans="1:33"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row>
    <row r="287" spans="1:33"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row>
    <row r="288" spans="1:33"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row>
    <row r="289" spans="1:33"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row>
    <row r="290" spans="1:33"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row>
    <row r="291" spans="1:33"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row>
    <row r="292" spans="1:33"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row>
    <row r="293" spans="1:33"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row>
    <row r="294" spans="1:33"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row>
    <row r="295" spans="1:33"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row>
    <row r="296" spans="1:33"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row>
    <row r="297" spans="1:33"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row>
    <row r="298" spans="1:33"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row>
    <row r="299" spans="1:33"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row>
    <row r="300" spans="1:33"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row>
    <row r="301" spans="1:33"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row>
    <row r="302" spans="1:33"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row>
    <row r="303" spans="1:33"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row>
    <row r="304" spans="1:33"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row>
    <row r="305" spans="1:33"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row>
    <row r="306" spans="1:33"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row>
    <row r="307" spans="1:33"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row>
    <row r="308" spans="1:33"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row>
    <row r="309" spans="1:33"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row>
    <row r="310" spans="1:33"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row>
    <row r="311" spans="1:33"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row>
    <row r="312" spans="1:33"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row>
    <row r="313" spans="1:33"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row>
    <row r="314" spans="1:33"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row>
    <row r="315" spans="1:33"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row>
    <row r="316" spans="1:33"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row>
    <row r="317" spans="1:33"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row>
    <row r="318" spans="1:33"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row>
    <row r="319" spans="1:33"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row>
    <row r="320" spans="1:33"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row>
    <row r="321" spans="1:33"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row>
    <row r="322" spans="1:33"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row>
    <row r="323" spans="1:33"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row>
    <row r="324" spans="1:33"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row>
    <row r="325" spans="1:33"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row>
    <row r="326" spans="1:33"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row>
    <row r="327" spans="1:33"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row>
    <row r="328" spans="1:33"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row>
    <row r="329" spans="1:33"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row>
    <row r="330" spans="1:33"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row>
    <row r="331" spans="1:33"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row>
    <row r="332" spans="1:33"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row>
    <row r="333" spans="1:33"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row>
    <row r="334" spans="1:33"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row>
    <row r="335" spans="1:33"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row>
    <row r="336" spans="1:33"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row>
    <row r="337" spans="1:33"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row>
    <row r="338" spans="1:33"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row>
    <row r="339" spans="1:33"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row>
    <row r="340" spans="1:33"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row>
    <row r="341" spans="1:33"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row>
    <row r="342" spans="1:33"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row>
    <row r="343" spans="1:33"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row>
    <row r="344" spans="1:33"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row>
    <row r="345" spans="1:33"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row>
    <row r="346" spans="1:33"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row>
    <row r="347" spans="1:33"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row>
    <row r="348" spans="1:33"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row>
    <row r="349" spans="1:33"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row>
    <row r="350" spans="1:33"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row>
    <row r="351" spans="1:33"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row>
    <row r="352" spans="1:33"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row>
    <row r="353" spans="1:33"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row>
    <row r="354" spans="1:33"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row>
    <row r="355" spans="1:33"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row>
    <row r="356" spans="1:33"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row>
    <row r="357" spans="1:33"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row>
    <row r="358" spans="1:33"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row>
    <row r="359" spans="1:33"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row>
    <row r="360" spans="1:33"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row>
    <row r="361" spans="1:33"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row>
    <row r="362" spans="1:33"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row>
    <row r="363" spans="1:33"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row>
    <row r="364" spans="1:33"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row>
    <row r="365" spans="1:33"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row>
    <row r="366" spans="1:33"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row>
    <row r="367" spans="1:33"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row>
    <row r="368" spans="1:33"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row>
    <row r="369" spans="1:33"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row>
    <row r="370" spans="1:33"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row>
    <row r="371" spans="1:33"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row>
    <row r="372" spans="1:33"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row>
    <row r="373" spans="1:33"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row>
    <row r="374" spans="1:33"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row>
    <row r="375" spans="1:33"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row>
    <row r="376" spans="1:33"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row>
    <row r="377" spans="1:33"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row>
    <row r="378" spans="1:33"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c r="AE378" s="292"/>
      <c r="AF378" s="292"/>
      <c r="AG378" s="292"/>
    </row>
    <row r="379" spans="1:33"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row>
    <row r="380" spans="1:33"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row>
    <row r="381" spans="1:33"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row>
    <row r="382" spans="1:33"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row>
    <row r="383" spans="1:33"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row>
    <row r="384" spans="1:33"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row>
    <row r="385" spans="1:33"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row>
    <row r="386" spans="1:33"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row>
    <row r="387" spans="1:33"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row>
    <row r="388" spans="1:33"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row>
    <row r="389" spans="1:33"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row>
    <row r="390" spans="1:33"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c r="AE390" s="292"/>
      <c r="AF390" s="292"/>
      <c r="AG390" s="292"/>
    </row>
    <row r="391" spans="1:33"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row>
    <row r="392" spans="1:33"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row>
    <row r="393" spans="1:33"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row>
    <row r="394" spans="1:33"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row>
    <row r="395" spans="1:33"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row>
    <row r="396" spans="1:33"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row>
    <row r="397" spans="1:33"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row>
    <row r="398" spans="1:33"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row>
    <row r="399" spans="1:33"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row>
    <row r="400" spans="1:33"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row>
    <row r="401" spans="1:33"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row>
    <row r="402" spans="1:33"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row>
    <row r="403" spans="1:33"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c r="AE403" s="292"/>
      <c r="AF403" s="292"/>
      <c r="AG403" s="292"/>
    </row>
    <row r="404" spans="1:33"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row>
    <row r="405" spans="1:33"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c r="AE405" s="292"/>
      <c r="AF405" s="292"/>
      <c r="AG405" s="292"/>
    </row>
    <row r="406" spans="1:33"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row>
    <row r="407" spans="1:33"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row>
    <row r="408" spans="1:33"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row>
    <row r="409" spans="1:33"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c r="AE409" s="292"/>
      <c r="AF409" s="292"/>
      <c r="AG409" s="292"/>
    </row>
    <row r="410" spans="1:33"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row>
    <row r="411" spans="1:33"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c r="AE411" s="292"/>
      <c r="AF411" s="292"/>
      <c r="AG411" s="292"/>
    </row>
    <row r="412" spans="1:33"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row>
    <row r="413" spans="1:33"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row>
    <row r="414" spans="1:33"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row>
    <row r="415" spans="1:33"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row>
    <row r="416" spans="1:33"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row>
    <row r="417" spans="1:33"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row>
    <row r="418" spans="1:33"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c r="AE418" s="292"/>
      <c r="AF418" s="292"/>
      <c r="AG418" s="292"/>
    </row>
    <row r="419" spans="1:33"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c r="AE419" s="292"/>
      <c r="AF419" s="292"/>
      <c r="AG419" s="292"/>
    </row>
    <row r="420" spans="1:33"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row>
    <row r="421" spans="1:33"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row>
    <row r="422" spans="1:33"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row>
    <row r="423" spans="1:33"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row>
    <row r="424" spans="1:33"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row>
    <row r="425" spans="1:33"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row>
    <row r="426" spans="1:33"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row>
    <row r="427" spans="1:33"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row>
    <row r="428" spans="1:33"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row>
    <row r="429" spans="1:33"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row>
    <row r="430" spans="1:33"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row>
    <row r="431" spans="1:33"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row>
    <row r="432" spans="1:33"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row>
    <row r="433" spans="1:33"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row>
    <row r="434" spans="1:33"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row>
    <row r="435" spans="1:33"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row>
    <row r="436" spans="1:33"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row>
    <row r="437" spans="1:33"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row>
    <row r="438" spans="1:33"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row>
    <row r="439" spans="1:33"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row>
    <row r="440" spans="1:33"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row>
    <row r="441" spans="1:33"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row>
    <row r="442" spans="1:33"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row>
    <row r="443" spans="1:33"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row>
    <row r="444" spans="1:33"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row>
    <row r="445" spans="1:33"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row>
    <row r="446" spans="1:33"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row>
    <row r="447" spans="1:33"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row>
    <row r="448" spans="1:33"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row>
    <row r="449" spans="1:33"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row>
    <row r="450" spans="1:33"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row>
    <row r="451" spans="1:33"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row>
    <row r="452" spans="1:33"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row>
    <row r="453" spans="1:33"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row>
    <row r="454" spans="1:33"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row>
    <row r="455" spans="1:33"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row>
    <row r="456" spans="1:33"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row>
    <row r="457" spans="1:33"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row>
    <row r="458" spans="1:33"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row>
    <row r="459" spans="1:33"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row>
    <row r="460" spans="1:33"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row>
    <row r="461" spans="1:33"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c r="AE461" s="292"/>
      <c r="AF461" s="292"/>
      <c r="AG461" s="292"/>
    </row>
    <row r="462" spans="1:33"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row>
    <row r="463" spans="1:33"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row>
    <row r="464" spans="1:33"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row>
    <row r="465" spans="1:33"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row>
    <row r="466" spans="1:33"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row>
    <row r="467" spans="1:33"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c r="AE467" s="292"/>
      <c r="AF467" s="292"/>
      <c r="AG467" s="292"/>
    </row>
    <row r="468" spans="1:33"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row>
    <row r="469" spans="1:33"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row>
    <row r="470" spans="1:33"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row>
    <row r="471" spans="1:33"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row>
    <row r="472" spans="1:33"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row>
    <row r="473" spans="1:33"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row>
    <row r="474" spans="1:33"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c r="AE474" s="292"/>
      <c r="AF474" s="292"/>
      <c r="AG474" s="292"/>
    </row>
    <row r="475" spans="1:33"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c r="AE475" s="292"/>
      <c r="AF475" s="292"/>
      <c r="AG475" s="292"/>
    </row>
    <row r="476" spans="1:33"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row>
    <row r="477" spans="1:33"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c r="AE477" s="292"/>
      <c r="AF477" s="292"/>
      <c r="AG477" s="292"/>
    </row>
    <row r="478" spans="1:33"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row>
    <row r="479" spans="1:33"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c r="AE479" s="292"/>
      <c r="AF479" s="292"/>
      <c r="AG479" s="292"/>
    </row>
    <row r="480" spans="1:33"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row>
    <row r="481" spans="1:33"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row>
    <row r="482" spans="1:33"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row>
    <row r="483" spans="1:33"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row>
    <row r="484" spans="1:33"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row>
    <row r="485" spans="1:33"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row>
    <row r="486" spans="1:33"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c r="AE486" s="292"/>
      <c r="AF486" s="292"/>
      <c r="AG486" s="292"/>
    </row>
    <row r="487" spans="1:33"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row>
    <row r="488" spans="1:33"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row>
    <row r="489" spans="1:33"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c r="AE489" s="292"/>
      <c r="AF489" s="292"/>
      <c r="AG489" s="292"/>
    </row>
    <row r="490" spans="1:33"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row>
    <row r="491" spans="1:33"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row>
    <row r="492" spans="1:33"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c r="AE492" s="292"/>
      <c r="AF492" s="292"/>
      <c r="AG492" s="292"/>
    </row>
    <row r="493" spans="1:33"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row>
    <row r="494" spans="1:33"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row>
    <row r="495" spans="1:33"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row>
    <row r="496" spans="1:33"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c r="AE496" s="292"/>
      <c r="AF496" s="292"/>
      <c r="AG496" s="292"/>
    </row>
    <row r="497" spans="1:33"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row>
    <row r="498" spans="1:33"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c r="AE498" s="292"/>
      <c r="AF498" s="292"/>
      <c r="AG498" s="292"/>
    </row>
    <row r="499" spans="1:33"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row>
    <row r="500" spans="1:33"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c r="AE500" s="292"/>
      <c r="AF500" s="292"/>
      <c r="AG500" s="292"/>
    </row>
    <row r="501" spans="1:33"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row>
    <row r="502" spans="1:33"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c r="AE502" s="292"/>
      <c r="AF502" s="292"/>
      <c r="AG502" s="292"/>
    </row>
    <row r="503" spans="1:33"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row>
    <row r="504" spans="1:33"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row>
    <row r="505" spans="1:33"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row>
    <row r="506" spans="1:33"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c r="AE506" s="292"/>
      <c r="AF506" s="292"/>
      <c r="AG506" s="292"/>
    </row>
    <row r="507" spans="1:33"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row>
    <row r="508" spans="1:33"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row>
    <row r="509" spans="1:33"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row>
    <row r="510" spans="1:33"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c r="AE510" s="292"/>
      <c r="AF510" s="292"/>
      <c r="AG510" s="292"/>
    </row>
    <row r="511" spans="1:33"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row>
    <row r="512" spans="1:33"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row>
    <row r="513" spans="1:33"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row>
    <row r="514" spans="1:33"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row>
    <row r="515" spans="1:33"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row>
    <row r="516" spans="1:33"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row>
    <row r="517" spans="1:33"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row>
    <row r="518" spans="1:33"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row>
    <row r="519" spans="1:33"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c r="AE519" s="292"/>
      <c r="AF519" s="292"/>
      <c r="AG519" s="292"/>
    </row>
    <row r="520" spans="1:33"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row>
    <row r="521" spans="1:33"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row>
    <row r="522" spans="1:33"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row>
    <row r="523" spans="1:33"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row>
    <row r="524" spans="1:33"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row>
    <row r="525" spans="1:33"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row>
    <row r="526" spans="1:33"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c r="AE526" s="292"/>
      <c r="AF526" s="292"/>
      <c r="AG526" s="292"/>
    </row>
    <row r="527" spans="1:33"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row>
    <row r="528" spans="1:33"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row>
    <row r="529" spans="1:33"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row>
    <row r="530" spans="1:33"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row>
    <row r="531" spans="1:33"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row>
    <row r="532" spans="1:33"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c r="AE532" s="292"/>
      <c r="AF532" s="292"/>
      <c r="AG532" s="292"/>
    </row>
    <row r="533" spans="1:33"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row>
    <row r="534" spans="1:33"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row>
    <row r="535" spans="1:33"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row>
    <row r="536" spans="1:33"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row>
    <row r="537" spans="1:33"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row>
    <row r="538" spans="1:33"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c r="AE538" s="292"/>
      <c r="AF538" s="292"/>
      <c r="AG538" s="292"/>
    </row>
    <row r="539" spans="1:33"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row>
    <row r="540" spans="1:33"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c r="AE540" s="292"/>
      <c r="AF540" s="292"/>
      <c r="AG540" s="292"/>
    </row>
    <row r="541" spans="1:33"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c r="AE541" s="292"/>
      <c r="AF541" s="292"/>
      <c r="AG541" s="292"/>
    </row>
    <row r="542" spans="1:33"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row>
    <row r="543" spans="1:33"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c r="AE543" s="292"/>
      <c r="AF543" s="292"/>
      <c r="AG543" s="292"/>
    </row>
    <row r="544" spans="1:33"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292"/>
      <c r="AF544" s="292"/>
      <c r="AG544" s="292"/>
    </row>
    <row r="545" spans="1:33"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c r="AE545" s="292"/>
      <c r="AF545" s="292"/>
      <c r="AG545" s="292"/>
    </row>
    <row r="546" spans="1:33"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c r="AE546" s="292"/>
      <c r="AF546" s="292"/>
      <c r="AG546" s="292"/>
    </row>
    <row r="547" spans="1:33"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row>
    <row r="548" spans="1:33"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c r="AE548" s="292"/>
      <c r="AF548" s="292"/>
      <c r="AG548" s="292"/>
    </row>
    <row r="549" spans="1:33"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c r="AE549" s="292"/>
      <c r="AF549" s="292"/>
      <c r="AG549" s="292"/>
    </row>
    <row r="550" spans="1:33"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c r="AE550" s="292"/>
      <c r="AF550" s="292"/>
      <c r="AG550" s="292"/>
    </row>
    <row r="551" spans="1:33"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c r="AE551" s="292"/>
      <c r="AF551" s="292"/>
      <c r="AG551" s="292"/>
    </row>
    <row r="552" spans="1:33"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c r="AE552" s="292"/>
      <c r="AF552" s="292"/>
      <c r="AG552" s="292"/>
    </row>
    <row r="553" spans="1:33"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row>
    <row r="554" spans="1:33"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c r="AE554" s="292"/>
      <c r="AF554" s="292"/>
      <c r="AG554" s="292"/>
    </row>
    <row r="555" spans="1:33"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c r="AE555" s="292"/>
      <c r="AF555" s="292"/>
      <c r="AG555" s="292"/>
    </row>
    <row r="556" spans="1:33"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c r="AE556" s="292"/>
      <c r="AF556" s="292"/>
      <c r="AG556" s="292"/>
    </row>
    <row r="557" spans="1:33"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c r="AE557" s="292"/>
      <c r="AF557" s="292"/>
      <c r="AG557" s="292"/>
    </row>
    <row r="558" spans="1:33"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c r="AE558" s="292"/>
      <c r="AF558" s="292"/>
      <c r="AG558" s="292"/>
    </row>
    <row r="559" spans="1:33"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c r="AE559" s="292"/>
      <c r="AF559" s="292"/>
      <c r="AG559" s="292"/>
    </row>
    <row r="560" spans="1:33"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c r="AE560" s="292"/>
      <c r="AF560" s="292"/>
      <c r="AG560" s="292"/>
    </row>
    <row r="561" spans="1:33"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row>
    <row r="562" spans="1:33"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c r="AE562" s="292"/>
      <c r="AF562" s="292"/>
      <c r="AG562" s="292"/>
    </row>
    <row r="563" spans="1:33"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c r="AE563" s="292"/>
      <c r="AF563" s="292"/>
      <c r="AG563" s="292"/>
    </row>
    <row r="564" spans="1:33"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c r="AE564" s="292"/>
      <c r="AF564" s="292"/>
      <c r="AG564" s="292"/>
    </row>
    <row r="565" spans="1:33"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row>
    <row r="566" spans="1:33"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c r="AE566" s="292"/>
      <c r="AF566" s="292"/>
      <c r="AG566" s="292"/>
    </row>
    <row r="567" spans="1:33"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c r="AE567" s="292"/>
      <c r="AF567" s="292"/>
      <c r="AG567" s="292"/>
    </row>
    <row r="568" spans="1:33"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c r="AE568" s="292"/>
      <c r="AF568" s="292"/>
      <c r="AG568" s="292"/>
    </row>
    <row r="569" spans="1:33"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c r="AE569" s="292"/>
      <c r="AF569" s="292"/>
      <c r="AG569" s="292"/>
    </row>
    <row r="570" spans="1:33"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c r="AE570" s="292"/>
      <c r="AF570" s="292"/>
      <c r="AG570" s="292"/>
    </row>
    <row r="571" spans="1:33"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c r="AE571" s="292"/>
      <c r="AF571" s="292"/>
      <c r="AG571" s="292"/>
    </row>
    <row r="572" spans="1:33"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c r="AE572" s="292"/>
      <c r="AF572" s="292"/>
      <c r="AG572" s="292"/>
    </row>
    <row r="573" spans="1:33"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row>
    <row r="574" spans="1:33"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c r="AE574" s="292"/>
      <c r="AF574" s="292"/>
      <c r="AG574" s="292"/>
    </row>
    <row r="575" spans="1:33"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c r="AE575" s="292"/>
      <c r="AF575" s="292"/>
      <c r="AG575" s="292"/>
    </row>
    <row r="576" spans="1:33"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c r="AE576" s="292"/>
      <c r="AF576" s="292"/>
      <c r="AG576" s="292"/>
    </row>
    <row r="577" spans="1:33"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row>
    <row r="578" spans="1:33"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row>
    <row r="579" spans="1:33"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row>
    <row r="580" spans="1:33"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c r="AE580" s="292"/>
      <c r="AF580" s="292"/>
      <c r="AG580" s="292"/>
    </row>
    <row r="581" spans="1:33"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row>
    <row r="582" spans="1:33"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row>
    <row r="583" spans="1:33"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row>
    <row r="584" spans="1:33"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row>
    <row r="585" spans="1:33"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row>
    <row r="586" spans="1:33"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row>
    <row r="587" spans="1:33"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row>
    <row r="588" spans="1:33"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row>
    <row r="589" spans="1:33"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row>
    <row r="590" spans="1:33"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row>
    <row r="591" spans="1:33"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row>
    <row r="592" spans="1:33"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row>
    <row r="593" spans="1:33"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c r="AE593" s="292"/>
      <c r="AF593" s="292"/>
      <c r="AG593" s="292"/>
    </row>
    <row r="594" spans="1:33"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c r="AE594" s="292"/>
      <c r="AF594" s="292"/>
      <c r="AG594" s="292"/>
    </row>
    <row r="595" spans="1:33"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row>
    <row r="596" spans="1:33"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row>
    <row r="597" spans="1:33"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row>
    <row r="598" spans="1:33"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row>
    <row r="599" spans="1:33"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row>
    <row r="600" spans="1:33"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row>
    <row r="601" spans="1:33"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c r="AE601" s="292"/>
      <c r="AF601" s="292"/>
      <c r="AG601" s="292"/>
    </row>
    <row r="602" spans="1:33"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c r="AE602" s="292"/>
      <c r="AF602" s="292"/>
      <c r="AG602" s="292"/>
    </row>
    <row r="603" spans="1:33"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c r="AE603" s="292"/>
      <c r="AF603" s="292"/>
      <c r="AG603" s="292"/>
    </row>
    <row r="604" spans="1:33"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row>
    <row r="605" spans="1:33"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c r="AE605" s="292"/>
      <c r="AF605" s="292"/>
      <c r="AG605" s="292"/>
    </row>
    <row r="606" spans="1:33"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row>
    <row r="607" spans="1:33"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row>
    <row r="608" spans="1:33"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c r="AE608" s="292"/>
      <c r="AF608" s="292"/>
      <c r="AG608" s="292"/>
    </row>
    <row r="609" spans="1:33"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c r="AE609" s="292"/>
      <c r="AF609" s="292"/>
      <c r="AG609" s="292"/>
    </row>
    <row r="610" spans="1:33"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row>
    <row r="611" spans="1:33"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row>
    <row r="612" spans="1:33"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row>
    <row r="613" spans="1:33"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c r="AE613" s="292"/>
      <c r="AF613" s="292"/>
      <c r="AG613" s="292"/>
    </row>
    <row r="614" spans="1:33"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c r="AE614" s="292"/>
      <c r="AF614" s="292"/>
      <c r="AG614" s="292"/>
    </row>
    <row r="615" spans="1:33"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c r="AE615" s="292"/>
      <c r="AF615" s="292"/>
      <c r="AG615" s="292"/>
    </row>
    <row r="616" spans="1:33"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c r="AE616" s="292"/>
      <c r="AF616" s="292"/>
      <c r="AG616" s="292"/>
    </row>
    <row r="617" spans="1:33"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c r="AE617" s="292"/>
      <c r="AF617" s="292"/>
      <c r="AG617" s="292"/>
    </row>
    <row r="618" spans="1:33"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row>
    <row r="619" spans="1:33"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c r="AE619" s="292"/>
      <c r="AF619" s="292"/>
      <c r="AG619" s="292"/>
    </row>
    <row r="620" spans="1:33"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c r="AE620" s="292"/>
      <c r="AF620" s="292"/>
      <c r="AG620" s="292"/>
    </row>
    <row r="621" spans="1:33"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row>
    <row r="622" spans="1:33"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row>
    <row r="623" spans="1:33"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row>
    <row r="624" spans="1:33"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row>
    <row r="625" spans="1:33"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row>
    <row r="626" spans="1:33"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c r="AE626" s="292"/>
      <c r="AF626" s="292"/>
      <c r="AG626" s="292"/>
    </row>
    <row r="627" spans="1:33"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row>
    <row r="628" spans="1:33"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c r="AE628" s="292"/>
      <c r="AF628" s="292"/>
      <c r="AG628" s="292"/>
    </row>
    <row r="629" spans="1:33"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c r="AE629" s="292"/>
      <c r="AF629" s="292"/>
      <c r="AG629" s="292"/>
    </row>
    <row r="630" spans="1:33"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row>
    <row r="631" spans="1:33"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row>
    <row r="632" spans="1:33"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row>
    <row r="633" spans="1:33"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c r="AE633" s="292"/>
      <c r="AF633" s="292"/>
      <c r="AG633" s="292"/>
    </row>
    <row r="634" spans="1:33"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row>
    <row r="635" spans="1:33"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row>
    <row r="636" spans="1:33"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row>
    <row r="637" spans="1:33"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c r="AE637" s="292"/>
      <c r="AF637" s="292"/>
      <c r="AG637" s="292"/>
    </row>
    <row r="638" spans="1:33"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row>
    <row r="639" spans="1:33"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c r="AE639" s="292"/>
      <c r="AF639" s="292"/>
      <c r="AG639" s="292"/>
    </row>
    <row r="640" spans="1:33"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c r="AE640" s="292"/>
      <c r="AF640" s="292"/>
      <c r="AG640" s="292"/>
    </row>
    <row r="641" spans="1:33"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row>
    <row r="642" spans="1:33"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row>
    <row r="643" spans="1:33"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row>
    <row r="644" spans="1:33"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row>
    <row r="645" spans="1:33"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row>
    <row r="646" spans="1:33"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row>
    <row r="647" spans="1:33"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row>
    <row r="648" spans="1:33"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c r="AE648" s="292"/>
      <c r="AF648" s="292"/>
      <c r="AG648" s="292"/>
    </row>
    <row r="649" spans="1:33"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c r="AE649" s="292"/>
      <c r="AF649" s="292"/>
      <c r="AG649" s="292"/>
    </row>
    <row r="650" spans="1:33"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row>
    <row r="651" spans="1:33"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row>
    <row r="652" spans="1:33"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row>
    <row r="653" spans="1:33"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row>
    <row r="654" spans="1:33"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row>
    <row r="655" spans="1:33"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row>
    <row r="656" spans="1:33"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c r="AE656" s="292"/>
      <c r="AF656" s="292"/>
      <c r="AG656" s="292"/>
    </row>
    <row r="657" spans="1:33"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row>
    <row r="658" spans="1:33"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row>
    <row r="659" spans="1:33"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row>
    <row r="660" spans="1:33"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row>
    <row r="661" spans="1:33"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row>
    <row r="662" spans="1:33"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row>
    <row r="663" spans="1:33"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row>
    <row r="664" spans="1:33"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c r="AE664" s="292"/>
      <c r="AF664" s="292"/>
      <c r="AG664" s="292"/>
    </row>
    <row r="665" spans="1:33"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c r="AE665" s="292"/>
      <c r="AF665" s="292"/>
      <c r="AG665" s="292"/>
    </row>
    <row r="666" spans="1:33"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c r="AE666" s="292"/>
      <c r="AF666" s="292"/>
      <c r="AG666" s="292"/>
    </row>
    <row r="667" spans="1:33"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row>
    <row r="668" spans="1:33"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row>
    <row r="669" spans="1:33"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row>
    <row r="670" spans="1:33"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c r="AE670" s="292"/>
      <c r="AF670" s="292"/>
      <c r="AG670" s="292"/>
    </row>
    <row r="671" spans="1:33"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c r="AE671" s="292"/>
      <c r="AF671" s="292"/>
      <c r="AG671" s="292"/>
    </row>
    <row r="672" spans="1:33"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c r="AE672" s="292"/>
      <c r="AF672" s="292"/>
      <c r="AG672" s="292"/>
    </row>
    <row r="673" spans="1:33"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c r="AE673" s="292"/>
      <c r="AF673" s="292"/>
      <c r="AG673" s="292"/>
    </row>
    <row r="674" spans="1:33"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row>
    <row r="675" spans="1:33"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c r="AE675" s="292"/>
      <c r="AF675" s="292"/>
      <c r="AG675" s="292"/>
    </row>
    <row r="676" spans="1:33"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c r="AE676" s="292"/>
      <c r="AF676" s="292"/>
      <c r="AG676" s="292"/>
    </row>
    <row r="677" spans="1:33"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c r="AE677" s="292"/>
      <c r="AF677" s="292"/>
      <c r="AG677" s="292"/>
    </row>
    <row r="678" spans="1:33"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c r="AE678" s="292"/>
      <c r="AF678" s="292"/>
      <c r="AG678" s="292"/>
    </row>
    <row r="679" spans="1:33"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c r="AE679" s="292"/>
      <c r="AF679" s="292"/>
      <c r="AG679" s="292"/>
    </row>
    <row r="680" spans="1:33"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c r="AE680" s="292"/>
      <c r="AF680" s="292"/>
      <c r="AG680" s="292"/>
    </row>
    <row r="681" spans="1:33"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row>
    <row r="682" spans="1:33"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c r="AE682" s="292"/>
      <c r="AF682" s="292"/>
      <c r="AG682" s="292"/>
    </row>
    <row r="683" spans="1:33"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row>
    <row r="684" spans="1:33"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row>
    <row r="685" spans="1:33"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c r="AE685" s="292"/>
      <c r="AF685" s="292"/>
      <c r="AG685" s="292"/>
    </row>
    <row r="686" spans="1:33"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292"/>
    </row>
    <row r="687" spans="1:33"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292"/>
    </row>
    <row r="688" spans="1:33"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292"/>
    </row>
    <row r="689" spans="1:33"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c r="AE689" s="292"/>
      <c r="AF689" s="292"/>
      <c r="AG689" s="292"/>
    </row>
    <row r="690" spans="1:33"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c r="AE690" s="292"/>
      <c r="AF690" s="292"/>
      <c r="AG690" s="292"/>
    </row>
    <row r="691" spans="1:33"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c r="AE691" s="292"/>
      <c r="AF691" s="292"/>
      <c r="AG691" s="292"/>
    </row>
    <row r="692" spans="1:33"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row>
    <row r="693" spans="1:33"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row>
    <row r="694" spans="1:33"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row>
    <row r="695" spans="1:33"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c r="AE695" s="292"/>
      <c r="AF695" s="292"/>
      <c r="AG695" s="292"/>
    </row>
    <row r="696" spans="1:33"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c r="AE696" s="292"/>
      <c r="AF696" s="292"/>
      <c r="AG696" s="292"/>
    </row>
    <row r="697" spans="1:33"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row>
    <row r="698" spans="1:33"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row>
    <row r="699" spans="1:33"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row>
    <row r="700" spans="1:33"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row>
    <row r="701" spans="1:33"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c r="AE701" s="292"/>
      <c r="AF701" s="292"/>
      <c r="AG701" s="292"/>
    </row>
    <row r="702" spans="1:33"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c r="AE702" s="292"/>
      <c r="AF702" s="292"/>
      <c r="AG702" s="292"/>
    </row>
    <row r="703" spans="1:33"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c r="AE703" s="292"/>
      <c r="AF703" s="292"/>
      <c r="AG703" s="292"/>
    </row>
    <row r="704" spans="1:33"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c r="AE704" s="292"/>
      <c r="AF704" s="292"/>
      <c r="AG704" s="292"/>
    </row>
    <row r="705" spans="1:33"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c r="AE705" s="292"/>
      <c r="AF705" s="292"/>
      <c r="AG705" s="292"/>
    </row>
    <row r="706" spans="1:33"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row>
    <row r="707" spans="1:33"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c r="AE707" s="292"/>
      <c r="AF707" s="292"/>
      <c r="AG707" s="292"/>
    </row>
    <row r="708" spans="1:33"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c r="AE708" s="292"/>
      <c r="AF708" s="292"/>
      <c r="AG708" s="292"/>
    </row>
    <row r="709" spans="1:33"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c r="AE709" s="292"/>
      <c r="AF709" s="292"/>
      <c r="AG709" s="292"/>
    </row>
    <row r="710" spans="1:33"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c r="AE710" s="292"/>
      <c r="AF710" s="292"/>
      <c r="AG710" s="292"/>
    </row>
    <row r="711" spans="1:33"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row>
    <row r="712" spans="1:33"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c r="AE712" s="292"/>
      <c r="AF712" s="292"/>
      <c r="AG712" s="292"/>
    </row>
    <row r="713" spans="1:33"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row>
    <row r="714" spans="1:33"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row>
    <row r="715" spans="1:33"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row>
    <row r="716" spans="1:33"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c r="AE716" s="292"/>
      <c r="AF716" s="292"/>
      <c r="AG716" s="292"/>
    </row>
    <row r="717" spans="1:33"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c r="AE717" s="292"/>
      <c r="AF717" s="292"/>
      <c r="AG717" s="292"/>
    </row>
    <row r="718" spans="1:33"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c r="AE718" s="292"/>
      <c r="AF718" s="292"/>
      <c r="AG718" s="292"/>
    </row>
    <row r="719" spans="1:33"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c r="AE719" s="292"/>
      <c r="AF719" s="292"/>
      <c r="AG719" s="292"/>
    </row>
    <row r="720" spans="1:33"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row>
    <row r="721" spans="1:33"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c r="AE721" s="292"/>
      <c r="AF721" s="292"/>
      <c r="AG721" s="292"/>
    </row>
    <row r="722" spans="1:33"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row>
    <row r="723" spans="1:33"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c r="AE723" s="292"/>
      <c r="AF723" s="292"/>
      <c r="AG723" s="292"/>
    </row>
    <row r="724" spans="1:33"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c r="AE724" s="292"/>
      <c r="AF724" s="292"/>
      <c r="AG724" s="292"/>
    </row>
    <row r="725" spans="1:33"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c r="AE725" s="292"/>
      <c r="AF725" s="292"/>
      <c r="AG725" s="292"/>
    </row>
    <row r="726" spans="1:33"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c r="AE726" s="292"/>
      <c r="AF726" s="292"/>
      <c r="AG726" s="292"/>
    </row>
    <row r="727" spans="1:33"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row>
    <row r="728" spans="1:33"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c r="AE728" s="292"/>
      <c r="AF728" s="292"/>
      <c r="AG728" s="292"/>
    </row>
    <row r="729" spans="1:33"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c r="AE729" s="292"/>
      <c r="AF729" s="292"/>
      <c r="AG729" s="292"/>
    </row>
    <row r="730" spans="1:33"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c r="AE730" s="292"/>
      <c r="AF730" s="292"/>
      <c r="AG730" s="292"/>
    </row>
    <row r="731" spans="1:33"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row>
    <row r="732" spans="1:33"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c r="AE732" s="292"/>
      <c r="AF732" s="292"/>
      <c r="AG732" s="292"/>
    </row>
    <row r="733" spans="1:33"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c r="AE733" s="292"/>
      <c r="AF733" s="292"/>
      <c r="AG733" s="292"/>
    </row>
    <row r="734" spans="1:33"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c r="AE734" s="292"/>
      <c r="AF734" s="292"/>
      <c r="AG734" s="292"/>
    </row>
    <row r="735" spans="1:33"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c r="AE735" s="292"/>
      <c r="AF735" s="292"/>
      <c r="AG735" s="292"/>
    </row>
    <row r="736" spans="1:33"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c r="AE736" s="292"/>
      <c r="AF736" s="292"/>
      <c r="AG736" s="292"/>
    </row>
    <row r="737" spans="1:33"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c r="AE737" s="292"/>
      <c r="AF737" s="292"/>
      <c r="AG737" s="292"/>
    </row>
    <row r="738" spans="1:33"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c r="AE738" s="292"/>
      <c r="AF738" s="292"/>
      <c r="AG738" s="292"/>
    </row>
    <row r="739" spans="1:33"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c r="AE739" s="292"/>
      <c r="AF739" s="292"/>
      <c r="AG739" s="292"/>
    </row>
    <row r="740" spans="1:33"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c r="AE740" s="292"/>
      <c r="AF740" s="292"/>
      <c r="AG740" s="292"/>
    </row>
    <row r="741" spans="1:33"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c r="AE741" s="292"/>
      <c r="AF741" s="292"/>
      <c r="AG741" s="292"/>
    </row>
    <row r="742" spans="1:33"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c r="AE742" s="292"/>
      <c r="AF742" s="292"/>
      <c r="AG742" s="292"/>
    </row>
    <row r="743" spans="1:33"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row>
    <row r="744" spans="1:33"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row>
    <row r="745" spans="1:33"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c r="AE745" s="292"/>
      <c r="AF745" s="292"/>
      <c r="AG745" s="292"/>
    </row>
    <row r="746" spans="1:33"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c r="AE746" s="292"/>
      <c r="AF746" s="292"/>
      <c r="AG746" s="292"/>
    </row>
    <row r="747" spans="1:33"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c r="AE747" s="292"/>
      <c r="AF747" s="292"/>
      <c r="AG747" s="292"/>
    </row>
    <row r="748" spans="1:33"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c r="AE748" s="292"/>
      <c r="AF748" s="292"/>
      <c r="AG748" s="292"/>
    </row>
    <row r="749" spans="1:33"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row>
    <row r="750" spans="1:33"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row>
    <row r="751" spans="1:33"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row>
    <row r="752" spans="1:33"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row>
    <row r="753" spans="1:33"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row>
    <row r="754" spans="1:33"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row>
    <row r="755" spans="1:33"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c r="AE755" s="292"/>
      <c r="AF755" s="292"/>
      <c r="AG755" s="292"/>
    </row>
    <row r="756" spans="1:33"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row>
    <row r="757" spans="1:33"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c r="AE757" s="292"/>
      <c r="AF757" s="292"/>
      <c r="AG757" s="292"/>
    </row>
    <row r="758" spans="1:33"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row>
    <row r="759" spans="1:33"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row>
    <row r="760" spans="1:33"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c r="AE760" s="292"/>
      <c r="AF760" s="292"/>
      <c r="AG760" s="292"/>
    </row>
    <row r="761" spans="1:33"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row>
    <row r="762" spans="1:33"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c r="AE762" s="292"/>
      <c r="AF762" s="292"/>
      <c r="AG762" s="292"/>
    </row>
    <row r="763" spans="1:33"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92"/>
      <c r="AF763" s="292"/>
      <c r="AG763" s="292"/>
    </row>
    <row r="764" spans="1:33"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c r="AE764" s="292"/>
      <c r="AF764" s="292"/>
      <c r="AG764" s="292"/>
    </row>
    <row r="765" spans="1:33"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c r="AE765" s="292"/>
      <c r="AF765" s="292"/>
      <c r="AG765" s="292"/>
    </row>
    <row r="766" spans="1:33"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c r="AE766" s="292"/>
      <c r="AF766" s="292"/>
      <c r="AG766" s="292"/>
    </row>
    <row r="767" spans="1:33"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row>
    <row r="768" spans="1:33"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row>
    <row r="769" spans="1:33"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c r="AE769" s="292"/>
      <c r="AF769" s="292"/>
      <c r="AG769" s="292"/>
    </row>
    <row r="770" spans="1:33"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c r="AE770" s="292"/>
      <c r="AF770" s="292"/>
      <c r="AG770" s="292"/>
    </row>
    <row r="771" spans="1:33"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c r="AE771" s="292"/>
      <c r="AF771" s="292"/>
      <c r="AG771" s="292"/>
    </row>
    <row r="772" spans="1:33"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c r="AE772" s="292"/>
      <c r="AF772" s="292"/>
      <c r="AG772" s="292"/>
    </row>
    <row r="773" spans="1:33"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row>
    <row r="774" spans="1:33"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c r="AE774" s="292"/>
      <c r="AF774" s="292"/>
      <c r="AG774" s="292"/>
    </row>
    <row r="775" spans="1:33"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c r="AE775" s="292"/>
      <c r="AF775" s="292"/>
      <c r="AG775" s="292"/>
    </row>
    <row r="776" spans="1:33"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row>
    <row r="777" spans="1:33"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c r="AE777" s="292"/>
      <c r="AF777" s="292"/>
      <c r="AG777" s="292"/>
    </row>
    <row r="778" spans="1:33"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c r="AE778" s="292"/>
      <c r="AF778" s="292"/>
      <c r="AG778" s="292"/>
    </row>
    <row r="779" spans="1:33"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row>
    <row r="780" spans="1:33"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c r="AE780" s="292"/>
      <c r="AF780" s="292"/>
      <c r="AG780" s="292"/>
    </row>
    <row r="781" spans="1:33"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c r="AE781" s="292"/>
      <c r="AF781" s="292"/>
      <c r="AG781" s="292"/>
    </row>
    <row r="782" spans="1:33"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c r="AE782" s="292"/>
      <c r="AF782" s="292"/>
      <c r="AG782" s="292"/>
    </row>
    <row r="783" spans="1:33"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c r="AE783" s="292"/>
      <c r="AF783" s="292"/>
      <c r="AG783" s="292"/>
    </row>
    <row r="784" spans="1:33"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c r="AE784" s="292"/>
      <c r="AF784" s="292"/>
      <c r="AG784" s="292"/>
    </row>
    <row r="785" spans="1:33"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c r="AE785" s="292"/>
      <c r="AF785" s="292"/>
      <c r="AG785" s="292"/>
    </row>
    <row r="786" spans="1:33"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c r="AE786" s="292"/>
      <c r="AF786" s="292"/>
      <c r="AG786" s="292"/>
    </row>
    <row r="787" spans="1:33"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c r="AE787" s="292"/>
      <c r="AF787" s="292"/>
      <c r="AG787" s="292"/>
    </row>
    <row r="788" spans="1:33"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c r="AE788" s="292"/>
      <c r="AF788" s="292"/>
      <c r="AG788" s="292"/>
    </row>
    <row r="789" spans="1:33"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c r="AE789" s="292"/>
      <c r="AF789" s="292"/>
      <c r="AG789" s="292"/>
    </row>
    <row r="790" spans="1:33"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c r="AE790" s="292"/>
      <c r="AF790" s="292"/>
      <c r="AG790" s="292"/>
    </row>
    <row r="791" spans="1:33"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c r="AE791" s="292"/>
      <c r="AF791" s="292"/>
      <c r="AG791" s="292"/>
    </row>
    <row r="792" spans="1:33"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c r="AE792" s="292"/>
      <c r="AF792" s="292"/>
      <c r="AG792" s="292"/>
    </row>
    <row r="793" spans="1:33"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c r="AE793" s="292"/>
      <c r="AF793" s="292"/>
      <c r="AG793" s="292"/>
    </row>
    <row r="794" spans="1:33"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c r="AE794" s="292"/>
      <c r="AF794" s="292"/>
      <c r="AG794" s="292"/>
    </row>
    <row r="795" spans="1:33"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c r="AE795" s="292"/>
      <c r="AF795" s="292"/>
      <c r="AG795" s="292"/>
    </row>
    <row r="796" spans="1:33"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c r="AE796" s="292"/>
      <c r="AF796" s="292"/>
      <c r="AG796" s="292"/>
    </row>
    <row r="797" spans="1:33"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c r="AE797" s="292"/>
      <c r="AF797" s="292"/>
      <c r="AG797" s="292"/>
    </row>
    <row r="798" spans="1:33"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c r="AE798" s="292"/>
      <c r="AF798" s="292"/>
      <c r="AG798" s="292"/>
    </row>
    <row r="799" spans="1:33"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row>
    <row r="800" spans="1:33"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c r="AE800" s="292"/>
      <c r="AF800" s="292"/>
      <c r="AG800" s="292"/>
    </row>
    <row r="801" spans="1:33"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c r="AE801" s="292"/>
      <c r="AF801" s="292"/>
      <c r="AG801" s="292"/>
    </row>
    <row r="802" spans="1:33"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row>
    <row r="803" spans="1:33"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row>
    <row r="804" spans="1:33"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c r="AE804" s="292"/>
      <c r="AF804" s="292"/>
      <c r="AG804" s="292"/>
    </row>
    <row r="805" spans="1:33"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row>
    <row r="806" spans="1:33"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c r="AE806" s="292"/>
      <c r="AF806" s="292"/>
      <c r="AG806" s="292"/>
    </row>
    <row r="807" spans="1:33"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c r="AE807" s="292"/>
      <c r="AF807" s="292"/>
      <c r="AG807" s="292"/>
    </row>
    <row r="808" spans="1:33"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c r="AE808" s="292"/>
      <c r="AF808" s="292"/>
      <c r="AG808" s="292"/>
    </row>
    <row r="809" spans="1:33"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c r="AE809" s="292"/>
      <c r="AF809" s="292"/>
      <c r="AG809" s="292"/>
    </row>
    <row r="810" spans="1:33"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c r="AE810" s="292"/>
      <c r="AF810" s="292"/>
      <c r="AG810" s="292"/>
    </row>
    <row r="811" spans="1:33"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c r="AE811" s="292"/>
      <c r="AF811" s="292"/>
      <c r="AG811" s="292"/>
    </row>
    <row r="812" spans="1:33"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c r="AE812" s="292"/>
      <c r="AF812" s="292"/>
      <c r="AG812" s="292"/>
    </row>
    <row r="813" spans="1:33"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c r="AE813" s="292"/>
      <c r="AF813" s="292"/>
      <c r="AG813" s="292"/>
    </row>
    <row r="814" spans="1:33"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c r="AE814" s="292"/>
      <c r="AF814" s="292"/>
      <c r="AG814" s="292"/>
    </row>
    <row r="815" spans="1:33"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c r="AE815" s="292"/>
      <c r="AF815" s="292"/>
      <c r="AG815" s="292"/>
    </row>
    <row r="816" spans="1:33"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c r="AE816" s="292"/>
      <c r="AF816" s="292"/>
      <c r="AG816" s="292"/>
    </row>
    <row r="817" spans="1:33"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c r="AE817" s="292"/>
      <c r="AF817" s="292"/>
      <c r="AG817" s="292"/>
    </row>
    <row r="818" spans="1:33"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c r="AE818" s="292"/>
      <c r="AF818" s="292"/>
      <c r="AG818" s="292"/>
    </row>
    <row r="819" spans="1:33"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c r="AE819" s="292"/>
      <c r="AF819" s="292"/>
      <c r="AG819" s="292"/>
    </row>
    <row r="820" spans="1:33"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c r="AE820" s="292"/>
      <c r="AF820" s="292"/>
      <c r="AG820" s="292"/>
    </row>
    <row r="821" spans="1:33"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row>
    <row r="822" spans="1:33"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row>
    <row r="823" spans="1:33"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c r="AE823" s="292"/>
      <c r="AF823" s="292"/>
      <c r="AG823" s="292"/>
    </row>
    <row r="824" spans="1:33"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c r="AE824" s="292"/>
      <c r="AF824" s="292"/>
      <c r="AG824" s="292"/>
    </row>
    <row r="825" spans="1:33"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c r="AE825" s="292"/>
      <c r="AF825" s="292"/>
      <c r="AG825" s="292"/>
    </row>
    <row r="826" spans="1:33"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c r="AE826" s="292"/>
      <c r="AF826" s="292"/>
      <c r="AG826" s="292"/>
    </row>
    <row r="827" spans="1:33"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row>
    <row r="828" spans="1:33"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c r="AE828" s="292"/>
      <c r="AF828" s="292"/>
      <c r="AG828" s="292"/>
    </row>
    <row r="829" spans="1:33"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c r="AE829" s="292"/>
      <c r="AF829" s="292"/>
      <c r="AG829" s="292"/>
    </row>
    <row r="830" spans="1:33"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c r="AE830" s="292"/>
      <c r="AF830" s="292"/>
      <c r="AG830" s="292"/>
    </row>
    <row r="831" spans="1:33"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row>
    <row r="832" spans="1:33"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c r="AE832" s="292"/>
      <c r="AF832" s="292"/>
      <c r="AG832" s="292"/>
    </row>
    <row r="833" spans="1:33"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row>
    <row r="834" spans="1:33"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row>
    <row r="835" spans="1:33"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row>
    <row r="836" spans="1:33"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c r="AE836" s="292"/>
      <c r="AF836" s="292"/>
      <c r="AG836" s="292"/>
    </row>
    <row r="837" spans="1:33"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c r="AE837" s="292"/>
      <c r="AF837" s="292"/>
      <c r="AG837" s="292"/>
    </row>
    <row r="838" spans="1:33"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c r="AE838" s="292"/>
      <c r="AF838" s="292"/>
      <c r="AG838" s="292"/>
    </row>
    <row r="839" spans="1:33"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row>
    <row r="840" spans="1:33"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row>
    <row r="841" spans="1:33"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c r="AE841" s="292"/>
      <c r="AF841" s="292"/>
      <c r="AG841" s="292"/>
    </row>
    <row r="842" spans="1:33"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c r="AE842" s="292"/>
      <c r="AF842" s="292"/>
      <c r="AG842" s="292"/>
    </row>
    <row r="843" spans="1:33"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c r="AE843" s="292"/>
      <c r="AF843" s="292"/>
      <c r="AG843" s="292"/>
    </row>
    <row r="844" spans="1:33"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c r="AE844" s="292"/>
      <c r="AF844" s="292"/>
      <c r="AG844" s="292"/>
    </row>
    <row r="845" spans="1:33"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c r="AE845" s="292"/>
      <c r="AF845" s="292"/>
      <c r="AG845" s="292"/>
    </row>
    <row r="846" spans="1:33"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c r="AE846" s="292"/>
      <c r="AF846" s="292"/>
      <c r="AG846" s="292"/>
    </row>
    <row r="847" spans="1:33"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c r="AE847" s="292"/>
      <c r="AF847" s="292"/>
      <c r="AG847" s="292"/>
    </row>
    <row r="848" spans="1:33"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c r="AE848" s="292"/>
      <c r="AF848" s="292"/>
      <c r="AG848" s="292"/>
    </row>
    <row r="849" spans="1:33"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c r="AE849" s="292"/>
      <c r="AF849" s="292"/>
      <c r="AG849" s="292"/>
    </row>
    <row r="850" spans="1:33"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c r="AE850" s="292"/>
      <c r="AF850" s="292"/>
      <c r="AG850" s="292"/>
    </row>
    <row r="851" spans="1:33"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c r="AE851" s="292"/>
      <c r="AF851" s="292"/>
      <c r="AG851" s="292"/>
    </row>
    <row r="852" spans="1:33"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c r="AE852" s="292"/>
      <c r="AF852" s="292"/>
      <c r="AG852" s="292"/>
    </row>
    <row r="853" spans="1:33"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c r="AE853" s="292"/>
      <c r="AF853" s="292"/>
      <c r="AG853" s="292"/>
    </row>
    <row r="854" spans="1:33"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c r="AE854" s="292"/>
      <c r="AF854" s="292"/>
      <c r="AG854" s="292"/>
    </row>
    <row r="855" spans="1:33"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c r="AE855" s="292"/>
      <c r="AF855" s="292"/>
      <c r="AG855" s="292"/>
    </row>
    <row r="856" spans="1:33"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c r="AE856" s="292"/>
      <c r="AF856" s="292"/>
      <c r="AG856" s="292"/>
    </row>
    <row r="857" spans="1:33"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c r="AE857" s="292"/>
      <c r="AF857" s="292"/>
      <c r="AG857" s="292"/>
    </row>
    <row r="858" spans="1:33"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c r="AE858" s="292"/>
      <c r="AF858" s="292"/>
      <c r="AG858" s="292"/>
    </row>
    <row r="859" spans="1:33"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c r="AE859" s="292"/>
      <c r="AF859" s="292"/>
      <c r="AG859" s="292"/>
    </row>
    <row r="860" spans="1:33"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row>
    <row r="861" spans="1:33"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row>
    <row r="862" spans="1:33"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row>
    <row r="863" spans="1:33"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c r="AE863" s="292"/>
      <c r="AF863" s="292"/>
      <c r="AG863" s="292"/>
    </row>
    <row r="864" spans="1:33"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c r="AE864" s="292"/>
      <c r="AF864" s="292"/>
      <c r="AG864" s="292"/>
    </row>
    <row r="865" spans="1:33"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c r="AE865" s="292"/>
      <c r="AF865" s="292"/>
      <c r="AG865" s="292"/>
    </row>
    <row r="866" spans="1:33"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c r="AE866" s="292"/>
      <c r="AF866" s="292"/>
      <c r="AG866" s="292"/>
    </row>
    <row r="867" spans="1:33"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c r="AE867" s="292"/>
      <c r="AF867" s="292"/>
      <c r="AG867" s="292"/>
    </row>
    <row r="868" spans="1:33"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c r="AE868" s="292"/>
      <c r="AF868" s="292"/>
      <c r="AG868" s="292"/>
    </row>
    <row r="869" spans="1:33"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c r="AE869" s="292"/>
      <c r="AF869" s="292"/>
      <c r="AG869" s="292"/>
    </row>
    <row r="870" spans="1:33"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c r="AE870" s="292"/>
      <c r="AF870" s="292"/>
      <c r="AG870" s="292"/>
    </row>
    <row r="871" spans="1:33"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c r="AE871" s="292"/>
      <c r="AF871" s="292"/>
      <c r="AG871" s="292"/>
    </row>
    <row r="872" spans="1:33"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c r="AE872" s="292"/>
      <c r="AF872" s="292"/>
      <c r="AG872" s="292"/>
    </row>
    <row r="873" spans="1:33"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c r="AE873" s="292"/>
      <c r="AF873" s="292"/>
      <c r="AG873" s="292"/>
    </row>
    <row r="874" spans="1:33"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c r="AE874" s="292"/>
      <c r="AF874" s="292"/>
      <c r="AG874" s="292"/>
    </row>
    <row r="875" spans="1:33"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c r="AE875" s="292"/>
      <c r="AF875" s="292"/>
      <c r="AG875" s="292"/>
    </row>
    <row r="876" spans="1:33"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row>
    <row r="877" spans="1:33"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c r="AE877" s="292"/>
      <c r="AF877" s="292"/>
      <c r="AG877" s="292"/>
    </row>
    <row r="878" spans="1:33"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c r="AE878" s="292"/>
      <c r="AF878" s="292"/>
      <c r="AG878" s="292"/>
    </row>
    <row r="879" spans="1:33"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c r="AE879" s="292"/>
      <c r="AF879" s="292"/>
      <c r="AG879" s="292"/>
    </row>
    <row r="880" spans="1:33"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c r="AE880" s="292"/>
      <c r="AF880" s="292"/>
      <c r="AG880" s="292"/>
    </row>
    <row r="881" spans="1:33"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c r="AE881" s="292"/>
      <c r="AF881" s="292"/>
      <c r="AG881" s="292"/>
    </row>
    <row r="882" spans="1:33"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c r="AE882" s="292"/>
      <c r="AF882" s="292"/>
      <c r="AG882" s="292"/>
    </row>
    <row r="883" spans="1:33"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row>
    <row r="884" spans="1:33"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c r="AE884" s="292"/>
      <c r="AF884" s="292"/>
      <c r="AG884" s="292"/>
    </row>
    <row r="885" spans="1:33"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c r="AE885" s="292"/>
      <c r="AF885" s="292"/>
      <c r="AG885" s="292"/>
    </row>
    <row r="886" spans="1:33"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row>
    <row r="887" spans="1:33"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c r="AE887" s="292"/>
      <c r="AF887" s="292"/>
      <c r="AG887" s="292"/>
    </row>
    <row r="888" spans="1:33"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c r="AE888" s="292"/>
      <c r="AF888" s="292"/>
      <c r="AG888" s="292"/>
    </row>
    <row r="889" spans="1:33"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c r="AE889" s="292"/>
      <c r="AF889" s="292"/>
      <c r="AG889" s="292"/>
    </row>
    <row r="890" spans="1:33"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row>
    <row r="891" spans="1:33"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row>
    <row r="892" spans="1:33"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row>
    <row r="893" spans="1:33"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c r="AE893" s="292"/>
      <c r="AF893" s="292"/>
      <c r="AG893" s="292"/>
    </row>
    <row r="894" spans="1:33"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c r="AE894" s="292"/>
      <c r="AF894" s="292"/>
      <c r="AG894" s="292"/>
    </row>
    <row r="895" spans="1:33"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c r="AE895" s="292"/>
      <c r="AF895" s="292"/>
      <c r="AG895" s="292"/>
    </row>
    <row r="896" spans="1:33"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c r="AE896" s="292"/>
      <c r="AF896" s="292"/>
      <c r="AG896" s="292"/>
    </row>
    <row r="897" spans="1:33"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c r="AE897" s="292"/>
      <c r="AF897" s="292"/>
      <c r="AG897" s="292"/>
    </row>
    <row r="898" spans="1:33"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row>
    <row r="899" spans="1:33"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c r="AE899" s="292"/>
      <c r="AF899" s="292"/>
      <c r="AG899" s="292"/>
    </row>
    <row r="900" spans="1:33"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c r="AE900" s="292"/>
      <c r="AF900" s="292"/>
      <c r="AG900" s="292"/>
    </row>
    <row r="901" spans="1:33"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c r="AE901" s="292"/>
      <c r="AF901" s="292"/>
      <c r="AG901" s="292"/>
    </row>
    <row r="902" spans="1:33"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row>
    <row r="903" spans="1:33"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c r="AE903" s="292"/>
      <c r="AF903" s="292"/>
      <c r="AG903" s="292"/>
    </row>
    <row r="904" spans="1:33"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c r="AE904" s="292"/>
      <c r="AF904" s="292"/>
      <c r="AG904" s="292"/>
    </row>
    <row r="905" spans="1:33"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row>
    <row r="906" spans="1:33"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row>
    <row r="907" spans="1:33"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c r="AE907" s="292"/>
      <c r="AF907" s="292"/>
      <c r="AG907" s="292"/>
    </row>
    <row r="908" spans="1:33"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c r="AE908" s="292"/>
      <c r="AF908" s="292"/>
      <c r="AG908" s="292"/>
    </row>
    <row r="909" spans="1:33"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row>
    <row r="910" spans="1:33"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c r="AE910" s="292"/>
      <c r="AF910" s="292"/>
      <c r="AG910" s="292"/>
    </row>
    <row r="911" spans="1:33"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c r="AE911" s="292"/>
      <c r="AF911" s="292"/>
      <c r="AG911" s="292"/>
    </row>
    <row r="912" spans="1:33"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c r="AE912" s="292"/>
      <c r="AF912" s="292"/>
      <c r="AG912" s="292"/>
    </row>
    <row r="913" spans="1:33"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c r="AE913" s="292"/>
      <c r="AF913" s="292"/>
      <c r="AG913" s="292"/>
    </row>
    <row r="914" spans="1:33"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row>
    <row r="915" spans="1:33"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c r="AE915" s="292"/>
      <c r="AF915" s="292"/>
      <c r="AG915" s="292"/>
    </row>
    <row r="916" spans="1:33"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c r="AE916" s="292"/>
      <c r="AF916" s="292"/>
      <c r="AG916" s="292"/>
    </row>
    <row r="917" spans="1:33"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c r="AE917" s="292"/>
      <c r="AF917" s="292"/>
      <c r="AG917" s="292"/>
    </row>
    <row r="918" spans="1:33"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c r="AE918" s="292"/>
      <c r="AF918" s="292"/>
      <c r="AG918" s="292"/>
    </row>
    <row r="919" spans="1:33"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row>
    <row r="920" spans="1:33"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c r="AE920" s="292"/>
      <c r="AF920" s="292"/>
      <c r="AG920" s="292"/>
    </row>
    <row r="921" spans="1:33"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row>
    <row r="922" spans="1:33"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row>
    <row r="923" spans="1:33"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c r="AE923" s="292"/>
      <c r="AF923" s="292"/>
      <c r="AG923" s="292"/>
    </row>
    <row r="924" spans="1:33"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c r="AE924" s="292"/>
      <c r="AF924" s="292"/>
      <c r="AG924" s="292"/>
    </row>
    <row r="925" spans="1:33"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c r="AE925" s="292"/>
      <c r="AF925" s="292"/>
      <c r="AG925" s="292"/>
    </row>
    <row r="926" spans="1:33"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c r="AE926" s="292"/>
      <c r="AF926" s="292"/>
      <c r="AG926" s="292"/>
    </row>
    <row r="927" spans="1:33"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c r="AE927" s="292"/>
      <c r="AF927" s="292"/>
      <c r="AG927" s="292"/>
    </row>
    <row r="928" spans="1:33"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c r="AE928" s="292"/>
      <c r="AF928" s="292"/>
      <c r="AG928" s="292"/>
    </row>
    <row r="929" spans="1:33"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c r="AE929" s="292"/>
      <c r="AF929" s="292"/>
      <c r="AG929" s="292"/>
    </row>
    <row r="930" spans="1:33"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row>
    <row r="931" spans="1:33"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c r="AE931" s="292"/>
      <c r="AF931" s="292"/>
      <c r="AG931" s="292"/>
    </row>
    <row r="932" spans="1:33"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c r="AE932" s="292"/>
      <c r="AF932" s="292"/>
      <c r="AG932" s="292"/>
    </row>
    <row r="933" spans="1:33"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c r="AE933" s="292"/>
      <c r="AF933" s="292"/>
      <c r="AG933" s="292"/>
    </row>
    <row r="934" spans="1:33"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c r="AE934" s="292"/>
      <c r="AF934" s="292"/>
      <c r="AG934" s="292"/>
    </row>
    <row r="935" spans="1:33"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c r="AE935" s="292"/>
      <c r="AF935" s="292"/>
      <c r="AG935" s="292"/>
    </row>
    <row r="936" spans="1:33"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c r="AE936" s="292"/>
      <c r="AF936" s="292"/>
      <c r="AG936" s="292"/>
    </row>
    <row r="937" spans="1:33"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c r="AE937" s="292"/>
      <c r="AF937" s="292"/>
      <c r="AG937" s="292"/>
    </row>
    <row r="938" spans="1:33"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row>
    <row r="939" spans="1:33"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c r="AE939" s="292"/>
      <c r="AF939" s="292"/>
      <c r="AG939" s="292"/>
    </row>
    <row r="940" spans="1:33"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c r="AE940" s="292"/>
      <c r="AF940" s="292"/>
      <c r="AG940" s="292"/>
    </row>
    <row r="941" spans="1:33"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c r="AE941" s="292"/>
      <c r="AF941" s="292"/>
      <c r="AG941" s="292"/>
    </row>
    <row r="942" spans="1:33"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c r="AE942" s="292"/>
      <c r="AF942" s="292"/>
      <c r="AG942" s="292"/>
    </row>
    <row r="943" spans="1:33"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c r="AE943" s="292"/>
      <c r="AF943" s="292"/>
      <c r="AG943" s="292"/>
    </row>
    <row r="944" spans="1:33"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c r="AE944" s="292"/>
      <c r="AF944" s="292"/>
      <c r="AG944" s="292"/>
    </row>
    <row r="945" spans="1:33"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c r="AE945" s="292"/>
      <c r="AF945" s="292"/>
      <c r="AG945" s="292"/>
    </row>
    <row r="946" spans="1:33"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c r="AE946" s="292"/>
      <c r="AF946" s="292"/>
      <c r="AG946" s="292"/>
    </row>
    <row r="947" spans="1:33"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c r="AE947" s="292"/>
      <c r="AF947" s="292"/>
      <c r="AG947" s="292"/>
    </row>
    <row r="948" spans="1:33"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c r="AE948" s="292"/>
      <c r="AF948" s="292"/>
      <c r="AG948" s="292"/>
    </row>
    <row r="949" spans="1:33"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c r="AE949" s="292"/>
      <c r="AF949" s="292"/>
      <c r="AG949" s="292"/>
    </row>
    <row r="950" spans="1:33"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c r="AE950" s="292"/>
      <c r="AF950" s="292"/>
      <c r="AG950" s="292"/>
    </row>
    <row r="951" spans="1:33"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row>
    <row r="952" spans="1:33"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row>
    <row r="953" spans="1:33"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c r="AE953" s="292"/>
      <c r="AF953" s="292"/>
      <c r="AG953" s="292"/>
    </row>
    <row r="954" spans="1:33"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c r="AE954" s="292"/>
      <c r="AF954" s="292"/>
      <c r="AG954" s="292"/>
    </row>
    <row r="955" spans="1:33"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c r="AE955" s="292"/>
      <c r="AF955" s="292"/>
      <c r="AG955" s="292"/>
    </row>
    <row r="956" spans="1:33"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row>
    <row r="957" spans="1:33"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row>
    <row r="958" spans="1:33"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c r="AE958" s="292"/>
      <c r="AF958" s="292"/>
      <c r="AG958" s="292"/>
    </row>
    <row r="959" spans="1:33"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row>
    <row r="960" spans="1:33"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row>
    <row r="961" spans="1:33"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c r="AE961" s="292"/>
      <c r="AF961" s="292"/>
      <c r="AG961" s="292"/>
    </row>
    <row r="962" spans="1:33"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c r="AE962" s="292"/>
      <c r="AF962" s="292"/>
      <c r="AG962" s="292"/>
    </row>
    <row r="963" spans="1:33"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c r="AE963" s="292"/>
      <c r="AF963" s="292"/>
      <c r="AG963" s="292"/>
    </row>
    <row r="964" spans="1:33"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c r="AE964" s="292"/>
      <c r="AF964" s="292"/>
      <c r="AG964" s="292"/>
    </row>
    <row r="965" spans="1:33"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row>
    <row r="966" spans="1:33"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row>
    <row r="967" spans="1:33"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row>
    <row r="968" spans="1:33"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c r="AE968" s="292"/>
      <c r="AF968" s="292"/>
      <c r="AG968" s="292"/>
    </row>
    <row r="969" spans="1:33"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c r="AE969" s="292"/>
      <c r="AF969" s="292"/>
      <c r="AG969" s="292"/>
    </row>
    <row r="970" spans="1:33"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row>
    <row r="971" spans="1:33"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c r="AE971" s="292"/>
      <c r="AF971" s="292"/>
      <c r="AG971" s="292"/>
    </row>
    <row r="972" spans="1:33"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c r="AE972" s="292"/>
      <c r="AF972" s="292"/>
      <c r="AG972" s="292"/>
    </row>
    <row r="973" spans="1:33"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c r="AE973" s="292"/>
      <c r="AF973" s="292"/>
      <c r="AG973" s="292"/>
    </row>
    <row r="974" spans="1:33"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row>
    <row r="975" spans="1:33"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c r="AE975" s="292"/>
      <c r="AF975" s="292"/>
      <c r="AG975" s="292"/>
    </row>
    <row r="976" spans="1:33"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row>
    <row r="977" spans="1:33"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c r="AE977" s="292"/>
      <c r="AF977" s="292"/>
      <c r="AG977" s="292"/>
    </row>
    <row r="978" spans="1:33"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c r="AE978" s="292"/>
      <c r="AF978" s="292"/>
      <c r="AG978" s="292"/>
    </row>
    <row r="979" spans="1:33"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c r="AE979" s="292"/>
      <c r="AF979" s="292"/>
      <c r="AG979" s="292"/>
    </row>
    <row r="980" spans="1:33"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row>
    <row r="981" spans="1:33"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row>
    <row r="982" spans="1:33"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c r="AE982" s="292"/>
      <c r="AF982" s="292"/>
      <c r="AG982" s="292"/>
    </row>
    <row r="983" spans="1:33"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c r="AE983" s="292"/>
      <c r="AF983" s="292"/>
      <c r="AG983" s="292"/>
    </row>
    <row r="984" spans="1:33"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row>
    <row r="985" spans="1:33"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c r="AE985" s="292"/>
      <c r="AF985" s="292"/>
      <c r="AG985" s="292"/>
    </row>
    <row r="986" spans="1:33"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c r="AE986" s="292"/>
      <c r="AF986" s="292"/>
      <c r="AG986" s="292"/>
    </row>
    <row r="987" spans="1:33"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c r="AE987" s="292"/>
      <c r="AF987" s="292"/>
      <c r="AG987" s="292"/>
    </row>
    <row r="988" spans="1:33"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row>
    <row r="989" spans="1:33"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c r="AE989" s="292"/>
      <c r="AF989" s="292"/>
      <c r="AG989" s="292"/>
    </row>
    <row r="990" spans="1:33"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c r="AE990" s="292"/>
      <c r="AF990" s="292"/>
      <c r="AG990" s="292"/>
    </row>
    <row r="991" spans="1:33"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c r="AE991" s="292"/>
      <c r="AF991" s="292"/>
      <c r="AG991" s="292"/>
    </row>
    <row r="992" spans="1:33"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row>
    <row r="993" spans="1:33"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c r="AE993" s="292"/>
      <c r="AF993" s="292"/>
      <c r="AG993" s="292"/>
    </row>
    <row r="994" spans="1:33"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c r="AE994" s="292"/>
      <c r="AF994" s="292"/>
      <c r="AG994" s="292"/>
    </row>
    <row r="995" spans="1:33"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c r="AE995" s="292"/>
      <c r="AF995" s="292"/>
      <c r="AG995" s="292"/>
    </row>
    <row r="996" spans="1:33"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c r="AE996" s="292"/>
      <c r="AF996" s="292"/>
      <c r="AG996" s="292"/>
    </row>
    <row r="997" spans="1:33"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c r="AE997" s="292"/>
      <c r="AF997" s="292"/>
      <c r="AG997" s="292"/>
    </row>
    <row r="998" spans="1:33"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c r="AE998" s="292"/>
      <c r="AF998" s="292"/>
      <c r="AG998" s="292"/>
    </row>
    <row r="999" spans="1:33"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c r="AE999" s="292"/>
      <c r="AF999" s="292"/>
      <c r="AG999" s="292"/>
    </row>
    <row r="1000" spans="1:33"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7109375" customWidth="1"/>
  </cols>
  <sheetData>
    <row r="1" spans="1:34"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c r="AE2" s="292"/>
      <c r="AF2" s="292"/>
      <c r="AG2" s="292"/>
      <c r="AH2" s="292"/>
    </row>
    <row r="3" spans="1:34"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c r="AE3" s="292"/>
      <c r="AF3" s="292"/>
      <c r="AG3" s="292"/>
      <c r="AH3" s="292"/>
    </row>
    <row r="4" spans="1:34"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c r="AE4" s="292"/>
      <c r="AF4" s="292"/>
      <c r="AG4" s="292"/>
      <c r="AH4" s="292"/>
    </row>
    <row r="5" spans="1:34"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c r="AE5" s="292"/>
      <c r="AF5" s="292"/>
      <c r="AG5" s="292"/>
      <c r="AH5" s="292"/>
    </row>
    <row r="6" spans="1:34"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c r="AE6" s="292"/>
      <c r="AF6" s="292"/>
      <c r="AG6" s="292"/>
      <c r="AH6" s="292"/>
    </row>
    <row r="7" spans="1:34"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c r="AE7" s="292"/>
      <c r="AF7" s="292"/>
      <c r="AG7" s="292"/>
      <c r="AH7" s="292"/>
    </row>
    <row r="8" spans="1:34"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c r="AE8" s="292"/>
      <c r="AF8" s="292"/>
      <c r="AG8" s="292"/>
      <c r="AH8" s="292"/>
    </row>
    <row r="9" spans="1:34"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c r="AE9" s="292"/>
      <c r="AF9" s="292"/>
      <c r="AG9" s="965" t="s">
        <v>438</v>
      </c>
      <c r="AH9" s="544"/>
    </row>
    <row r="10" spans="1:34" ht="30" customHeight="1" x14ac:dyDescent="0.25">
      <c r="A10" s="292"/>
      <c r="B10" s="31"/>
      <c r="C10" s="558" t="s">
        <v>123</v>
      </c>
      <c r="D10" s="544"/>
      <c r="E10" s="526" t="s">
        <v>452</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c r="AE10" s="292"/>
      <c r="AF10" s="292"/>
      <c r="AG10" s="292"/>
      <c r="AH10" s="292"/>
    </row>
    <row r="11" spans="1:34"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c r="AE11" s="292"/>
      <c r="AF11" s="292"/>
      <c r="AG11" s="292"/>
      <c r="AH11" s="292"/>
    </row>
    <row r="12" spans="1:34" ht="29.25" customHeight="1" x14ac:dyDescent="0.25">
      <c r="A12" s="292"/>
      <c r="B12" s="31"/>
      <c r="C12" s="562" t="s">
        <v>125</v>
      </c>
      <c r="D12" s="563"/>
      <c r="E12" s="560" t="s">
        <v>441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c r="AE12" s="292"/>
      <c r="AF12" s="292"/>
      <c r="AG12" s="52" t="s">
        <v>439</v>
      </c>
      <c r="AH12" s="52" t="s">
        <v>440</v>
      </c>
    </row>
    <row r="13" spans="1:34"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c r="AE13" s="292"/>
      <c r="AF13" s="292"/>
      <c r="AG13" s="37" t="s">
        <v>442</v>
      </c>
      <c r="AH13" s="37">
        <v>28</v>
      </c>
    </row>
    <row r="14" spans="1:34"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c r="AE14" s="292"/>
      <c r="AF14" s="292"/>
      <c r="AG14" s="37" t="s">
        <v>443</v>
      </c>
      <c r="AH14" s="37">
        <v>100</v>
      </c>
    </row>
    <row r="15" spans="1:34" ht="29.25" customHeight="1" x14ac:dyDescent="0.25">
      <c r="A15" s="292"/>
      <c r="B15" s="31"/>
      <c r="C15" s="526" t="s">
        <v>453</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c r="AE15" s="292"/>
      <c r="AF15" s="292"/>
      <c r="AG15" s="37" t="s">
        <v>444</v>
      </c>
      <c r="AH15" s="37">
        <v>34</v>
      </c>
    </row>
    <row r="16" spans="1:34"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c r="AE16" s="292"/>
      <c r="AF16" s="292"/>
      <c r="AG16" s="37" t="s">
        <v>446</v>
      </c>
      <c r="AH16" s="37">
        <v>100</v>
      </c>
    </row>
    <row r="17" spans="1:34"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c r="AE17" s="292"/>
      <c r="AF17" s="292"/>
      <c r="AG17" s="37" t="s">
        <v>447</v>
      </c>
      <c r="AH17" s="37">
        <v>38</v>
      </c>
    </row>
    <row r="18" spans="1:34"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c r="AE18" s="292"/>
      <c r="AF18" s="292"/>
      <c r="AG18" s="37" t="s">
        <v>448</v>
      </c>
      <c r="AH18" s="37">
        <v>100</v>
      </c>
    </row>
    <row r="19" spans="1:34"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c r="AE19" s="292"/>
      <c r="AF19" s="292"/>
      <c r="AG19" s="37" t="s">
        <v>449</v>
      </c>
      <c r="AH19" s="37">
        <v>25</v>
      </c>
    </row>
    <row r="20" spans="1:34"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c r="AE20" s="292"/>
      <c r="AF20" s="292"/>
      <c r="AG20" s="292"/>
      <c r="AH20" s="292"/>
    </row>
    <row r="21" spans="1:34"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c r="AE21" s="292"/>
      <c r="AF21" s="292"/>
      <c r="AG21" s="292"/>
      <c r="AH21" s="292"/>
    </row>
    <row r="22" spans="1:34"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c r="AE22" s="292"/>
      <c r="AF22" s="292"/>
      <c r="AG22" s="292"/>
      <c r="AH22" s="292"/>
    </row>
    <row r="23" spans="1:34"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33</v>
      </c>
      <c r="X23" s="527"/>
      <c r="Y23" s="527"/>
      <c r="Z23" s="527"/>
      <c r="AA23" s="517"/>
      <c r="AB23" s="300"/>
      <c r="AC23" s="292"/>
      <c r="AD23" s="292"/>
      <c r="AE23" s="292"/>
      <c r="AF23" s="292"/>
      <c r="AG23" s="327">
        <f>+(((((AH13/100)*AH14)+((AH15/100)*AH16)+((AH17/100)*AH18))*AH19)/100)</f>
        <v>25</v>
      </c>
      <c r="AH23" s="292"/>
    </row>
    <row r="24" spans="1:34"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c r="AE24" s="292"/>
      <c r="AF24" s="292"/>
      <c r="AG24" s="292"/>
      <c r="AH24" s="292"/>
    </row>
    <row r="25" spans="1:34"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c r="AE25" s="292"/>
      <c r="AF25" s="292"/>
      <c r="AG25" s="292"/>
      <c r="AH25" s="292"/>
    </row>
    <row r="26" spans="1:34" ht="39.75" customHeight="1" x14ac:dyDescent="0.25">
      <c r="A26" s="292"/>
      <c r="B26" s="31"/>
      <c r="C26" s="966" t="s">
        <v>433</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c r="AE26" s="292"/>
      <c r="AF26" s="292"/>
      <c r="AG26" s="292"/>
      <c r="AH26" s="292"/>
    </row>
    <row r="27" spans="1:34"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c r="AE27" s="292"/>
      <c r="AF27" s="292"/>
      <c r="AG27" s="292"/>
      <c r="AH27" s="292"/>
    </row>
    <row r="28" spans="1:34"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c r="AE28" s="292"/>
      <c r="AF28" s="292"/>
      <c r="AG28" s="292"/>
      <c r="AH28" s="292"/>
    </row>
    <row r="29" spans="1:34" ht="29.25" customHeight="1" x14ac:dyDescent="0.25">
      <c r="A29" s="292"/>
      <c r="B29" s="31"/>
      <c r="C29" s="564" t="s">
        <v>434</v>
      </c>
      <c r="D29" s="527"/>
      <c r="E29" s="527"/>
      <c r="F29" s="527"/>
      <c r="G29" s="527"/>
      <c r="H29" s="527"/>
      <c r="I29" s="527"/>
      <c r="J29" s="527"/>
      <c r="K29" s="517"/>
      <c r="L29" s="302"/>
      <c r="M29" s="564"/>
      <c r="N29" s="527"/>
      <c r="O29" s="527"/>
      <c r="P29" s="527"/>
      <c r="Q29" s="527"/>
      <c r="R29" s="527"/>
      <c r="S29" s="527"/>
      <c r="T29" s="527"/>
      <c r="U29" s="527"/>
      <c r="V29" s="527"/>
      <c r="W29" s="527"/>
      <c r="X29" s="527"/>
      <c r="Y29" s="527"/>
      <c r="Z29" s="527"/>
      <c r="AA29" s="517"/>
      <c r="AB29" s="308"/>
      <c r="AC29" s="292"/>
      <c r="AD29" s="292"/>
      <c r="AE29" s="292"/>
      <c r="AF29" s="292"/>
      <c r="AG29" s="292"/>
      <c r="AH29" s="292"/>
    </row>
    <row r="30" spans="1:34"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c r="AE30" s="292"/>
      <c r="AF30" s="292"/>
      <c r="AG30" s="292"/>
      <c r="AH30" s="292"/>
    </row>
    <row r="31" spans="1:34"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c r="AE31" s="292"/>
      <c r="AF31" s="292"/>
      <c r="AG31" s="292"/>
      <c r="AH31" s="292"/>
    </row>
    <row r="32" spans="1:34" ht="90" customHeight="1" x14ac:dyDescent="0.25">
      <c r="A32" s="292"/>
      <c r="B32" s="31"/>
      <c r="C32" s="565" t="s">
        <v>435</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c r="AE32" s="292"/>
      <c r="AF32" s="292"/>
      <c r="AG32" s="292"/>
      <c r="AH32" s="292"/>
    </row>
    <row r="33" spans="1:34"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c r="AE33" s="292"/>
      <c r="AF33" s="292"/>
      <c r="AG33" s="292"/>
      <c r="AH33" s="292"/>
    </row>
    <row r="34" spans="1:34" ht="15.75" customHeight="1" x14ac:dyDescent="0.25">
      <c r="A34" s="292"/>
      <c r="B34" s="31"/>
      <c r="C34" s="548" t="s">
        <v>139</v>
      </c>
      <c r="D34" s="544"/>
      <c r="E34" s="305"/>
      <c r="F34" s="526" t="s">
        <v>34</v>
      </c>
      <c r="G34" s="517"/>
      <c r="H34" s="305"/>
      <c r="I34" s="292"/>
      <c r="J34" s="312" t="s">
        <v>140</v>
      </c>
      <c r="K34" s="526">
        <v>25</v>
      </c>
      <c r="L34" s="527"/>
      <c r="M34" s="527"/>
      <c r="N34" s="517"/>
      <c r="O34" s="305"/>
      <c r="P34" s="305"/>
      <c r="Q34" s="296" t="s">
        <v>141</v>
      </c>
      <c r="R34" s="292"/>
      <c r="S34" s="305"/>
      <c r="T34" s="305"/>
      <c r="U34" s="305"/>
      <c r="V34" s="305"/>
      <c r="W34" s="526" t="s">
        <v>20</v>
      </c>
      <c r="X34" s="527"/>
      <c r="Y34" s="527"/>
      <c r="Z34" s="527"/>
      <c r="AA34" s="517"/>
      <c r="AB34" s="304"/>
      <c r="AC34" s="292"/>
      <c r="AD34" s="292"/>
      <c r="AE34" s="292"/>
      <c r="AF34" s="292"/>
      <c r="AG34" s="292"/>
      <c r="AH34" s="292"/>
    </row>
    <row r="35" spans="1:34"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c r="AE35" s="292"/>
      <c r="AF35" s="292"/>
      <c r="AG35" s="292"/>
      <c r="AH35" s="292"/>
    </row>
    <row r="36" spans="1:34" ht="32.25" customHeight="1" x14ac:dyDescent="0.25">
      <c r="A36" s="292"/>
      <c r="B36" s="31"/>
      <c r="C36" s="292"/>
      <c r="D36" s="312" t="s">
        <v>142</v>
      </c>
      <c r="E36" s="305"/>
      <c r="F36" s="565" t="s">
        <v>454</v>
      </c>
      <c r="G36" s="527"/>
      <c r="H36" s="527"/>
      <c r="I36" s="527"/>
      <c r="J36" s="527"/>
      <c r="K36" s="527"/>
      <c r="L36" s="527"/>
      <c r="M36" s="517"/>
      <c r="N36" s="292"/>
      <c r="O36" s="312" t="s">
        <v>144</v>
      </c>
      <c r="P36" s="564">
        <v>0</v>
      </c>
      <c r="Q36" s="527"/>
      <c r="R36" s="527"/>
      <c r="S36" s="527"/>
      <c r="T36" s="527"/>
      <c r="U36" s="527"/>
      <c r="V36" s="527"/>
      <c r="W36" s="527"/>
      <c r="X36" s="527"/>
      <c r="Y36" s="527"/>
      <c r="Z36" s="527"/>
      <c r="AA36" s="517"/>
      <c r="AB36" s="300"/>
      <c r="AC36" s="292"/>
      <c r="AD36" s="292"/>
      <c r="AE36" s="292"/>
      <c r="AF36" s="292"/>
      <c r="AG36" s="292"/>
      <c r="AH36" s="292"/>
    </row>
    <row r="37" spans="1:34"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c r="AE37" s="292"/>
      <c r="AF37" s="292"/>
      <c r="AG37" s="292"/>
      <c r="AH37" s="292"/>
    </row>
    <row r="38" spans="1:34"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c r="AE38" s="292"/>
      <c r="AF38" s="292"/>
      <c r="AG38" s="292"/>
      <c r="AH38" s="292"/>
    </row>
    <row r="39" spans="1:34"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c r="AE39" s="292"/>
      <c r="AF39" s="292"/>
      <c r="AG39" s="292"/>
      <c r="AH39" s="292"/>
    </row>
    <row r="40" spans="1:34"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c r="AE40" s="292"/>
      <c r="AF40" s="292"/>
      <c r="AG40" s="292"/>
      <c r="AH40" s="292"/>
    </row>
    <row r="41" spans="1:34"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c r="AE41" s="292"/>
      <c r="AF41" s="292"/>
      <c r="AG41" s="292"/>
      <c r="AH41" s="292"/>
    </row>
    <row r="42" spans="1:34" ht="15.75" customHeight="1" x14ac:dyDescent="0.25">
      <c r="A42" s="292"/>
      <c r="B42" s="31"/>
      <c r="C42" s="305" t="s">
        <v>140</v>
      </c>
      <c r="D42" s="564">
        <v>1</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c r="AE42" s="292"/>
      <c r="AF42" s="292"/>
      <c r="AG42" s="292"/>
      <c r="AH42" s="292"/>
    </row>
    <row r="43" spans="1:34"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c r="AE43" s="292"/>
      <c r="AF43" s="292"/>
      <c r="AG43" s="292"/>
      <c r="AH43" s="292"/>
    </row>
    <row r="44" spans="1:34"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c r="AE44" s="292"/>
      <c r="AF44" s="292"/>
      <c r="AG44" s="292"/>
      <c r="AH44" s="292"/>
    </row>
    <row r="45" spans="1:34"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c r="AE45" s="292"/>
      <c r="AF45" s="292"/>
      <c r="AG45" s="292"/>
      <c r="AH45" s="292"/>
    </row>
    <row r="46" spans="1:34"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c r="AE46" s="315"/>
      <c r="AF46" s="315"/>
      <c r="AG46" s="315"/>
      <c r="AH46" s="315"/>
    </row>
    <row r="47" spans="1:34"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c r="AE47" s="292"/>
      <c r="AF47" s="292"/>
      <c r="AG47" s="292"/>
      <c r="AH47" s="292"/>
    </row>
    <row r="48" spans="1:34"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c r="AE48" s="319"/>
      <c r="AF48" s="319"/>
      <c r="AG48" s="319"/>
      <c r="AH48" s="319"/>
    </row>
    <row r="49" spans="1:34"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c r="AE49" s="319"/>
      <c r="AF49" s="319"/>
      <c r="AG49" s="319"/>
      <c r="AH49" s="319"/>
    </row>
    <row r="50" spans="1:34" ht="15.75" customHeight="1" x14ac:dyDescent="0.25">
      <c r="A50" s="319"/>
      <c r="B50" s="41"/>
      <c r="C50" s="44">
        <v>2024</v>
      </c>
      <c r="D50" s="45">
        <v>45474</v>
      </c>
      <c r="E50" s="542">
        <v>45656</v>
      </c>
      <c r="F50" s="517"/>
      <c r="G50" s="46">
        <v>25</v>
      </c>
      <c r="H50" s="546" t="s">
        <v>455</v>
      </c>
      <c r="I50" s="527"/>
      <c r="J50" s="527"/>
      <c r="K50" s="527"/>
      <c r="L50" s="527"/>
      <c r="M50" s="527"/>
      <c r="N50" s="527"/>
      <c r="O50" s="527"/>
      <c r="P50" s="527"/>
      <c r="Q50" s="527"/>
      <c r="R50" s="527"/>
      <c r="S50" s="527"/>
      <c r="T50" s="527"/>
      <c r="U50" s="527"/>
      <c r="V50" s="527"/>
      <c r="W50" s="527"/>
      <c r="X50" s="527"/>
      <c r="Y50" s="527"/>
      <c r="Z50" s="527"/>
      <c r="AA50" s="517"/>
      <c r="AB50" s="314"/>
      <c r="AC50" s="319"/>
      <c r="AD50" s="319"/>
      <c r="AE50" s="319"/>
      <c r="AF50" s="319"/>
      <c r="AG50" s="319"/>
      <c r="AH50" s="319"/>
    </row>
    <row r="51" spans="1:34" ht="15.75" customHeight="1" x14ac:dyDescent="0.25">
      <c r="A51" s="319"/>
      <c r="B51" s="41"/>
      <c r="C51" s="44">
        <v>2025</v>
      </c>
      <c r="D51" s="45">
        <v>45658</v>
      </c>
      <c r="E51" s="542">
        <v>46021</v>
      </c>
      <c r="F51" s="517"/>
      <c r="G51" s="46">
        <v>65</v>
      </c>
      <c r="H51" s="546" t="s">
        <v>455</v>
      </c>
      <c r="I51" s="527"/>
      <c r="J51" s="527"/>
      <c r="K51" s="527"/>
      <c r="L51" s="527"/>
      <c r="M51" s="527"/>
      <c r="N51" s="527"/>
      <c r="O51" s="527"/>
      <c r="P51" s="527"/>
      <c r="Q51" s="527"/>
      <c r="R51" s="527"/>
      <c r="S51" s="527"/>
      <c r="T51" s="527"/>
      <c r="U51" s="527"/>
      <c r="V51" s="527"/>
      <c r="W51" s="527"/>
      <c r="X51" s="527"/>
      <c r="Y51" s="527"/>
      <c r="Z51" s="527"/>
      <c r="AA51" s="517"/>
      <c r="AB51" s="314"/>
      <c r="AC51" s="319"/>
      <c r="AD51" s="319"/>
      <c r="AE51" s="319"/>
      <c r="AF51" s="319"/>
      <c r="AG51" s="319"/>
      <c r="AH51" s="319"/>
    </row>
    <row r="52" spans="1:34" ht="15.75" customHeight="1" x14ac:dyDescent="0.25">
      <c r="A52" s="319"/>
      <c r="B52" s="41"/>
      <c r="C52" s="44">
        <v>2026</v>
      </c>
      <c r="D52" s="45">
        <v>46023</v>
      </c>
      <c r="E52" s="542">
        <v>46386</v>
      </c>
      <c r="F52" s="517"/>
      <c r="G52" s="46">
        <v>85</v>
      </c>
      <c r="H52" s="546" t="s">
        <v>455</v>
      </c>
      <c r="I52" s="527"/>
      <c r="J52" s="527"/>
      <c r="K52" s="527"/>
      <c r="L52" s="527"/>
      <c r="M52" s="527"/>
      <c r="N52" s="527"/>
      <c r="O52" s="527"/>
      <c r="P52" s="527"/>
      <c r="Q52" s="527"/>
      <c r="R52" s="527"/>
      <c r="S52" s="527"/>
      <c r="T52" s="527"/>
      <c r="U52" s="527"/>
      <c r="V52" s="527"/>
      <c r="W52" s="527"/>
      <c r="X52" s="527"/>
      <c r="Y52" s="527"/>
      <c r="Z52" s="527"/>
      <c r="AA52" s="517"/>
      <c r="AB52" s="314"/>
      <c r="AC52" s="319"/>
      <c r="AD52" s="319"/>
      <c r="AE52" s="319"/>
      <c r="AF52" s="319"/>
      <c r="AG52" s="319"/>
      <c r="AH52" s="319"/>
    </row>
    <row r="53" spans="1:34" ht="15.75" customHeight="1" x14ac:dyDescent="0.25">
      <c r="A53" s="319"/>
      <c r="B53" s="41"/>
      <c r="C53" s="44">
        <v>2027</v>
      </c>
      <c r="D53" s="45">
        <v>46388</v>
      </c>
      <c r="E53" s="542">
        <v>46751</v>
      </c>
      <c r="F53" s="517"/>
      <c r="G53" s="46">
        <v>100</v>
      </c>
      <c r="H53" s="546" t="s">
        <v>455</v>
      </c>
      <c r="I53" s="527"/>
      <c r="J53" s="527"/>
      <c r="K53" s="527"/>
      <c r="L53" s="527"/>
      <c r="M53" s="527"/>
      <c r="N53" s="527"/>
      <c r="O53" s="527"/>
      <c r="P53" s="527"/>
      <c r="Q53" s="527"/>
      <c r="R53" s="527"/>
      <c r="S53" s="527"/>
      <c r="T53" s="527"/>
      <c r="U53" s="527"/>
      <c r="V53" s="527"/>
      <c r="W53" s="527"/>
      <c r="X53" s="527"/>
      <c r="Y53" s="527"/>
      <c r="Z53" s="527"/>
      <c r="AA53" s="517"/>
      <c r="AB53" s="314"/>
      <c r="AC53" s="319"/>
      <c r="AD53" s="319"/>
      <c r="AE53" s="319"/>
      <c r="AF53" s="319"/>
      <c r="AG53" s="319"/>
      <c r="AH53" s="319"/>
    </row>
    <row r="54" spans="1:34"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c r="AE54" s="319"/>
      <c r="AF54" s="319"/>
      <c r="AG54" s="319"/>
      <c r="AH54" s="319"/>
    </row>
    <row r="55" spans="1:34"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c r="AE55" s="292"/>
      <c r="AF55" s="292"/>
      <c r="AG55" s="292"/>
      <c r="AH55" s="292"/>
    </row>
    <row r="56" spans="1:34"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c r="AE56" s="292"/>
      <c r="AF56" s="292"/>
      <c r="AG56" s="292"/>
      <c r="AH56" s="292"/>
    </row>
    <row r="57" spans="1:34"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c r="AE57" s="292"/>
      <c r="AF57" s="292"/>
      <c r="AG57" s="292"/>
      <c r="AH57" s="292"/>
    </row>
    <row r="58" spans="1:34"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c r="AE58" s="292"/>
      <c r="AF58" s="292"/>
      <c r="AG58" s="292"/>
      <c r="AH58" s="292"/>
    </row>
    <row r="59" spans="1:34"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c r="AE59" s="292"/>
      <c r="AF59" s="292"/>
      <c r="AG59" s="292"/>
      <c r="AH59" s="292"/>
    </row>
    <row r="60" spans="1:34"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c r="AE60" s="292"/>
      <c r="AF60" s="292"/>
      <c r="AG60" s="292"/>
      <c r="AH60" s="292"/>
    </row>
    <row r="61" spans="1:34"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c r="AE61" s="292"/>
      <c r="AF61" s="292"/>
      <c r="AG61" s="292"/>
      <c r="AH61" s="292"/>
    </row>
    <row r="62" spans="1:34"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c r="AE62" s="292"/>
      <c r="AF62" s="292"/>
      <c r="AG62" s="292"/>
      <c r="AH62" s="292"/>
    </row>
    <row r="63" spans="1:34"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c r="AE63" s="292"/>
      <c r="AF63" s="292"/>
      <c r="AG63" s="292"/>
      <c r="AH63" s="292"/>
    </row>
    <row r="64" spans="1:34"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c r="AE64" s="292"/>
      <c r="AF64" s="292"/>
      <c r="AG64" s="292"/>
      <c r="AH64" s="292"/>
    </row>
    <row r="65" spans="1:34"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c r="AE65" s="292"/>
      <c r="AF65" s="292"/>
      <c r="AG65" s="292"/>
      <c r="AH65" s="292"/>
    </row>
    <row r="66" spans="1:34"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c r="AE66" s="292"/>
      <c r="AF66" s="292"/>
      <c r="AG66" s="292"/>
      <c r="AH66" s="292"/>
    </row>
    <row r="67" spans="1:34"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c r="AE67" s="292"/>
      <c r="AF67" s="292"/>
      <c r="AG67" s="292"/>
      <c r="AH67" s="292"/>
    </row>
    <row r="68" spans="1:34"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c r="AE68" s="292"/>
      <c r="AF68" s="292"/>
      <c r="AG68" s="292"/>
      <c r="AH68" s="292"/>
    </row>
    <row r="69" spans="1:34"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c r="AE69" s="292"/>
      <c r="AF69" s="292"/>
      <c r="AG69" s="292"/>
      <c r="AH69" s="292"/>
    </row>
    <row r="70" spans="1:34"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c r="AE70" s="292"/>
      <c r="AF70" s="292"/>
      <c r="AG70" s="292"/>
      <c r="AH70" s="292"/>
    </row>
    <row r="71" spans="1:34"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c r="AE71" s="292"/>
      <c r="AF71" s="292"/>
      <c r="AG71" s="292"/>
      <c r="AH71" s="292"/>
    </row>
    <row r="72" spans="1:34"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c r="AE72" s="292"/>
      <c r="AF72" s="292"/>
      <c r="AG72" s="292"/>
      <c r="AH72" s="292"/>
    </row>
    <row r="73" spans="1:34"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c r="AE73" s="292"/>
      <c r="AF73" s="292"/>
      <c r="AG73" s="292"/>
      <c r="AH73" s="292"/>
    </row>
    <row r="74" spans="1:34"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c r="AE74" s="292"/>
      <c r="AF74" s="292"/>
      <c r="AG74" s="292"/>
      <c r="AH74" s="292"/>
    </row>
    <row r="75" spans="1:34"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c r="AE75" s="292"/>
      <c r="AF75" s="292"/>
      <c r="AG75" s="292"/>
      <c r="AH75" s="292"/>
    </row>
    <row r="76" spans="1:34"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c r="AE76" s="292"/>
      <c r="AF76" s="292"/>
      <c r="AG76" s="292"/>
      <c r="AH76" s="292"/>
    </row>
    <row r="77" spans="1:34"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row>
    <row r="78" spans="1:34"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row>
    <row r="83" spans="1:34"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row>
    <row r="84" spans="1:34"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row>
    <row r="89" spans="1:34"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row>
    <row r="95" spans="1:34"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row>
    <row r="96" spans="1:34"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row>
    <row r="102" spans="1:34"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row>
    <row r="105" spans="1:34"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34"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34"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34"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34"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row>
    <row r="117" spans="1:34"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34"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34"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34"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row>
    <row r="121" spans="1:34"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row>
    <row r="122" spans="1:34"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34"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34"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34"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row>
    <row r="126" spans="1:34"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row>
    <row r="127" spans="1:34"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row>
    <row r="128" spans="1:34"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row>
    <row r="129" spans="1:34"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row>
    <row r="130" spans="1:34"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row>
    <row r="131" spans="1:34"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row>
    <row r="132" spans="1:34"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row>
    <row r="133" spans="1:34"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row>
    <row r="134" spans="1:34"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row>
    <row r="135" spans="1:34"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row>
    <row r="136" spans="1:34"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row>
    <row r="137" spans="1:34"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row>
    <row r="138" spans="1:34"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row>
    <row r="139" spans="1:34"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row>
    <row r="140" spans="1:34"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row>
    <row r="141" spans="1:34"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row>
    <row r="142" spans="1:34"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row>
    <row r="143" spans="1:34"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row>
    <row r="144" spans="1:34"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row>
    <row r="145" spans="1:34"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row>
    <row r="146" spans="1:34"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row>
    <row r="147" spans="1:34"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row>
    <row r="148" spans="1:34"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row>
    <row r="149" spans="1:34"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row>
    <row r="150" spans="1:34"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row>
    <row r="151" spans="1:34"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row>
    <row r="152" spans="1:34"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row>
    <row r="153" spans="1:34"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row>
    <row r="154" spans="1:34"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row>
    <row r="155" spans="1:34"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row>
    <row r="156" spans="1:34"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row>
    <row r="157" spans="1:34"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row>
    <row r="158" spans="1:34"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row>
    <row r="159" spans="1:34"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row>
    <row r="160" spans="1:34"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row>
    <row r="161" spans="1:34"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row>
    <row r="162" spans="1:34"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row>
    <row r="163" spans="1:34"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row>
    <row r="164" spans="1:34"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row>
    <row r="165" spans="1:34"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row>
    <row r="166" spans="1:34"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row>
    <row r="167" spans="1:34"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row>
    <row r="168" spans="1:34"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row>
    <row r="169" spans="1:34"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row>
    <row r="170" spans="1:34"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row>
    <row r="171" spans="1:34"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row>
    <row r="172" spans="1:34"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row>
    <row r="173" spans="1:34"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row>
    <row r="174" spans="1:34"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row>
    <row r="175" spans="1:34"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row>
    <row r="176" spans="1:34"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row>
    <row r="177" spans="1:34"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row>
    <row r="178" spans="1:34"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row>
    <row r="179" spans="1:34"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row>
    <row r="180" spans="1:34"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row>
    <row r="181" spans="1:34"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row>
    <row r="182" spans="1:34"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row>
    <row r="183" spans="1:34"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row>
    <row r="184" spans="1:34"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row>
    <row r="185" spans="1:34"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row>
    <row r="186" spans="1:34"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row>
    <row r="187" spans="1:34"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row>
    <row r="188" spans="1:34"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row>
    <row r="189" spans="1:34"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row>
    <row r="190" spans="1:34"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row>
    <row r="191" spans="1:34"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row>
    <row r="192" spans="1:34"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row>
    <row r="193" spans="1:34"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row>
    <row r="194" spans="1:34"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row>
    <row r="195" spans="1:34"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row>
    <row r="196" spans="1:34"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row>
    <row r="197" spans="1:34"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row>
    <row r="198" spans="1:34"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row>
    <row r="199" spans="1:34"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row>
    <row r="200" spans="1:34"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row>
    <row r="201" spans="1:34"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row>
    <row r="202" spans="1:34"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row>
    <row r="203" spans="1:34"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row>
    <row r="204" spans="1:34"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row>
    <row r="205" spans="1:34"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row>
    <row r="206" spans="1:34"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row>
    <row r="207" spans="1:34"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row>
    <row r="208" spans="1:34"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row>
    <row r="209" spans="1:34"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row>
    <row r="210" spans="1:34"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row>
    <row r="211" spans="1:34"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row>
    <row r="212" spans="1:34"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row>
    <row r="213" spans="1:34"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row>
    <row r="214" spans="1:34"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row>
    <row r="215" spans="1:34"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row>
    <row r="216" spans="1:34"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row>
    <row r="217" spans="1:34"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row>
    <row r="218" spans="1:34"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row>
    <row r="219" spans="1:34"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row>
    <row r="220" spans="1:34"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row>
    <row r="221" spans="1:34"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row>
    <row r="222" spans="1:34"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row>
    <row r="223" spans="1:34"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row>
    <row r="224" spans="1:34"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row>
    <row r="225" spans="1:34"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row>
    <row r="226" spans="1:34"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row>
    <row r="227" spans="1:34"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row>
    <row r="228" spans="1:34"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row>
    <row r="229" spans="1:34"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row>
    <row r="230" spans="1:34"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row>
    <row r="231" spans="1:34"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row>
    <row r="232" spans="1:34"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row>
    <row r="233" spans="1:34"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row>
    <row r="234" spans="1:34"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row>
    <row r="235" spans="1:34"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row>
    <row r="236" spans="1:34"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row>
    <row r="237" spans="1:34"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row>
    <row r="238" spans="1:34"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row>
    <row r="239" spans="1:34"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row>
    <row r="240" spans="1:34"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row>
    <row r="241" spans="1:34"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row>
    <row r="242" spans="1:34"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row>
    <row r="243" spans="1:34"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row>
    <row r="244" spans="1:34"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row>
    <row r="245" spans="1:34"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c r="AH245" s="292"/>
    </row>
    <row r="246" spans="1:34"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row>
    <row r="247" spans="1:34"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row>
    <row r="248" spans="1:34"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row>
    <row r="249" spans="1:34"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row>
    <row r="250" spans="1:34"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row>
    <row r="251" spans="1:34"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row>
    <row r="252" spans="1:34"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row>
    <row r="253" spans="1:34"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row>
    <row r="254" spans="1:34"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c r="AH254" s="292"/>
    </row>
    <row r="255" spans="1:34"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c r="AH255" s="292"/>
    </row>
    <row r="256" spans="1:34"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row>
    <row r="257" spans="1:34"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row>
    <row r="258" spans="1:34"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row>
    <row r="259" spans="1:34"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row>
    <row r="260" spans="1:34"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row>
    <row r="261" spans="1:34"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row>
    <row r="262" spans="1:34"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row>
    <row r="263" spans="1:34"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row>
    <row r="264" spans="1:34"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row>
    <row r="265" spans="1:34"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row>
    <row r="266" spans="1:34"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row>
    <row r="267" spans="1:34"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row>
    <row r="268" spans="1:34"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c r="AH268" s="292"/>
    </row>
    <row r="269" spans="1:34"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c r="AH269" s="292"/>
    </row>
    <row r="270" spans="1:34"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c r="AH270" s="292"/>
    </row>
    <row r="271" spans="1:34"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c r="AH271" s="292"/>
    </row>
    <row r="272" spans="1:34"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c r="AH272" s="292"/>
    </row>
    <row r="273" spans="1:34"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c r="AH273" s="292"/>
    </row>
    <row r="274" spans="1:34"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c r="AH274" s="292"/>
    </row>
    <row r="275" spans="1:34"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row>
    <row r="276" spans="1:34"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row>
    <row r="277" spans="1:34"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row>
    <row r="278" spans="1:34"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row>
    <row r="279" spans="1:34"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c r="AH279" s="292"/>
    </row>
    <row r="280" spans="1:34"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c r="AH280" s="292"/>
    </row>
    <row r="281" spans="1:34"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row>
    <row r="282" spans="1:34"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row>
    <row r="283" spans="1:34"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row>
    <row r="284" spans="1:34"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c r="AH284" s="292"/>
    </row>
    <row r="285" spans="1:34"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2"/>
    </row>
    <row r="286" spans="1:34"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c r="AH286" s="292"/>
    </row>
    <row r="287" spans="1:34"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row>
    <row r="288" spans="1:34"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c r="AH288" s="292"/>
    </row>
    <row r="289" spans="1:34"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c r="AH289" s="292"/>
    </row>
    <row r="290" spans="1:34"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c r="AH290" s="292"/>
    </row>
    <row r="291" spans="1:34"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row>
    <row r="292" spans="1:34"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c r="AH292" s="292"/>
    </row>
    <row r="293" spans="1:34"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row>
    <row r="294" spans="1:34"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row>
    <row r="295" spans="1:34"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row>
    <row r="296" spans="1:34"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row>
    <row r="297" spans="1:34"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c r="AH297" s="292"/>
    </row>
    <row r="298" spans="1:34"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row>
    <row r="299" spans="1:34"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row>
    <row r="300" spans="1:34"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row>
    <row r="301" spans="1:34"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row>
    <row r="302" spans="1:34"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row>
    <row r="303" spans="1:34"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2"/>
    </row>
    <row r="304" spans="1:34"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row>
    <row r="305" spans="1:34"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row>
    <row r="306" spans="1:34"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row>
    <row r="307" spans="1:34"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row>
    <row r="308" spans="1:34"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row>
    <row r="309" spans="1:34"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row>
    <row r="310" spans="1:34"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row>
    <row r="311" spans="1:34"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row>
    <row r="312" spans="1:34"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row>
    <row r="313" spans="1:34"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row>
    <row r="314" spans="1:34"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row>
    <row r="315" spans="1:34"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row>
    <row r="316" spans="1:34"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row>
    <row r="317" spans="1:34"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row>
    <row r="318" spans="1:34"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row>
    <row r="319" spans="1:34"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row>
    <row r="320" spans="1:34"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row>
    <row r="321" spans="1:34"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row>
    <row r="322" spans="1:34"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row>
    <row r="323" spans="1:34"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row>
    <row r="324" spans="1:34"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row>
    <row r="325" spans="1:34"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row>
    <row r="326" spans="1:34"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row>
    <row r="327" spans="1:34"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row>
    <row r="328" spans="1:34"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row>
    <row r="329" spans="1:34"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row>
    <row r="330" spans="1:34"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row>
    <row r="331" spans="1:34"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row>
    <row r="332" spans="1:34"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row>
    <row r="333" spans="1:34"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row>
    <row r="334" spans="1:34"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row>
    <row r="335" spans="1:34"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row>
    <row r="336" spans="1:34"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row>
    <row r="337" spans="1:34"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row>
    <row r="338" spans="1:34"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row>
    <row r="339" spans="1:34"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row>
    <row r="340" spans="1:34"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row>
    <row r="341" spans="1:34"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row>
    <row r="342" spans="1:34"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row>
    <row r="343" spans="1:34"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row>
    <row r="344" spans="1:34"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row>
    <row r="345" spans="1:34"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row>
    <row r="346" spans="1:34"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row>
    <row r="347" spans="1:34"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row>
    <row r="348" spans="1:34"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row>
    <row r="349" spans="1:34"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row>
    <row r="350" spans="1:34"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row>
    <row r="351" spans="1:34"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row>
    <row r="352" spans="1:34"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row>
    <row r="353" spans="1:34"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row>
    <row r="354" spans="1:34"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row>
    <row r="355" spans="1:34"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row>
    <row r="356" spans="1:34"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row>
    <row r="357" spans="1:34"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row>
    <row r="358" spans="1:34"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row>
    <row r="359" spans="1:34"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row>
    <row r="360" spans="1:34"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row>
    <row r="361" spans="1:34"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c r="AH361" s="292"/>
    </row>
    <row r="362" spans="1:34"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c r="AH362" s="292"/>
    </row>
    <row r="363" spans="1:34"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c r="AH363" s="292"/>
    </row>
    <row r="364" spans="1:34"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c r="AH364" s="292"/>
    </row>
    <row r="365" spans="1:34"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c r="AH365" s="292"/>
    </row>
    <row r="366" spans="1:34"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c r="AH366" s="292"/>
    </row>
    <row r="367" spans="1:34"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c r="AH367" s="292"/>
    </row>
    <row r="368" spans="1:34"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row>
    <row r="369" spans="1:34"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row>
    <row r="370" spans="1:34"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row>
    <row r="371" spans="1:34"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row>
    <row r="372" spans="1:34"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row>
    <row r="373" spans="1:34"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row>
    <row r="374" spans="1:34"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c r="AH374" s="292"/>
    </row>
    <row r="375" spans="1:34"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c r="AH375" s="292"/>
    </row>
    <row r="376" spans="1:34"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row>
    <row r="377" spans="1:34"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row>
    <row r="378" spans="1:34"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c r="AE378" s="292"/>
      <c r="AF378" s="292"/>
      <c r="AG378" s="292"/>
      <c r="AH378" s="292"/>
    </row>
    <row r="379" spans="1:34"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row>
    <row r="380" spans="1:34"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row>
    <row r="381" spans="1:34"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c r="AH381" s="292"/>
    </row>
    <row r="382" spans="1:34"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row>
    <row r="383" spans="1:34"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row>
    <row r="384" spans="1:34"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c r="AH384" s="292"/>
    </row>
    <row r="385" spans="1:34"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row>
    <row r="386" spans="1:34"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row>
    <row r="387" spans="1:34"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c r="AH387" s="292"/>
    </row>
    <row r="388" spans="1:34"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row>
    <row r="389" spans="1:34"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row>
    <row r="390" spans="1:34"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c r="AE390" s="292"/>
      <c r="AF390" s="292"/>
      <c r="AG390" s="292"/>
      <c r="AH390" s="292"/>
    </row>
    <row r="391" spans="1:34"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c r="AH391" s="292"/>
    </row>
    <row r="392" spans="1:34"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row>
    <row r="393" spans="1:34"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row>
    <row r="394" spans="1:34"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c r="AH394" s="292"/>
    </row>
    <row r="395" spans="1:34"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row>
    <row r="396" spans="1:34"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row>
    <row r="397" spans="1:34"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c r="AH397" s="292"/>
    </row>
    <row r="398" spans="1:34"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row>
    <row r="399" spans="1:34"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row>
    <row r="400" spans="1:34"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c r="AH400" s="292"/>
    </row>
    <row r="401" spans="1:34"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c r="AH401" s="292"/>
    </row>
    <row r="402" spans="1:34"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c r="AH402" s="292"/>
    </row>
    <row r="403" spans="1:34"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c r="AE403" s="292"/>
      <c r="AF403" s="292"/>
      <c r="AG403" s="292"/>
      <c r="AH403" s="292"/>
    </row>
    <row r="404" spans="1:34"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row>
    <row r="405" spans="1:34"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c r="AE405" s="292"/>
      <c r="AF405" s="292"/>
      <c r="AG405" s="292"/>
      <c r="AH405" s="292"/>
    </row>
    <row r="406" spans="1:34"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c r="AH406" s="292"/>
    </row>
    <row r="407" spans="1:34"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c r="AH407" s="292"/>
    </row>
    <row r="408" spans="1:34"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row>
    <row r="409" spans="1:34"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c r="AE409" s="292"/>
      <c r="AF409" s="292"/>
      <c r="AG409" s="292"/>
      <c r="AH409" s="292"/>
    </row>
    <row r="410" spans="1:34"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c r="AH410" s="292"/>
    </row>
    <row r="411" spans="1:34"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c r="AE411" s="292"/>
      <c r="AF411" s="292"/>
      <c r="AG411" s="292"/>
      <c r="AH411" s="292"/>
    </row>
    <row r="412" spans="1:34"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c r="AH412" s="292"/>
    </row>
    <row r="413" spans="1:34"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row>
    <row r="414" spans="1:34"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c r="AH414" s="292"/>
    </row>
    <row r="415" spans="1:34"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c r="AH415" s="292"/>
    </row>
    <row r="416" spans="1:34"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c r="AH416" s="292"/>
    </row>
    <row r="417" spans="1:34"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c r="AH417" s="292"/>
    </row>
    <row r="418" spans="1:34"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c r="AE418" s="292"/>
      <c r="AF418" s="292"/>
      <c r="AG418" s="292"/>
      <c r="AH418" s="292"/>
    </row>
    <row r="419" spans="1:34"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c r="AE419" s="292"/>
      <c r="AF419" s="292"/>
      <c r="AG419" s="292"/>
      <c r="AH419" s="292"/>
    </row>
    <row r="420" spans="1:34"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c r="AH420" s="292"/>
    </row>
    <row r="421" spans="1:34"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row>
    <row r="422" spans="1:34"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c r="AH422" s="292"/>
    </row>
    <row r="423" spans="1:34"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c r="AH423" s="292"/>
    </row>
    <row r="424" spans="1:34"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c r="AH424" s="292"/>
    </row>
    <row r="425" spans="1:34"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row>
    <row r="426" spans="1:34"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row>
    <row r="427" spans="1:34"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row>
    <row r="428" spans="1:34"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row>
    <row r="429" spans="1:34"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row>
    <row r="430" spans="1:34"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c r="AH430" s="292"/>
    </row>
    <row r="431" spans="1:34"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row>
    <row r="432" spans="1:34"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row>
    <row r="433" spans="1:34"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row>
    <row r="434" spans="1:34"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c r="AH434" s="292"/>
    </row>
    <row r="435" spans="1:34"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row>
    <row r="436" spans="1:34"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c r="AH436" s="292"/>
    </row>
    <row r="437" spans="1:34"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c r="AH437" s="292"/>
    </row>
    <row r="438" spans="1:34"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c r="AH438" s="292"/>
    </row>
    <row r="439" spans="1:34"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row>
    <row r="440" spans="1:34"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c r="AH440" s="292"/>
    </row>
    <row r="441" spans="1:34"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row>
    <row r="442" spans="1:34"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c r="AH442" s="292"/>
    </row>
    <row r="443" spans="1:34"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row>
    <row r="444" spans="1:34"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c r="AH444" s="292"/>
    </row>
    <row r="445" spans="1:34"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row>
    <row r="446" spans="1:34"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row>
    <row r="447" spans="1:34"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row>
    <row r="448" spans="1:34"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c r="AH448" s="292"/>
    </row>
    <row r="449" spans="1:34"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c r="AH449" s="292"/>
    </row>
    <row r="450" spans="1:34"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row>
    <row r="451" spans="1:34"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c r="AH451" s="292"/>
    </row>
    <row r="452" spans="1:34"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c r="AH452" s="292"/>
    </row>
    <row r="453" spans="1:34"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row>
    <row r="454" spans="1:34"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row>
    <row r="455" spans="1:34"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c r="AH455" s="292"/>
    </row>
    <row r="456" spans="1:34"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row>
    <row r="457" spans="1:34"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c r="AH457" s="292"/>
    </row>
    <row r="458" spans="1:34"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row>
    <row r="459" spans="1:34"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row>
    <row r="460" spans="1:34"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row>
    <row r="461" spans="1:34"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c r="AE461" s="292"/>
      <c r="AF461" s="292"/>
      <c r="AG461" s="292"/>
      <c r="AH461" s="292"/>
    </row>
    <row r="462" spans="1:34"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row>
    <row r="463" spans="1:34"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row>
    <row r="464" spans="1:34"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c r="AH464" s="292"/>
    </row>
    <row r="465" spans="1:34"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row>
    <row r="466" spans="1:34"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row>
    <row r="467" spans="1:34"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c r="AE467" s="292"/>
      <c r="AF467" s="292"/>
      <c r="AG467" s="292"/>
      <c r="AH467" s="292"/>
    </row>
    <row r="468" spans="1:34"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row>
    <row r="469" spans="1:34"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row>
    <row r="470" spans="1:34"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c r="AH470" s="292"/>
    </row>
    <row r="471" spans="1:34"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row>
    <row r="472" spans="1:34"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row>
    <row r="473" spans="1:34"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c r="AH473" s="292"/>
    </row>
    <row r="474" spans="1:34"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c r="AE474" s="292"/>
      <c r="AF474" s="292"/>
      <c r="AG474" s="292"/>
      <c r="AH474" s="292"/>
    </row>
    <row r="475" spans="1:34"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c r="AE475" s="292"/>
      <c r="AF475" s="292"/>
      <c r="AG475" s="292"/>
      <c r="AH475" s="292"/>
    </row>
    <row r="476" spans="1:34"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c r="AH476" s="292"/>
    </row>
    <row r="477" spans="1:34"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c r="AE477" s="292"/>
      <c r="AF477" s="292"/>
      <c r="AG477" s="292"/>
      <c r="AH477" s="292"/>
    </row>
    <row r="478" spans="1:34"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c r="AH478" s="292"/>
    </row>
    <row r="479" spans="1:34"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c r="AE479" s="292"/>
      <c r="AF479" s="292"/>
      <c r="AG479" s="292"/>
      <c r="AH479" s="292"/>
    </row>
    <row r="480" spans="1:34"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c r="AH480" s="292"/>
    </row>
    <row r="481" spans="1:34"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c r="AH481" s="292"/>
    </row>
    <row r="482" spans="1:34"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row>
    <row r="483" spans="1:34"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row>
    <row r="484" spans="1:34"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row>
    <row r="485" spans="1:34"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row>
    <row r="486" spans="1:34"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c r="AE486" s="292"/>
      <c r="AF486" s="292"/>
      <c r="AG486" s="292"/>
      <c r="AH486" s="292"/>
    </row>
    <row r="487" spans="1:34"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row>
    <row r="488" spans="1:34"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row>
    <row r="489" spans="1:34"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c r="AE489" s="292"/>
      <c r="AF489" s="292"/>
      <c r="AG489" s="292"/>
      <c r="AH489" s="292"/>
    </row>
    <row r="490" spans="1:34"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row>
    <row r="491" spans="1:34"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row>
    <row r="492" spans="1:34"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c r="AE492" s="292"/>
      <c r="AF492" s="292"/>
      <c r="AG492" s="292"/>
      <c r="AH492" s="292"/>
    </row>
    <row r="493" spans="1:34"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row>
    <row r="494" spans="1:34"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row>
    <row r="495" spans="1:34"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c r="AH495" s="292"/>
    </row>
    <row r="496" spans="1:34"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c r="AE496" s="292"/>
      <c r="AF496" s="292"/>
      <c r="AG496" s="292"/>
      <c r="AH496" s="292"/>
    </row>
    <row r="497" spans="1:34"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c r="AH497" s="292"/>
    </row>
    <row r="498" spans="1:34"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c r="AE498" s="292"/>
      <c r="AF498" s="292"/>
      <c r="AG498" s="292"/>
      <c r="AH498" s="292"/>
    </row>
    <row r="499" spans="1:34"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row>
    <row r="500" spans="1:34"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c r="AE500" s="292"/>
      <c r="AF500" s="292"/>
      <c r="AG500" s="292"/>
      <c r="AH500" s="292"/>
    </row>
    <row r="501" spans="1:34"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row>
    <row r="502" spans="1:34"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c r="AE502" s="292"/>
      <c r="AF502" s="292"/>
      <c r="AG502" s="292"/>
      <c r="AH502" s="292"/>
    </row>
    <row r="503" spans="1:34"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c r="AH503" s="292"/>
    </row>
    <row r="504" spans="1:34"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c r="AH504" s="292"/>
    </row>
    <row r="505" spans="1:34"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row>
    <row r="506" spans="1:34"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c r="AE506" s="292"/>
      <c r="AF506" s="292"/>
      <c r="AG506" s="292"/>
      <c r="AH506" s="292"/>
    </row>
    <row r="507" spans="1:34"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row>
    <row r="508" spans="1:34"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row>
    <row r="509" spans="1:34"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row>
    <row r="510" spans="1:34"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c r="AE510" s="292"/>
      <c r="AF510" s="292"/>
      <c r="AG510" s="292"/>
      <c r="AH510" s="292"/>
    </row>
    <row r="511" spans="1:34"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row>
    <row r="512" spans="1:34"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row>
    <row r="513" spans="1:34"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c r="AH513" s="292"/>
    </row>
    <row r="514" spans="1:34"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row>
    <row r="515" spans="1:34"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row>
    <row r="516" spans="1:34"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row>
    <row r="517" spans="1:34"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row>
    <row r="518" spans="1:34"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row>
    <row r="519" spans="1:34"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c r="AE519" s="292"/>
      <c r="AF519" s="292"/>
      <c r="AG519" s="292"/>
      <c r="AH519" s="292"/>
    </row>
    <row r="520" spans="1:34"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row>
    <row r="521" spans="1:34"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row>
    <row r="522" spans="1:34"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c r="AH522" s="292"/>
    </row>
    <row r="523" spans="1:34"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row>
    <row r="524" spans="1:34"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row>
    <row r="525" spans="1:34"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c r="AH525" s="292"/>
    </row>
    <row r="526" spans="1:34"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c r="AE526" s="292"/>
      <c r="AF526" s="292"/>
      <c r="AG526" s="292"/>
      <c r="AH526" s="292"/>
    </row>
    <row r="527" spans="1:34"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row>
    <row r="528" spans="1:34"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row>
    <row r="529" spans="1:34"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c r="AH529" s="292"/>
    </row>
    <row r="530" spans="1:34"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row>
    <row r="531" spans="1:34"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row>
    <row r="532" spans="1:34"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c r="AE532" s="292"/>
      <c r="AF532" s="292"/>
      <c r="AG532" s="292"/>
      <c r="AH532" s="292"/>
    </row>
    <row r="533" spans="1:34"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row>
    <row r="534" spans="1:34"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row>
    <row r="535" spans="1:34"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row>
    <row r="536" spans="1:34"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row>
    <row r="537" spans="1:34"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row>
    <row r="538" spans="1:34"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c r="AE538" s="292"/>
      <c r="AF538" s="292"/>
      <c r="AG538" s="292"/>
      <c r="AH538" s="292"/>
    </row>
    <row r="539" spans="1:34"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c r="AH539" s="292"/>
    </row>
    <row r="540" spans="1:34"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c r="AE540" s="292"/>
      <c r="AF540" s="292"/>
      <c r="AG540" s="292"/>
      <c r="AH540" s="292"/>
    </row>
    <row r="541" spans="1:34"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c r="AE541" s="292"/>
      <c r="AF541" s="292"/>
      <c r="AG541" s="292"/>
      <c r="AH541" s="292"/>
    </row>
    <row r="542" spans="1:34"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row>
    <row r="543" spans="1:34"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c r="AE543" s="292"/>
      <c r="AF543" s="292"/>
      <c r="AG543" s="292"/>
      <c r="AH543" s="292"/>
    </row>
    <row r="544" spans="1:34"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292"/>
      <c r="AF544" s="292"/>
      <c r="AG544" s="292"/>
      <c r="AH544" s="292"/>
    </row>
    <row r="545" spans="1:34"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c r="AE545" s="292"/>
      <c r="AF545" s="292"/>
      <c r="AG545" s="292"/>
      <c r="AH545" s="292"/>
    </row>
    <row r="546" spans="1:34"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c r="AE546" s="292"/>
      <c r="AF546" s="292"/>
      <c r="AG546" s="292"/>
      <c r="AH546" s="292"/>
    </row>
    <row r="547" spans="1:34"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row>
    <row r="548" spans="1:34"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c r="AE548" s="292"/>
      <c r="AF548" s="292"/>
      <c r="AG548" s="292"/>
      <c r="AH548" s="292"/>
    </row>
    <row r="549" spans="1:34"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c r="AE549" s="292"/>
      <c r="AF549" s="292"/>
      <c r="AG549" s="292"/>
      <c r="AH549" s="292"/>
    </row>
    <row r="550" spans="1:34"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c r="AE550" s="292"/>
      <c r="AF550" s="292"/>
      <c r="AG550" s="292"/>
      <c r="AH550" s="292"/>
    </row>
    <row r="551" spans="1:34"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c r="AE551" s="292"/>
      <c r="AF551" s="292"/>
      <c r="AG551" s="292"/>
      <c r="AH551" s="292"/>
    </row>
    <row r="552" spans="1:34"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c r="AE552" s="292"/>
      <c r="AF552" s="292"/>
      <c r="AG552" s="292"/>
      <c r="AH552" s="292"/>
    </row>
    <row r="553" spans="1:34"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row>
    <row r="554" spans="1:34"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c r="AE554" s="292"/>
      <c r="AF554" s="292"/>
      <c r="AG554" s="292"/>
      <c r="AH554" s="292"/>
    </row>
    <row r="555" spans="1:34"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c r="AE555" s="292"/>
      <c r="AF555" s="292"/>
      <c r="AG555" s="292"/>
      <c r="AH555" s="292"/>
    </row>
    <row r="556" spans="1:34"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c r="AE556" s="292"/>
      <c r="AF556" s="292"/>
      <c r="AG556" s="292"/>
      <c r="AH556" s="292"/>
    </row>
    <row r="557" spans="1:34"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c r="AE557" s="292"/>
      <c r="AF557" s="292"/>
      <c r="AG557" s="292"/>
      <c r="AH557" s="292"/>
    </row>
    <row r="558" spans="1:34"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c r="AE558" s="292"/>
      <c r="AF558" s="292"/>
      <c r="AG558" s="292"/>
      <c r="AH558" s="292"/>
    </row>
    <row r="559" spans="1:34"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c r="AE559" s="292"/>
      <c r="AF559" s="292"/>
      <c r="AG559" s="292"/>
      <c r="AH559" s="292"/>
    </row>
    <row r="560" spans="1:34"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c r="AE560" s="292"/>
      <c r="AF560" s="292"/>
      <c r="AG560" s="292"/>
      <c r="AH560" s="292"/>
    </row>
    <row r="561" spans="1:34"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row>
    <row r="562" spans="1:34"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c r="AE562" s="292"/>
      <c r="AF562" s="292"/>
      <c r="AG562" s="292"/>
      <c r="AH562" s="292"/>
    </row>
    <row r="563" spans="1:34"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c r="AE563" s="292"/>
      <c r="AF563" s="292"/>
      <c r="AG563" s="292"/>
      <c r="AH563" s="292"/>
    </row>
    <row r="564" spans="1:34"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c r="AE564" s="292"/>
      <c r="AF564" s="292"/>
      <c r="AG564" s="292"/>
      <c r="AH564" s="292"/>
    </row>
    <row r="565" spans="1:34"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c r="AH565" s="292"/>
    </row>
    <row r="566" spans="1:34"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c r="AE566" s="292"/>
      <c r="AF566" s="292"/>
      <c r="AG566" s="292"/>
      <c r="AH566" s="292"/>
    </row>
    <row r="567" spans="1:34"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c r="AE567" s="292"/>
      <c r="AF567" s="292"/>
      <c r="AG567" s="292"/>
      <c r="AH567" s="292"/>
    </row>
    <row r="568" spans="1:34"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c r="AE568" s="292"/>
      <c r="AF568" s="292"/>
      <c r="AG568" s="292"/>
      <c r="AH568" s="292"/>
    </row>
    <row r="569" spans="1:34"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c r="AE569" s="292"/>
      <c r="AF569" s="292"/>
      <c r="AG569" s="292"/>
      <c r="AH569" s="292"/>
    </row>
    <row r="570" spans="1:34"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c r="AE570" s="292"/>
      <c r="AF570" s="292"/>
      <c r="AG570" s="292"/>
      <c r="AH570" s="292"/>
    </row>
    <row r="571" spans="1:34"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c r="AE571" s="292"/>
      <c r="AF571" s="292"/>
      <c r="AG571" s="292"/>
      <c r="AH571" s="292"/>
    </row>
    <row r="572" spans="1:34"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c r="AE572" s="292"/>
      <c r="AF572" s="292"/>
      <c r="AG572" s="292"/>
      <c r="AH572" s="292"/>
    </row>
    <row r="573" spans="1:34"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c r="AH573" s="292"/>
    </row>
    <row r="574" spans="1:34"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c r="AE574" s="292"/>
      <c r="AF574" s="292"/>
      <c r="AG574" s="292"/>
      <c r="AH574" s="292"/>
    </row>
    <row r="575" spans="1:34"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c r="AE575" s="292"/>
      <c r="AF575" s="292"/>
      <c r="AG575" s="292"/>
      <c r="AH575" s="292"/>
    </row>
    <row r="576" spans="1:34"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c r="AE576" s="292"/>
      <c r="AF576" s="292"/>
      <c r="AG576" s="292"/>
      <c r="AH576" s="292"/>
    </row>
    <row r="577" spans="1:34"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c r="AH577" s="292"/>
    </row>
    <row r="578" spans="1:34"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c r="AH578" s="292"/>
    </row>
    <row r="579" spans="1:34"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c r="AH579" s="292"/>
    </row>
    <row r="580" spans="1:34"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c r="AE580" s="292"/>
      <c r="AF580" s="292"/>
      <c r="AG580" s="292"/>
      <c r="AH580" s="292"/>
    </row>
    <row r="581" spans="1:34"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row>
    <row r="582" spans="1:34"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row>
    <row r="583" spans="1:34"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c r="AH583" s="292"/>
    </row>
    <row r="584" spans="1:34"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row>
    <row r="585" spans="1:34"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row>
    <row r="586" spans="1:34"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row>
    <row r="587" spans="1:34"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row>
    <row r="588" spans="1:34"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c r="AH588" s="292"/>
    </row>
    <row r="589" spans="1:34"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c r="AH589" s="292"/>
    </row>
    <row r="590" spans="1:34"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row>
    <row r="591" spans="1:34"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row>
    <row r="592" spans="1:34"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c r="AH592" s="292"/>
    </row>
    <row r="593" spans="1:34"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c r="AE593" s="292"/>
      <c r="AF593" s="292"/>
      <c r="AG593" s="292"/>
      <c r="AH593" s="292"/>
    </row>
    <row r="594" spans="1:34"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c r="AE594" s="292"/>
      <c r="AF594" s="292"/>
      <c r="AG594" s="292"/>
      <c r="AH594" s="292"/>
    </row>
    <row r="595" spans="1:34"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c r="AH595" s="292"/>
    </row>
    <row r="596" spans="1:34"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c r="AH596" s="292"/>
    </row>
    <row r="597" spans="1:34"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c r="AH597" s="292"/>
    </row>
    <row r="598" spans="1:34"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c r="AH598" s="292"/>
    </row>
    <row r="599" spans="1:34"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row>
    <row r="600" spans="1:34"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row>
    <row r="601" spans="1:34"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c r="AE601" s="292"/>
      <c r="AF601" s="292"/>
      <c r="AG601" s="292"/>
      <c r="AH601" s="292"/>
    </row>
    <row r="602" spans="1:34"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c r="AE602" s="292"/>
      <c r="AF602" s="292"/>
      <c r="AG602" s="292"/>
      <c r="AH602" s="292"/>
    </row>
    <row r="603" spans="1:34"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c r="AE603" s="292"/>
      <c r="AF603" s="292"/>
      <c r="AG603" s="292"/>
      <c r="AH603" s="292"/>
    </row>
    <row r="604" spans="1:34"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c r="AH604" s="292"/>
    </row>
    <row r="605" spans="1:34"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c r="AE605" s="292"/>
      <c r="AF605" s="292"/>
      <c r="AG605" s="292"/>
      <c r="AH605" s="292"/>
    </row>
    <row r="606" spans="1:34"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c r="AH606" s="292"/>
    </row>
    <row r="607" spans="1:34"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row>
    <row r="608" spans="1:34"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c r="AE608" s="292"/>
      <c r="AF608" s="292"/>
      <c r="AG608" s="292"/>
      <c r="AH608" s="292"/>
    </row>
    <row r="609" spans="1:34"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c r="AE609" s="292"/>
      <c r="AF609" s="292"/>
      <c r="AG609" s="292"/>
      <c r="AH609" s="292"/>
    </row>
    <row r="610" spans="1:34"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c r="AH610" s="292"/>
    </row>
    <row r="611" spans="1:34"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row>
    <row r="612" spans="1:34"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c r="AH612" s="292"/>
    </row>
    <row r="613" spans="1:34"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c r="AE613" s="292"/>
      <c r="AF613" s="292"/>
      <c r="AG613" s="292"/>
      <c r="AH613" s="292"/>
    </row>
    <row r="614" spans="1:34"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c r="AE614" s="292"/>
      <c r="AF614" s="292"/>
      <c r="AG614" s="292"/>
      <c r="AH614" s="292"/>
    </row>
    <row r="615" spans="1:34"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c r="AE615" s="292"/>
      <c r="AF615" s="292"/>
      <c r="AG615" s="292"/>
      <c r="AH615" s="292"/>
    </row>
    <row r="616" spans="1:34"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c r="AE616" s="292"/>
      <c r="AF616" s="292"/>
      <c r="AG616" s="292"/>
      <c r="AH616" s="292"/>
    </row>
    <row r="617" spans="1:34"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c r="AE617" s="292"/>
      <c r="AF617" s="292"/>
      <c r="AG617" s="292"/>
      <c r="AH617" s="292"/>
    </row>
    <row r="618" spans="1:34"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c r="AH618" s="292"/>
    </row>
    <row r="619" spans="1:34"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c r="AE619" s="292"/>
      <c r="AF619" s="292"/>
      <c r="AG619" s="292"/>
      <c r="AH619" s="292"/>
    </row>
    <row r="620" spans="1:34"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c r="AE620" s="292"/>
      <c r="AF620" s="292"/>
      <c r="AG620" s="292"/>
      <c r="AH620" s="292"/>
    </row>
    <row r="621" spans="1:34"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row>
    <row r="622" spans="1:34"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row>
    <row r="623" spans="1:34"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row>
    <row r="624" spans="1:34"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row>
    <row r="625" spans="1:34"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row>
    <row r="626" spans="1:34"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c r="AE626" s="292"/>
      <c r="AF626" s="292"/>
      <c r="AG626" s="292"/>
      <c r="AH626" s="292"/>
    </row>
    <row r="627" spans="1:34"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c r="AH627" s="292"/>
    </row>
    <row r="628" spans="1:34"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c r="AE628" s="292"/>
      <c r="AF628" s="292"/>
      <c r="AG628" s="292"/>
      <c r="AH628" s="292"/>
    </row>
    <row r="629" spans="1:34"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c r="AE629" s="292"/>
      <c r="AF629" s="292"/>
      <c r="AG629" s="292"/>
      <c r="AH629" s="292"/>
    </row>
    <row r="630" spans="1:34"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c r="AH630" s="292"/>
    </row>
    <row r="631" spans="1:34"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c r="AH631" s="292"/>
    </row>
    <row r="632" spans="1:34"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c r="AH632" s="292"/>
    </row>
    <row r="633" spans="1:34"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c r="AE633" s="292"/>
      <c r="AF633" s="292"/>
      <c r="AG633" s="292"/>
      <c r="AH633" s="292"/>
    </row>
    <row r="634" spans="1:34"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row>
    <row r="635" spans="1:34"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row>
    <row r="636" spans="1:34"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row>
    <row r="637" spans="1:34"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c r="AE637" s="292"/>
      <c r="AF637" s="292"/>
      <c r="AG637" s="292"/>
      <c r="AH637" s="292"/>
    </row>
    <row r="638" spans="1:34"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row>
    <row r="639" spans="1:34"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c r="AE639" s="292"/>
      <c r="AF639" s="292"/>
      <c r="AG639" s="292"/>
      <c r="AH639" s="292"/>
    </row>
    <row r="640" spans="1:34"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c r="AE640" s="292"/>
      <c r="AF640" s="292"/>
      <c r="AG640" s="292"/>
      <c r="AH640" s="292"/>
    </row>
    <row r="641" spans="1:34"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c r="AH641" s="292"/>
    </row>
    <row r="642" spans="1:34"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c r="AH642" s="292"/>
    </row>
    <row r="643" spans="1:34"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row>
    <row r="644" spans="1:34"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row>
    <row r="645" spans="1:34"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row>
    <row r="646" spans="1:34"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c r="AH646" s="292"/>
    </row>
    <row r="647" spans="1:34"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c r="AH647" s="292"/>
    </row>
    <row r="648" spans="1:34"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c r="AE648" s="292"/>
      <c r="AF648" s="292"/>
      <c r="AG648" s="292"/>
      <c r="AH648" s="292"/>
    </row>
    <row r="649" spans="1:34"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c r="AE649" s="292"/>
      <c r="AF649" s="292"/>
      <c r="AG649" s="292"/>
      <c r="AH649" s="292"/>
    </row>
    <row r="650" spans="1:34"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c r="AH650" s="292"/>
    </row>
    <row r="651" spans="1:34"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c r="AH651" s="292"/>
    </row>
    <row r="652" spans="1:34"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c r="AH652" s="292"/>
    </row>
    <row r="653" spans="1:34"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c r="AH653" s="292"/>
    </row>
    <row r="654" spans="1:34"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c r="AH654" s="292"/>
    </row>
    <row r="655" spans="1:34"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c r="AH655" s="292"/>
    </row>
    <row r="656" spans="1:34"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c r="AE656" s="292"/>
      <c r="AF656" s="292"/>
      <c r="AG656" s="292"/>
      <c r="AH656" s="292"/>
    </row>
    <row r="657" spans="1:34"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c r="AH657" s="292"/>
    </row>
    <row r="658" spans="1:34"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c r="AH658" s="292"/>
    </row>
    <row r="659" spans="1:34"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c r="AH659" s="292"/>
    </row>
    <row r="660" spans="1:34"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c r="AH660" s="292"/>
    </row>
    <row r="661" spans="1:34"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row>
    <row r="662" spans="1:34"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row>
    <row r="663" spans="1:34"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c r="AH663" s="292"/>
    </row>
    <row r="664" spans="1:34"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c r="AE664" s="292"/>
      <c r="AF664" s="292"/>
      <c r="AG664" s="292"/>
      <c r="AH664" s="292"/>
    </row>
    <row r="665" spans="1:34"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c r="AE665" s="292"/>
      <c r="AF665" s="292"/>
      <c r="AG665" s="292"/>
      <c r="AH665" s="292"/>
    </row>
    <row r="666" spans="1:34"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c r="AE666" s="292"/>
      <c r="AF666" s="292"/>
      <c r="AG666" s="292"/>
      <c r="AH666" s="292"/>
    </row>
    <row r="667" spans="1:34"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c r="AH667" s="292"/>
    </row>
    <row r="668" spans="1:34"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c r="AH668" s="292"/>
    </row>
    <row r="669" spans="1:34"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c r="AH669" s="292"/>
    </row>
    <row r="670" spans="1:34"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c r="AE670" s="292"/>
      <c r="AF670" s="292"/>
      <c r="AG670" s="292"/>
      <c r="AH670" s="292"/>
    </row>
    <row r="671" spans="1:34"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c r="AE671" s="292"/>
      <c r="AF671" s="292"/>
      <c r="AG671" s="292"/>
      <c r="AH671" s="292"/>
    </row>
    <row r="672" spans="1:34"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c r="AE672" s="292"/>
      <c r="AF672" s="292"/>
      <c r="AG672" s="292"/>
      <c r="AH672" s="292"/>
    </row>
    <row r="673" spans="1:34"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c r="AE673" s="292"/>
      <c r="AF673" s="292"/>
      <c r="AG673" s="292"/>
      <c r="AH673" s="292"/>
    </row>
    <row r="674" spans="1:34"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c r="AH674" s="292"/>
    </row>
    <row r="675" spans="1:34"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c r="AE675" s="292"/>
      <c r="AF675" s="292"/>
      <c r="AG675" s="292"/>
      <c r="AH675" s="292"/>
    </row>
    <row r="676" spans="1:34"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c r="AE676" s="292"/>
      <c r="AF676" s="292"/>
      <c r="AG676" s="292"/>
      <c r="AH676" s="292"/>
    </row>
    <row r="677" spans="1:34"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c r="AE677" s="292"/>
      <c r="AF677" s="292"/>
      <c r="AG677" s="292"/>
      <c r="AH677" s="292"/>
    </row>
    <row r="678" spans="1:34"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c r="AE678" s="292"/>
      <c r="AF678" s="292"/>
      <c r="AG678" s="292"/>
      <c r="AH678" s="292"/>
    </row>
    <row r="679" spans="1:34"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c r="AE679" s="292"/>
      <c r="AF679" s="292"/>
      <c r="AG679" s="292"/>
      <c r="AH679" s="292"/>
    </row>
    <row r="680" spans="1:34"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c r="AE680" s="292"/>
      <c r="AF680" s="292"/>
      <c r="AG680" s="292"/>
      <c r="AH680" s="292"/>
    </row>
    <row r="681" spans="1:34"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c r="AH681" s="292"/>
    </row>
    <row r="682" spans="1:34"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c r="AE682" s="292"/>
      <c r="AF682" s="292"/>
      <c r="AG682" s="292"/>
      <c r="AH682" s="292"/>
    </row>
    <row r="683" spans="1:34"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c r="AH683" s="292"/>
    </row>
    <row r="684" spans="1:34"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c r="AH684" s="292"/>
    </row>
    <row r="685" spans="1:34"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c r="AE685" s="292"/>
      <c r="AF685" s="292"/>
      <c r="AG685" s="292"/>
      <c r="AH685" s="292"/>
    </row>
    <row r="686" spans="1:34"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292"/>
      <c r="AH686" s="292"/>
    </row>
    <row r="687" spans="1:34"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292"/>
      <c r="AH687" s="292"/>
    </row>
    <row r="688" spans="1:34"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292"/>
      <c r="AH688" s="292"/>
    </row>
    <row r="689" spans="1:34"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c r="AE689" s="292"/>
      <c r="AF689" s="292"/>
      <c r="AG689" s="292"/>
      <c r="AH689" s="292"/>
    </row>
    <row r="690" spans="1:34"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c r="AE690" s="292"/>
      <c r="AF690" s="292"/>
      <c r="AG690" s="292"/>
      <c r="AH690" s="292"/>
    </row>
    <row r="691" spans="1:34"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c r="AE691" s="292"/>
      <c r="AF691" s="292"/>
      <c r="AG691" s="292"/>
      <c r="AH691" s="292"/>
    </row>
    <row r="692" spans="1:34"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c r="AH692" s="292"/>
    </row>
    <row r="693" spans="1:34"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c r="AH693" s="292"/>
    </row>
    <row r="694" spans="1:34"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row>
    <row r="695" spans="1:34"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c r="AE695" s="292"/>
      <c r="AF695" s="292"/>
      <c r="AG695" s="292"/>
      <c r="AH695" s="292"/>
    </row>
    <row r="696" spans="1:34"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c r="AE696" s="292"/>
      <c r="AF696" s="292"/>
      <c r="AG696" s="292"/>
      <c r="AH696" s="292"/>
    </row>
    <row r="697" spans="1:34"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c r="AH697" s="292"/>
    </row>
    <row r="698" spans="1:34"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row>
    <row r="699" spans="1:34"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row>
    <row r="700" spans="1:34"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c r="AH700" s="292"/>
    </row>
    <row r="701" spans="1:34"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c r="AE701" s="292"/>
      <c r="AF701" s="292"/>
      <c r="AG701" s="292"/>
      <c r="AH701" s="292"/>
    </row>
    <row r="702" spans="1:34"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c r="AE702" s="292"/>
      <c r="AF702" s="292"/>
      <c r="AG702" s="292"/>
      <c r="AH702" s="292"/>
    </row>
    <row r="703" spans="1:34"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c r="AE703" s="292"/>
      <c r="AF703" s="292"/>
      <c r="AG703" s="292"/>
      <c r="AH703" s="292"/>
    </row>
    <row r="704" spans="1:34"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c r="AE704" s="292"/>
      <c r="AF704" s="292"/>
      <c r="AG704" s="292"/>
      <c r="AH704" s="292"/>
    </row>
    <row r="705" spans="1:34"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c r="AE705" s="292"/>
      <c r="AF705" s="292"/>
      <c r="AG705" s="292"/>
      <c r="AH705" s="292"/>
    </row>
    <row r="706" spans="1:34"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row>
    <row r="707" spans="1:34"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c r="AE707" s="292"/>
      <c r="AF707" s="292"/>
      <c r="AG707" s="292"/>
      <c r="AH707" s="292"/>
    </row>
    <row r="708" spans="1:34"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c r="AE708" s="292"/>
      <c r="AF708" s="292"/>
      <c r="AG708" s="292"/>
      <c r="AH708" s="292"/>
    </row>
    <row r="709" spans="1:34"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c r="AE709" s="292"/>
      <c r="AF709" s="292"/>
      <c r="AG709" s="292"/>
      <c r="AH709" s="292"/>
    </row>
    <row r="710" spans="1:34"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c r="AE710" s="292"/>
      <c r="AF710" s="292"/>
      <c r="AG710" s="292"/>
      <c r="AH710" s="292"/>
    </row>
    <row r="711" spans="1:34"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c r="AH711" s="292"/>
    </row>
    <row r="712" spans="1:34"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c r="AE712" s="292"/>
      <c r="AF712" s="292"/>
      <c r="AG712" s="292"/>
      <c r="AH712" s="292"/>
    </row>
    <row r="713" spans="1:34"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c r="AH713" s="292"/>
    </row>
    <row r="714" spans="1:34"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row>
    <row r="715" spans="1:34"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c r="AH715" s="292"/>
    </row>
    <row r="716" spans="1:34"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c r="AE716" s="292"/>
      <c r="AF716" s="292"/>
      <c r="AG716" s="292"/>
      <c r="AH716" s="292"/>
    </row>
    <row r="717" spans="1:34"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c r="AE717" s="292"/>
      <c r="AF717" s="292"/>
      <c r="AG717" s="292"/>
      <c r="AH717" s="292"/>
    </row>
    <row r="718" spans="1:34"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c r="AE718" s="292"/>
      <c r="AF718" s="292"/>
      <c r="AG718" s="292"/>
      <c r="AH718" s="292"/>
    </row>
    <row r="719" spans="1:34"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c r="AE719" s="292"/>
      <c r="AF719" s="292"/>
      <c r="AG719" s="292"/>
      <c r="AH719" s="292"/>
    </row>
    <row r="720" spans="1:34"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c r="AH720" s="292"/>
    </row>
    <row r="721" spans="1:34"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c r="AE721" s="292"/>
      <c r="AF721" s="292"/>
      <c r="AG721" s="292"/>
      <c r="AH721" s="292"/>
    </row>
    <row r="722" spans="1:34"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c r="AH722" s="292"/>
    </row>
    <row r="723" spans="1:34"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c r="AE723" s="292"/>
      <c r="AF723" s="292"/>
      <c r="AG723" s="292"/>
      <c r="AH723" s="292"/>
    </row>
    <row r="724" spans="1:34"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c r="AE724" s="292"/>
      <c r="AF724" s="292"/>
      <c r="AG724" s="292"/>
      <c r="AH724" s="292"/>
    </row>
    <row r="725" spans="1:34"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c r="AE725" s="292"/>
      <c r="AF725" s="292"/>
      <c r="AG725" s="292"/>
      <c r="AH725" s="292"/>
    </row>
    <row r="726" spans="1:34"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c r="AE726" s="292"/>
      <c r="AF726" s="292"/>
      <c r="AG726" s="292"/>
      <c r="AH726" s="292"/>
    </row>
    <row r="727" spans="1:34"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c r="AH727" s="292"/>
    </row>
    <row r="728" spans="1:34"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c r="AE728" s="292"/>
      <c r="AF728" s="292"/>
      <c r="AG728" s="292"/>
      <c r="AH728" s="292"/>
    </row>
    <row r="729" spans="1:34"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c r="AE729" s="292"/>
      <c r="AF729" s="292"/>
      <c r="AG729" s="292"/>
      <c r="AH729" s="292"/>
    </row>
    <row r="730" spans="1:34"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c r="AE730" s="292"/>
      <c r="AF730" s="292"/>
      <c r="AG730" s="292"/>
      <c r="AH730" s="292"/>
    </row>
    <row r="731" spans="1:34"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c r="AH731" s="292"/>
    </row>
    <row r="732" spans="1:34"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c r="AE732" s="292"/>
      <c r="AF732" s="292"/>
      <c r="AG732" s="292"/>
      <c r="AH732" s="292"/>
    </row>
    <row r="733" spans="1:34"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c r="AE733" s="292"/>
      <c r="AF733" s="292"/>
      <c r="AG733" s="292"/>
      <c r="AH733" s="292"/>
    </row>
    <row r="734" spans="1:34"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c r="AE734" s="292"/>
      <c r="AF734" s="292"/>
      <c r="AG734" s="292"/>
      <c r="AH734" s="292"/>
    </row>
    <row r="735" spans="1:34"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c r="AE735" s="292"/>
      <c r="AF735" s="292"/>
      <c r="AG735" s="292"/>
      <c r="AH735" s="292"/>
    </row>
    <row r="736" spans="1:34"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c r="AE736" s="292"/>
      <c r="AF736" s="292"/>
      <c r="AG736" s="292"/>
      <c r="AH736" s="292"/>
    </row>
    <row r="737" spans="1:34"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c r="AE737" s="292"/>
      <c r="AF737" s="292"/>
      <c r="AG737" s="292"/>
      <c r="AH737" s="292"/>
    </row>
    <row r="738" spans="1:34"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c r="AE738" s="292"/>
      <c r="AF738" s="292"/>
      <c r="AG738" s="292"/>
      <c r="AH738" s="292"/>
    </row>
    <row r="739" spans="1:34"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c r="AE739" s="292"/>
      <c r="AF739" s="292"/>
      <c r="AG739" s="292"/>
      <c r="AH739" s="292"/>
    </row>
    <row r="740" spans="1:34"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c r="AE740" s="292"/>
      <c r="AF740" s="292"/>
      <c r="AG740" s="292"/>
      <c r="AH740" s="292"/>
    </row>
    <row r="741" spans="1:34"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c r="AE741" s="292"/>
      <c r="AF741" s="292"/>
      <c r="AG741" s="292"/>
      <c r="AH741" s="292"/>
    </row>
    <row r="742" spans="1:34"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c r="AE742" s="292"/>
      <c r="AF742" s="292"/>
      <c r="AG742" s="292"/>
      <c r="AH742" s="292"/>
    </row>
    <row r="743" spans="1:34"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c r="AH743" s="292"/>
    </row>
    <row r="744" spans="1:34"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c r="AH744" s="292"/>
    </row>
    <row r="745" spans="1:34"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c r="AE745" s="292"/>
      <c r="AF745" s="292"/>
      <c r="AG745" s="292"/>
      <c r="AH745" s="292"/>
    </row>
    <row r="746" spans="1:34"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c r="AE746" s="292"/>
      <c r="AF746" s="292"/>
      <c r="AG746" s="292"/>
      <c r="AH746" s="292"/>
    </row>
    <row r="747" spans="1:34"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c r="AE747" s="292"/>
      <c r="AF747" s="292"/>
      <c r="AG747" s="292"/>
      <c r="AH747" s="292"/>
    </row>
    <row r="748" spans="1:34"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c r="AE748" s="292"/>
      <c r="AF748" s="292"/>
      <c r="AG748" s="292"/>
      <c r="AH748" s="292"/>
    </row>
    <row r="749" spans="1:34"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c r="AH749" s="292"/>
    </row>
    <row r="750" spans="1:34"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c r="AH750" s="292"/>
    </row>
    <row r="751" spans="1:34"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c r="AH751" s="292"/>
    </row>
    <row r="752" spans="1:34"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c r="AH752" s="292"/>
    </row>
    <row r="753" spans="1:34"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c r="AH753" s="292"/>
    </row>
    <row r="754" spans="1:34"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c r="AH754" s="292"/>
    </row>
    <row r="755" spans="1:34"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c r="AE755" s="292"/>
      <c r="AF755" s="292"/>
      <c r="AG755" s="292"/>
      <c r="AH755" s="292"/>
    </row>
    <row r="756" spans="1:34"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c r="AH756" s="292"/>
    </row>
    <row r="757" spans="1:34"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c r="AE757" s="292"/>
      <c r="AF757" s="292"/>
      <c r="AG757" s="292"/>
      <c r="AH757" s="292"/>
    </row>
    <row r="758" spans="1:34"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c r="AH758" s="292"/>
    </row>
    <row r="759" spans="1:34"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c r="AH759" s="292"/>
    </row>
    <row r="760" spans="1:34"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c r="AE760" s="292"/>
      <c r="AF760" s="292"/>
      <c r="AG760" s="292"/>
      <c r="AH760" s="292"/>
    </row>
    <row r="761" spans="1:34"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c r="AH761" s="292"/>
    </row>
    <row r="762" spans="1:34"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c r="AE762" s="292"/>
      <c r="AF762" s="292"/>
      <c r="AG762" s="292"/>
      <c r="AH762" s="292"/>
    </row>
    <row r="763" spans="1:34"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92"/>
      <c r="AF763" s="292"/>
      <c r="AG763" s="292"/>
      <c r="AH763" s="292"/>
    </row>
    <row r="764" spans="1:34"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c r="AE764" s="292"/>
      <c r="AF764" s="292"/>
      <c r="AG764" s="292"/>
      <c r="AH764" s="292"/>
    </row>
    <row r="765" spans="1:34"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c r="AE765" s="292"/>
      <c r="AF765" s="292"/>
      <c r="AG765" s="292"/>
      <c r="AH765" s="292"/>
    </row>
    <row r="766" spans="1:34"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c r="AE766" s="292"/>
      <c r="AF766" s="292"/>
      <c r="AG766" s="292"/>
      <c r="AH766" s="292"/>
    </row>
    <row r="767" spans="1:34"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c r="AH767" s="292"/>
    </row>
    <row r="768" spans="1:34"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c r="AH768" s="292"/>
    </row>
    <row r="769" spans="1:34"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c r="AE769" s="292"/>
      <c r="AF769" s="292"/>
      <c r="AG769" s="292"/>
      <c r="AH769" s="292"/>
    </row>
    <row r="770" spans="1:34"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c r="AE770" s="292"/>
      <c r="AF770" s="292"/>
      <c r="AG770" s="292"/>
      <c r="AH770" s="292"/>
    </row>
    <row r="771" spans="1:34"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c r="AE771" s="292"/>
      <c r="AF771" s="292"/>
      <c r="AG771" s="292"/>
      <c r="AH771" s="292"/>
    </row>
    <row r="772" spans="1:34"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c r="AE772" s="292"/>
      <c r="AF772" s="292"/>
      <c r="AG772" s="292"/>
      <c r="AH772" s="292"/>
    </row>
    <row r="773" spans="1:34"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c r="AH773" s="292"/>
    </row>
    <row r="774" spans="1:34"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c r="AE774" s="292"/>
      <c r="AF774" s="292"/>
      <c r="AG774" s="292"/>
      <c r="AH774" s="292"/>
    </row>
    <row r="775" spans="1:34"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c r="AE775" s="292"/>
      <c r="AF775" s="292"/>
      <c r="AG775" s="292"/>
      <c r="AH775" s="292"/>
    </row>
    <row r="776" spans="1:34"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c r="AH776" s="292"/>
    </row>
    <row r="777" spans="1:34"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c r="AE777" s="292"/>
      <c r="AF777" s="292"/>
      <c r="AG777" s="292"/>
      <c r="AH777" s="292"/>
    </row>
    <row r="778" spans="1:34"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c r="AE778" s="292"/>
      <c r="AF778" s="292"/>
      <c r="AG778" s="292"/>
      <c r="AH778" s="292"/>
    </row>
    <row r="779" spans="1:34"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c r="AH779" s="292"/>
    </row>
    <row r="780" spans="1:34"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c r="AE780" s="292"/>
      <c r="AF780" s="292"/>
      <c r="AG780" s="292"/>
      <c r="AH780" s="292"/>
    </row>
    <row r="781" spans="1:34"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c r="AE781" s="292"/>
      <c r="AF781" s="292"/>
      <c r="AG781" s="292"/>
      <c r="AH781" s="292"/>
    </row>
    <row r="782" spans="1:34"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c r="AE782" s="292"/>
      <c r="AF782" s="292"/>
      <c r="AG782" s="292"/>
      <c r="AH782" s="292"/>
    </row>
    <row r="783" spans="1:34"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c r="AE783" s="292"/>
      <c r="AF783" s="292"/>
      <c r="AG783" s="292"/>
      <c r="AH783" s="292"/>
    </row>
    <row r="784" spans="1:34"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c r="AE784" s="292"/>
      <c r="AF784" s="292"/>
      <c r="AG784" s="292"/>
      <c r="AH784" s="292"/>
    </row>
    <row r="785" spans="1:34"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c r="AE785" s="292"/>
      <c r="AF785" s="292"/>
      <c r="AG785" s="292"/>
      <c r="AH785" s="292"/>
    </row>
    <row r="786" spans="1:34"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c r="AE786" s="292"/>
      <c r="AF786" s="292"/>
      <c r="AG786" s="292"/>
      <c r="AH786" s="292"/>
    </row>
    <row r="787" spans="1:34"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c r="AE787" s="292"/>
      <c r="AF787" s="292"/>
      <c r="AG787" s="292"/>
      <c r="AH787" s="292"/>
    </row>
    <row r="788" spans="1:34"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c r="AE788" s="292"/>
      <c r="AF788" s="292"/>
      <c r="AG788" s="292"/>
      <c r="AH788" s="292"/>
    </row>
    <row r="789" spans="1:34"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c r="AE789" s="292"/>
      <c r="AF789" s="292"/>
      <c r="AG789" s="292"/>
      <c r="AH789" s="292"/>
    </row>
    <row r="790" spans="1:34"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c r="AE790" s="292"/>
      <c r="AF790" s="292"/>
      <c r="AG790" s="292"/>
      <c r="AH790" s="292"/>
    </row>
    <row r="791" spans="1:34"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c r="AE791" s="292"/>
      <c r="AF791" s="292"/>
      <c r="AG791" s="292"/>
      <c r="AH791" s="292"/>
    </row>
    <row r="792" spans="1:34"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c r="AE792" s="292"/>
      <c r="AF792" s="292"/>
      <c r="AG792" s="292"/>
      <c r="AH792" s="292"/>
    </row>
    <row r="793" spans="1:34"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c r="AE793" s="292"/>
      <c r="AF793" s="292"/>
      <c r="AG793" s="292"/>
      <c r="AH793" s="292"/>
    </row>
    <row r="794" spans="1:34"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c r="AE794" s="292"/>
      <c r="AF794" s="292"/>
      <c r="AG794" s="292"/>
      <c r="AH794" s="292"/>
    </row>
    <row r="795" spans="1:34"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c r="AE795" s="292"/>
      <c r="AF795" s="292"/>
      <c r="AG795" s="292"/>
      <c r="AH795" s="292"/>
    </row>
    <row r="796" spans="1:34"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c r="AE796" s="292"/>
      <c r="AF796" s="292"/>
      <c r="AG796" s="292"/>
      <c r="AH796" s="292"/>
    </row>
    <row r="797" spans="1:34"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c r="AE797" s="292"/>
      <c r="AF797" s="292"/>
      <c r="AG797" s="292"/>
      <c r="AH797" s="292"/>
    </row>
    <row r="798" spans="1:34"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c r="AE798" s="292"/>
      <c r="AF798" s="292"/>
      <c r="AG798" s="292"/>
      <c r="AH798" s="292"/>
    </row>
    <row r="799" spans="1:34"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row>
    <row r="800" spans="1:34"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c r="AE800" s="292"/>
      <c r="AF800" s="292"/>
      <c r="AG800" s="292"/>
      <c r="AH800" s="292"/>
    </row>
    <row r="801" spans="1:34"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c r="AE801" s="292"/>
      <c r="AF801" s="292"/>
      <c r="AG801" s="292"/>
      <c r="AH801" s="292"/>
    </row>
    <row r="802" spans="1:34"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c r="AH802" s="292"/>
    </row>
    <row r="803" spans="1:34"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c r="AH803" s="292"/>
    </row>
    <row r="804" spans="1:34"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c r="AE804" s="292"/>
      <c r="AF804" s="292"/>
      <c r="AG804" s="292"/>
      <c r="AH804" s="292"/>
    </row>
    <row r="805" spans="1:34"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c r="AH805" s="292"/>
    </row>
    <row r="806" spans="1:34"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c r="AE806" s="292"/>
      <c r="AF806" s="292"/>
      <c r="AG806" s="292"/>
      <c r="AH806" s="292"/>
    </row>
    <row r="807" spans="1:34"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c r="AE807" s="292"/>
      <c r="AF807" s="292"/>
      <c r="AG807" s="292"/>
      <c r="AH807" s="292"/>
    </row>
    <row r="808" spans="1:34"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c r="AE808" s="292"/>
      <c r="AF808" s="292"/>
      <c r="AG808" s="292"/>
      <c r="AH808" s="292"/>
    </row>
    <row r="809" spans="1:34"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c r="AE809" s="292"/>
      <c r="AF809" s="292"/>
      <c r="AG809" s="292"/>
      <c r="AH809" s="292"/>
    </row>
    <row r="810" spans="1:34"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c r="AE810" s="292"/>
      <c r="AF810" s="292"/>
      <c r="AG810" s="292"/>
      <c r="AH810" s="292"/>
    </row>
    <row r="811" spans="1:34"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c r="AE811" s="292"/>
      <c r="AF811" s="292"/>
      <c r="AG811" s="292"/>
      <c r="AH811" s="292"/>
    </row>
    <row r="812" spans="1:34"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c r="AE812" s="292"/>
      <c r="AF812" s="292"/>
      <c r="AG812" s="292"/>
      <c r="AH812" s="292"/>
    </row>
    <row r="813" spans="1:34"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c r="AE813" s="292"/>
      <c r="AF813" s="292"/>
      <c r="AG813" s="292"/>
      <c r="AH813" s="292"/>
    </row>
    <row r="814" spans="1:34"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c r="AE814" s="292"/>
      <c r="AF814" s="292"/>
      <c r="AG814" s="292"/>
      <c r="AH814" s="292"/>
    </row>
    <row r="815" spans="1:34"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c r="AE815" s="292"/>
      <c r="AF815" s="292"/>
      <c r="AG815" s="292"/>
      <c r="AH815" s="292"/>
    </row>
    <row r="816" spans="1:34"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c r="AE816" s="292"/>
      <c r="AF816" s="292"/>
      <c r="AG816" s="292"/>
      <c r="AH816" s="292"/>
    </row>
    <row r="817" spans="1:34"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c r="AE817" s="292"/>
      <c r="AF817" s="292"/>
      <c r="AG817" s="292"/>
      <c r="AH817" s="292"/>
    </row>
    <row r="818" spans="1:34"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c r="AE818" s="292"/>
      <c r="AF818" s="292"/>
      <c r="AG818" s="292"/>
      <c r="AH818" s="292"/>
    </row>
    <row r="819" spans="1:34"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c r="AE819" s="292"/>
      <c r="AF819" s="292"/>
      <c r="AG819" s="292"/>
      <c r="AH819" s="292"/>
    </row>
    <row r="820" spans="1:34"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c r="AE820" s="292"/>
      <c r="AF820" s="292"/>
      <c r="AG820" s="292"/>
      <c r="AH820" s="292"/>
    </row>
    <row r="821" spans="1:34"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c r="AH821" s="292"/>
    </row>
    <row r="822" spans="1:34"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c r="AH822" s="292"/>
    </row>
    <row r="823" spans="1:34"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c r="AE823" s="292"/>
      <c r="AF823" s="292"/>
      <c r="AG823" s="292"/>
      <c r="AH823" s="292"/>
    </row>
    <row r="824" spans="1:34"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c r="AE824" s="292"/>
      <c r="AF824" s="292"/>
      <c r="AG824" s="292"/>
      <c r="AH824" s="292"/>
    </row>
    <row r="825" spans="1:34"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c r="AE825" s="292"/>
      <c r="AF825" s="292"/>
      <c r="AG825" s="292"/>
      <c r="AH825" s="292"/>
    </row>
    <row r="826" spans="1:34"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c r="AE826" s="292"/>
      <c r="AF826" s="292"/>
      <c r="AG826" s="292"/>
      <c r="AH826" s="292"/>
    </row>
    <row r="827" spans="1:34"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c r="AH827" s="292"/>
    </row>
    <row r="828" spans="1:34"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c r="AE828" s="292"/>
      <c r="AF828" s="292"/>
      <c r="AG828" s="292"/>
      <c r="AH828" s="292"/>
    </row>
    <row r="829" spans="1:34"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c r="AE829" s="292"/>
      <c r="AF829" s="292"/>
      <c r="AG829" s="292"/>
      <c r="AH829" s="292"/>
    </row>
    <row r="830" spans="1:34"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c r="AE830" s="292"/>
      <c r="AF830" s="292"/>
      <c r="AG830" s="292"/>
      <c r="AH830" s="292"/>
    </row>
    <row r="831" spans="1:34"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c r="AH831" s="292"/>
    </row>
    <row r="832" spans="1:34"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c r="AE832" s="292"/>
      <c r="AF832" s="292"/>
      <c r="AG832" s="292"/>
      <c r="AH832" s="292"/>
    </row>
    <row r="833" spans="1:34"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c r="AH833" s="292"/>
    </row>
    <row r="834" spans="1:34"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c r="AH834" s="292"/>
    </row>
    <row r="835" spans="1:34"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row>
    <row r="836" spans="1:34"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c r="AE836" s="292"/>
      <c r="AF836" s="292"/>
      <c r="AG836" s="292"/>
      <c r="AH836" s="292"/>
    </row>
    <row r="837" spans="1:34"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c r="AE837" s="292"/>
      <c r="AF837" s="292"/>
      <c r="AG837" s="292"/>
      <c r="AH837" s="292"/>
    </row>
    <row r="838" spans="1:34"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c r="AE838" s="292"/>
      <c r="AF838" s="292"/>
      <c r="AG838" s="292"/>
      <c r="AH838" s="292"/>
    </row>
    <row r="839" spans="1:34"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c r="AH839" s="292"/>
    </row>
    <row r="840" spans="1:34"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c r="AH840" s="292"/>
    </row>
    <row r="841" spans="1:34"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c r="AE841" s="292"/>
      <c r="AF841" s="292"/>
      <c r="AG841" s="292"/>
      <c r="AH841" s="292"/>
    </row>
    <row r="842" spans="1:34"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c r="AE842" s="292"/>
      <c r="AF842" s="292"/>
      <c r="AG842" s="292"/>
      <c r="AH842" s="292"/>
    </row>
    <row r="843" spans="1:34"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c r="AE843" s="292"/>
      <c r="AF843" s="292"/>
      <c r="AG843" s="292"/>
      <c r="AH843" s="292"/>
    </row>
    <row r="844" spans="1:34"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c r="AE844" s="292"/>
      <c r="AF844" s="292"/>
      <c r="AG844" s="292"/>
      <c r="AH844" s="292"/>
    </row>
    <row r="845" spans="1:34"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c r="AE845" s="292"/>
      <c r="AF845" s="292"/>
      <c r="AG845" s="292"/>
      <c r="AH845" s="292"/>
    </row>
    <row r="846" spans="1:34"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c r="AE846" s="292"/>
      <c r="AF846" s="292"/>
      <c r="AG846" s="292"/>
      <c r="AH846" s="292"/>
    </row>
    <row r="847" spans="1:34"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c r="AE847" s="292"/>
      <c r="AF847" s="292"/>
      <c r="AG847" s="292"/>
      <c r="AH847" s="292"/>
    </row>
    <row r="848" spans="1:34"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c r="AE848" s="292"/>
      <c r="AF848" s="292"/>
      <c r="AG848" s="292"/>
      <c r="AH848" s="292"/>
    </row>
    <row r="849" spans="1:34"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c r="AE849" s="292"/>
      <c r="AF849" s="292"/>
      <c r="AG849" s="292"/>
      <c r="AH849" s="292"/>
    </row>
    <row r="850" spans="1:34"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c r="AE850" s="292"/>
      <c r="AF850" s="292"/>
      <c r="AG850" s="292"/>
      <c r="AH850" s="292"/>
    </row>
    <row r="851" spans="1:34"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c r="AE851" s="292"/>
      <c r="AF851" s="292"/>
      <c r="AG851" s="292"/>
      <c r="AH851" s="292"/>
    </row>
    <row r="852" spans="1:34"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c r="AE852" s="292"/>
      <c r="AF852" s="292"/>
      <c r="AG852" s="292"/>
      <c r="AH852" s="292"/>
    </row>
    <row r="853" spans="1:34"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c r="AE853" s="292"/>
      <c r="AF853" s="292"/>
      <c r="AG853" s="292"/>
      <c r="AH853" s="292"/>
    </row>
    <row r="854" spans="1:34"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c r="AE854" s="292"/>
      <c r="AF854" s="292"/>
      <c r="AG854" s="292"/>
      <c r="AH854" s="292"/>
    </row>
    <row r="855" spans="1:34"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c r="AE855" s="292"/>
      <c r="AF855" s="292"/>
      <c r="AG855" s="292"/>
      <c r="AH855" s="292"/>
    </row>
    <row r="856" spans="1:34"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c r="AE856" s="292"/>
      <c r="AF856" s="292"/>
      <c r="AG856" s="292"/>
      <c r="AH856" s="292"/>
    </row>
    <row r="857" spans="1:34"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c r="AE857" s="292"/>
      <c r="AF857" s="292"/>
      <c r="AG857" s="292"/>
      <c r="AH857" s="292"/>
    </row>
    <row r="858" spans="1:34"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c r="AE858" s="292"/>
      <c r="AF858" s="292"/>
      <c r="AG858" s="292"/>
      <c r="AH858" s="292"/>
    </row>
    <row r="859" spans="1:34"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c r="AE859" s="292"/>
      <c r="AF859" s="292"/>
      <c r="AG859" s="292"/>
      <c r="AH859" s="292"/>
    </row>
    <row r="860" spans="1:34"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row>
    <row r="861" spans="1:34"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c r="AH861" s="292"/>
    </row>
    <row r="862" spans="1:34"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c r="AH862" s="292"/>
    </row>
    <row r="863" spans="1:34"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c r="AE863" s="292"/>
      <c r="AF863" s="292"/>
      <c r="AG863" s="292"/>
      <c r="AH863" s="292"/>
    </row>
    <row r="864" spans="1:34"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c r="AE864" s="292"/>
      <c r="AF864" s="292"/>
      <c r="AG864" s="292"/>
      <c r="AH864" s="292"/>
    </row>
    <row r="865" spans="1:34"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c r="AE865" s="292"/>
      <c r="AF865" s="292"/>
      <c r="AG865" s="292"/>
      <c r="AH865" s="292"/>
    </row>
    <row r="866" spans="1:34"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c r="AE866" s="292"/>
      <c r="AF866" s="292"/>
      <c r="AG866" s="292"/>
      <c r="AH866" s="292"/>
    </row>
    <row r="867" spans="1:34"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c r="AE867" s="292"/>
      <c r="AF867" s="292"/>
      <c r="AG867" s="292"/>
      <c r="AH867" s="292"/>
    </row>
    <row r="868" spans="1:34"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c r="AE868" s="292"/>
      <c r="AF868" s="292"/>
      <c r="AG868" s="292"/>
      <c r="AH868" s="292"/>
    </row>
    <row r="869" spans="1:34"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c r="AE869" s="292"/>
      <c r="AF869" s="292"/>
      <c r="AG869" s="292"/>
      <c r="AH869" s="292"/>
    </row>
    <row r="870" spans="1:34"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c r="AE870" s="292"/>
      <c r="AF870" s="292"/>
      <c r="AG870" s="292"/>
      <c r="AH870" s="292"/>
    </row>
    <row r="871" spans="1:34"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c r="AE871" s="292"/>
      <c r="AF871" s="292"/>
      <c r="AG871" s="292"/>
      <c r="AH871" s="292"/>
    </row>
    <row r="872" spans="1:34"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c r="AE872" s="292"/>
      <c r="AF872" s="292"/>
      <c r="AG872" s="292"/>
      <c r="AH872" s="292"/>
    </row>
    <row r="873" spans="1:34"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c r="AE873" s="292"/>
      <c r="AF873" s="292"/>
      <c r="AG873" s="292"/>
      <c r="AH873" s="292"/>
    </row>
    <row r="874" spans="1:34"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c r="AE874" s="292"/>
      <c r="AF874" s="292"/>
      <c r="AG874" s="292"/>
      <c r="AH874" s="292"/>
    </row>
    <row r="875" spans="1:34"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c r="AE875" s="292"/>
      <c r="AF875" s="292"/>
      <c r="AG875" s="292"/>
      <c r="AH875" s="292"/>
    </row>
    <row r="876" spans="1:34"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row>
    <row r="877" spans="1:34"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c r="AE877" s="292"/>
      <c r="AF877" s="292"/>
      <c r="AG877" s="292"/>
      <c r="AH877" s="292"/>
    </row>
    <row r="878" spans="1:34"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c r="AE878" s="292"/>
      <c r="AF878" s="292"/>
      <c r="AG878" s="292"/>
      <c r="AH878" s="292"/>
    </row>
    <row r="879" spans="1:34"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c r="AE879" s="292"/>
      <c r="AF879" s="292"/>
      <c r="AG879" s="292"/>
      <c r="AH879" s="292"/>
    </row>
    <row r="880" spans="1:34"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c r="AE880" s="292"/>
      <c r="AF880" s="292"/>
      <c r="AG880" s="292"/>
      <c r="AH880" s="292"/>
    </row>
    <row r="881" spans="1:34"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c r="AE881" s="292"/>
      <c r="AF881" s="292"/>
      <c r="AG881" s="292"/>
      <c r="AH881" s="292"/>
    </row>
    <row r="882" spans="1:34"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c r="AE882" s="292"/>
      <c r="AF882" s="292"/>
      <c r="AG882" s="292"/>
      <c r="AH882" s="292"/>
    </row>
    <row r="883" spans="1:34"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c r="AH883" s="292"/>
    </row>
    <row r="884" spans="1:34"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c r="AE884" s="292"/>
      <c r="AF884" s="292"/>
      <c r="AG884" s="292"/>
      <c r="AH884" s="292"/>
    </row>
    <row r="885" spans="1:34"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c r="AE885" s="292"/>
      <c r="AF885" s="292"/>
      <c r="AG885" s="292"/>
      <c r="AH885" s="292"/>
    </row>
    <row r="886" spans="1:34"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row>
    <row r="887" spans="1:34"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c r="AE887" s="292"/>
      <c r="AF887" s="292"/>
      <c r="AG887" s="292"/>
      <c r="AH887" s="292"/>
    </row>
    <row r="888" spans="1:34"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c r="AE888" s="292"/>
      <c r="AF888" s="292"/>
      <c r="AG888" s="292"/>
      <c r="AH888" s="292"/>
    </row>
    <row r="889" spans="1:34"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c r="AE889" s="292"/>
      <c r="AF889" s="292"/>
      <c r="AG889" s="292"/>
      <c r="AH889" s="292"/>
    </row>
    <row r="890" spans="1:34"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c r="AH890" s="292"/>
    </row>
    <row r="891" spans="1:34"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c r="AH891" s="292"/>
    </row>
    <row r="892" spans="1:34"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c r="AH892" s="292"/>
    </row>
    <row r="893" spans="1:34"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c r="AE893" s="292"/>
      <c r="AF893" s="292"/>
      <c r="AG893" s="292"/>
      <c r="AH893" s="292"/>
    </row>
    <row r="894" spans="1:34"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c r="AE894" s="292"/>
      <c r="AF894" s="292"/>
      <c r="AG894" s="292"/>
      <c r="AH894" s="292"/>
    </row>
    <row r="895" spans="1:34"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c r="AE895" s="292"/>
      <c r="AF895" s="292"/>
      <c r="AG895" s="292"/>
      <c r="AH895" s="292"/>
    </row>
    <row r="896" spans="1:34"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c r="AE896" s="292"/>
      <c r="AF896" s="292"/>
      <c r="AG896" s="292"/>
      <c r="AH896" s="292"/>
    </row>
    <row r="897" spans="1:34"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c r="AE897" s="292"/>
      <c r="AF897" s="292"/>
      <c r="AG897" s="292"/>
      <c r="AH897" s="292"/>
    </row>
    <row r="898" spans="1:34"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c r="AH898" s="292"/>
    </row>
    <row r="899" spans="1:34"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c r="AE899" s="292"/>
      <c r="AF899" s="292"/>
      <c r="AG899" s="292"/>
      <c r="AH899" s="292"/>
    </row>
    <row r="900" spans="1:34"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c r="AE900" s="292"/>
      <c r="AF900" s="292"/>
      <c r="AG900" s="292"/>
      <c r="AH900" s="292"/>
    </row>
    <row r="901" spans="1:34"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c r="AE901" s="292"/>
      <c r="AF901" s="292"/>
      <c r="AG901" s="292"/>
      <c r="AH901" s="292"/>
    </row>
    <row r="902" spans="1:34"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c r="AH902" s="292"/>
    </row>
    <row r="903" spans="1:34"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c r="AE903" s="292"/>
      <c r="AF903" s="292"/>
      <c r="AG903" s="292"/>
      <c r="AH903" s="292"/>
    </row>
    <row r="904" spans="1:34"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c r="AE904" s="292"/>
      <c r="AF904" s="292"/>
      <c r="AG904" s="292"/>
      <c r="AH904" s="292"/>
    </row>
    <row r="905" spans="1:34"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c r="AH905" s="292"/>
    </row>
    <row r="906" spans="1:34"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c r="AH906" s="292"/>
    </row>
    <row r="907" spans="1:34"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c r="AE907" s="292"/>
      <c r="AF907" s="292"/>
      <c r="AG907" s="292"/>
      <c r="AH907" s="292"/>
    </row>
    <row r="908" spans="1:34"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c r="AE908" s="292"/>
      <c r="AF908" s="292"/>
      <c r="AG908" s="292"/>
      <c r="AH908" s="292"/>
    </row>
    <row r="909" spans="1:34"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c r="AH909" s="292"/>
    </row>
    <row r="910" spans="1:34"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c r="AE910" s="292"/>
      <c r="AF910" s="292"/>
      <c r="AG910" s="292"/>
      <c r="AH910" s="292"/>
    </row>
    <row r="911" spans="1:34"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c r="AE911" s="292"/>
      <c r="AF911" s="292"/>
      <c r="AG911" s="292"/>
      <c r="AH911" s="292"/>
    </row>
    <row r="912" spans="1:34"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c r="AE912" s="292"/>
      <c r="AF912" s="292"/>
      <c r="AG912" s="292"/>
      <c r="AH912" s="292"/>
    </row>
    <row r="913" spans="1:34"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c r="AE913" s="292"/>
      <c r="AF913" s="292"/>
      <c r="AG913" s="292"/>
      <c r="AH913" s="292"/>
    </row>
    <row r="914" spans="1:34"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c r="AH914" s="292"/>
    </row>
    <row r="915" spans="1:34"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c r="AE915" s="292"/>
      <c r="AF915" s="292"/>
      <c r="AG915" s="292"/>
      <c r="AH915" s="292"/>
    </row>
    <row r="916" spans="1:34"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c r="AE916" s="292"/>
      <c r="AF916" s="292"/>
      <c r="AG916" s="292"/>
      <c r="AH916" s="292"/>
    </row>
    <row r="917" spans="1:34"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c r="AE917" s="292"/>
      <c r="AF917" s="292"/>
      <c r="AG917" s="292"/>
      <c r="AH917" s="292"/>
    </row>
    <row r="918" spans="1:34"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c r="AE918" s="292"/>
      <c r="AF918" s="292"/>
      <c r="AG918" s="292"/>
      <c r="AH918" s="292"/>
    </row>
    <row r="919" spans="1:34"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c r="AH919" s="292"/>
    </row>
    <row r="920" spans="1:34"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c r="AE920" s="292"/>
      <c r="AF920" s="292"/>
      <c r="AG920" s="292"/>
      <c r="AH920" s="292"/>
    </row>
    <row r="921" spans="1:34"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c r="AH921" s="292"/>
    </row>
    <row r="922" spans="1:34"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c r="AH922" s="292"/>
    </row>
    <row r="923" spans="1:34"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c r="AE923" s="292"/>
      <c r="AF923" s="292"/>
      <c r="AG923" s="292"/>
      <c r="AH923" s="292"/>
    </row>
    <row r="924" spans="1:34"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c r="AE924" s="292"/>
      <c r="AF924" s="292"/>
      <c r="AG924" s="292"/>
      <c r="AH924" s="292"/>
    </row>
    <row r="925" spans="1:34"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c r="AE925" s="292"/>
      <c r="AF925" s="292"/>
      <c r="AG925" s="292"/>
      <c r="AH925" s="292"/>
    </row>
    <row r="926" spans="1:34"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c r="AE926" s="292"/>
      <c r="AF926" s="292"/>
      <c r="AG926" s="292"/>
      <c r="AH926" s="292"/>
    </row>
    <row r="927" spans="1:34"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c r="AE927" s="292"/>
      <c r="AF927" s="292"/>
      <c r="AG927" s="292"/>
      <c r="AH927" s="292"/>
    </row>
    <row r="928" spans="1:34"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c r="AE928" s="292"/>
      <c r="AF928" s="292"/>
      <c r="AG928" s="292"/>
      <c r="AH928" s="292"/>
    </row>
    <row r="929" spans="1:34"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c r="AE929" s="292"/>
      <c r="AF929" s="292"/>
      <c r="AG929" s="292"/>
      <c r="AH929" s="292"/>
    </row>
    <row r="930" spans="1:34"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c r="AH930" s="292"/>
    </row>
    <row r="931" spans="1:34"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c r="AE931" s="292"/>
      <c r="AF931" s="292"/>
      <c r="AG931" s="292"/>
      <c r="AH931" s="292"/>
    </row>
    <row r="932" spans="1:34"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c r="AE932" s="292"/>
      <c r="AF932" s="292"/>
      <c r="AG932" s="292"/>
      <c r="AH932" s="292"/>
    </row>
    <row r="933" spans="1:34"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c r="AE933" s="292"/>
      <c r="AF933" s="292"/>
      <c r="AG933" s="292"/>
      <c r="AH933" s="292"/>
    </row>
    <row r="934" spans="1:34"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c r="AE934" s="292"/>
      <c r="AF934" s="292"/>
      <c r="AG934" s="292"/>
      <c r="AH934" s="292"/>
    </row>
    <row r="935" spans="1:34"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c r="AE935" s="292"/>
      <c r="AF935" s="292"/>
      <c r="AG935" s="292"/>
      <c r="AH935" s="292"/>
    </row>
    <row r="936" spans="1:34"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c r="AE936" s="292"/>
      <c r="AF936" s="292"/>
      <c r="AG936" s="292"/>
      <c r="AH936" s="292"/>
    </row>
    <row r="937" spans="1:34"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c r="AE937" s="292"/>
      <c r="AF937" s="292"/>
      <c r="AG937" s="292"/>
      <c r="AH937" s="292"/>
    </row>
    <row r="938" spans="1:34"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c r="AH938" s="292"/>
    </row>
    <row r="939" spans="1:34"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c r="AE939" s="292"/>
      <c r="AF939" s="292"/>
      <c r="AG939" s="292"/>
      <c r="AH939" s="292"/>
    </row>
    <row r="940" spans="1:34"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c r="AE940" s="292"/>
      <c r="AF940" s="292"/>
      <c r="AG940" s="292"/>
      <c r="AH940" s="292"/>
    </row>
    <row r="941" spans="1:34"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c r="AE941" s="292"/>
      <c r="AF941" s="292"/>
      <c r="AG941" s="292"/>
      <c r="AH941" s="292"/>
    </row>
    <row r="942" spans="1:34"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c r="AE942" s="292"/>
      <c r="AF942" s="292"/>
      <c r="AG942" s="292"/>
      <c r="AH942" s="292"/>
    </row>
    <row r="943" spans="1:34"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c r="AE943" s="292"/>
      <c r="AF943" s="292"/>
      <c r="AG943" s="292"/>
      <c r="AH943" s="292"/>
    </row>
    <row r="944" spans="1:34"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c r="AE944" s="292"/>
      <c r="AF944" s="292"/>
      <c r="AG944" s="292"/>
      <c r="AH944" s="292"/>
    </row>
    <row r="945" spans="1:34"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c r="AE945" s="292"/>
      <c r="AF945" s="292"/>
      <c r="AG945" s="292"/>
      <c r="AH945" s="292"/>
    </row>
    <row r="946" spans="1:34"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c r="AE946" s="292"/>
      <c r="AF946" s="292"/>
      <c r="AG946" s="292"/>
      <c r="AH946" s="292"/>
    </row>
    <row r="947" spans="1:34"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c r="AE947" s="292"/>
      <c r="AF947" s="292"/>
      <c r="AG947" s="292"/>
      <c r="AH947" s="292"/>
    </row>
    <row r="948" spans="1:34"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c r="AE948" s="292"/>
      <c r="AF948" s="292"/>
      <c r="AG948" s="292"/>
      <c r="AH948" s="292"/>
    </row>
    <row r="949" spans="1:34"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c r="AE949" s="292"/>
      <c r="AF949" s="292"/>
      <c r="AG949" s="292"/>
      <c r="AH949" s="292"/>
    </row>
    <row r="950" spans="1:34"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c r="AE950" s="292"/>
      <c r="AF950" s="292"/>
      <c r="AG950" s="292"/>
      <c r="AH950" s="292"/>
    </row>
    <row r="951" spans="1:34"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c r="AH951" s="292"/>
    </row>
    <row r="952" spans="1:34"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c r="AH952" s="292"/>
    </row>
    <row r="953" spans="1:34"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c r="AE953" s="292"/>
      <c r="AF953" s="292"/>
      <c r="AG953" s="292"/>
      <c r="AH953" s="292"/>
    </row>
    <row r="954" spans="1:34"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c r="AE954" s="292"/>
      <c r="AF954" s="292"/>
      <c r="AG954" s="292"/>
      <c r="AH954" s="292"/>
    </row>
    <row r="955" spans="1:34"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c r="AE955" s="292"/>
      <c r="AF955" s="292"/>
      <c r="AG955" s="292"/>
      <c r="AH955" s="292"/>
    </row>
    <row r="956" spans="1:34"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c r="AH956" s="292"/>
    </row>
    <row r="957" spans="1:34"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c r="AH957" s="292"/>
    </row>
    <row r="958" spans="1:34"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c r="AE958" s="292"/>
      <c r="AF958" s="292"/>
      <c r="AG958" s="292"/>
      <c r="AH958" s="292"/>
    </row>
    <row r="959" spans="1:34"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c r="AH959" s="292"/>
    </row>
    <row r="960" spans="1:34"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c r="AH960" s="292"/>
    </row>
    <row r="961" spans="1:34"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c r="AE961" s="292"/>
      <c r="AF961" s="292"/>
      <c r="AG961" s="292"/>
      <c r="AH961" s="292"/>
    </row>
    <row r="962" spans="1:34"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c r="AE962" s="292"/>
      <c r="AF962" s="292"/>
      <c r="AG962" s="292"/>
      <c r="AH962" s="292"/>
    </row>
    <row r="963" spans="1:34"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c r="AE963" s="292"/>
      <c r="AF963" s="292"/>
      <c r="AG963" s="292"/>
      <c r="AH963" s="292"/>
    </row>
    <row r="964" spans="1:34"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c r="AE964" s="292"/>
      <c r="AF964" s="292"/>
      <c r="AG964" s="292"/>
      <c r="AH964" s="292"/>
    </row>
    <row r="965" spans="1:34"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c r="AH965" s="292"/>
    </row>
    <row r="966" spans="1:34"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c r="AH966" s="292"/>
    </row>
    <row r="967" spans="1:34"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c r="AH967" s="292"/>
    </row>
    <row r="968" spans="1:34"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c r="AE968" s="292"/>
      <c r="AF968" s="292"/>
      <c r="AG968" s="292"/>
      <c r="AH968" s="292"/>
    </row>
    <row r="969" spans="1:34"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c r="AE969" s="292"/>
      <c r="AF969" s="292"/>
      <c r="AG969" s="292"/>
      <c r="AH969" s="292"/>
    </row>
    <row r="970" spans="1:34"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c r="AH970" s="292"/>
    </row>
    <row r="971" spans="1:34"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c r="AE971" s="292"/>
      <c r="AF971" s="292"/>
      <c r="AG971" s="292"/>
      <c r="AH971" s="292"/>
    </row>
    <row r="972" spans="1:34"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c r="AE972" s="292"/>
      <c r="AF972" s="292"/>
      <c r="AG972" s="292"/>
      <c r="AH972" s="292"/>
    </row>
    <row r="973" spans="1:34"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c r="AE973" s="292"/>
      <c r="AF973" s="292"/>
      <c r="AG973" s="292"/>
      <c r="AH973" s="292"/>
    </row>
    <row r="974" spans="1:34"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c r="AH974" s="292"/>
    </row>
    <row r="975" spans="1:34"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c r="AE975" s="292"/>
      <c r="AF975" s="292"/>
      <c r="AG975" s="292"/>
      <c r="AH975" s="292"/>
    </row>
    <row r="976" spans="1:34"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c r="AH976" s="292"/>
    </row>
    <row r="977" spans="1:34"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c r="AE977" s="292"/>
      <c r="AF977" s="292"/>
      <c r="AG977" s="292"/>
      <c r="AH977" s="292"/>
    </row>
    <row r="978" spans="1:34"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c r="AE978" s="292"/>
      <c r="AF978" s="292"/>
      <c r="AG978" s="292"/>
      <c r="AH978" s="292"/>
    </row>
    <row r="979" spans="1:34"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c r="AE979" s="292"/>
      <c r="AF979" s="292"/>
      <c r="AG979" s="292"/>
      <c r="AH979" s="292"/>
    </row>
    <row r="980" spans="1:34"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row>
    <row r="981" spans="1:34"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row>
    <row r="982" spans="1:34"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c r="AE982" s="292"/>
      <c r="AF982" s="292"/>
      <c r="AG982" s="292"/>
      <c r="AH982" s="292"/>
    </row>
    <row r="983" spans="1:34"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c r="AE983" s="292"/>
      <c r="AF983" s="292"/>
      <c r="AG983" s="292"/>
      <c r="AH983" s="292"/>
    </row>
    <row r="984" spans="1:34"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c r="AH984" s="292"/>
    </row>
    <row r="985" spans="1:34"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c r="AE985" s="292"/>
      <c r="AF985" s="292"/>
      <c r="AG985" s="292"/>
      <c r="AH985" s="292"/>
    </row>
    <row r="986" spans="1:34"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c r="AE986" s="292"/>
      <c r="AF986" s="292"/>
      <c r="AG986" s="292"/>
      <c r="AH986" s="292"/>
    </row>
    <row r="987" spans="1:34"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c r="AE987" s="292"/>
      <c r="AF987" s="292"/>
      <c r="AG987" s="292"/>
      <c r="AH987" s="292"/>
    </row>
    <row r="988" spans="1:34"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c r="AH988" s="292"/>
    </row>
    <row r="989" spans="1:34"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c r="AE989" s="292"/>
      <c r="AF989" s="292"/>
      <c r="AG989" s="292"/>
      <c r="AH989" s="292"/>
    </row>
    <row r="990" spans="1:34"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c r="AE990" s="292"/>
      <c r="AF990" s="292"/>
      <c r="AG990" s="292"/>
      <c r="AH990" s="292"/>
    </row>
    <row r="991" spans="1:34"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c r="AE991" s="292"/>
      <c r="AF991" s="292"/>
      <c r="AG991" s="292"/>
      <c r="AH991" s="292"/>
    </row>
    <row r="992" spans="1:34"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c r="AH992" s="292"/>
    </row>
    <row r="993" spans="1:34"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c r="AE993" s="292"/>
      <c r="AF993" s="292"/>
      <c r="AG993" s="292"/>
      <c r="AH993" s="292"/>
    </row>
    <row r="994" spans="1:34"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c r="AE994" s="292"/>
      <c r="AF994" s="292"/>
      <c r="AG994" s="292"/>
      <c r="AH994" s="292"/>
    </row>
    <row r="995" spans="1:34"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c r="AE995" s="292"/>
      <c r="AF995" s="292"/>
      <c r="AG995" s="292"/>
      <c r="AH995" s="292"/>
    </row>
    <row r="996" spans="1:34"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c r="AE996" s="292"/>
      <c r="AF996" s="292"/>
      <c r="AG996" s="292"/>
      <c r="AH996" s="292"/>
    </row>
    <row r="997" spans="1:34"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c r="AE997" s="292"/>
      <c r="AF997" s="292"/>
      <c r="AG997" s="292"/>
      <c r="AH997" s="292"/>
    </row>
    <row r="998" spans="1:34"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c r="AE998" s="292"/>
      <c r="AF998" s="292"/>
      <c r="AG998" s="292"/>
      <c r="AH998" s="292"/>
    </row>
    <row r="999" spans="1:34"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c r="AE999" s="292"/>
      <c r="AF999" s="292"/>
      <c r="AG999" s="292"/>
      <c r="AH999" s="292"/>
    </row>
    <row r="1000" spans="1:34"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c r="AH1000" s="29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c r="AE2" s="292"/>
      <c r="AF2" s="292"/>
      <c r="AG2" s="292"/>
      <c r="AH2" s="292"/>
    </row>
    <row r="3" spans="1:34"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c r="AE3" s="292"/>
      <c r="AF3" s="292"/>
      <c r="AG3" s="292"/>
      <c r="AH3" s="292"/>
    </row>
    <row r="4" spans="1:34"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c r="AE4" s="292"/>
      <c r="AF4" s="292"/>
      <c r="AG4" s="292"/>
      <c r="AH4" s="292"/>
    </row>
    <row r="5" spans="1:34"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c r="AE5" s="292"/>
      <c r="AF5" s="292"/>
      <c r="AG5" s="292"/>
      <c r="AH5" s="292"/>
    </row>
    <row r="6" spans="1:34"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c r="AE6" s="292"/>
      <c r="AF6" s="292"/>
      <c r="AG6" s="965" t="s">
        <v>438</v>
      </c>
      <c r="AH6" s="544"/>
    </row>
    <row r="7" spans="1:34"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c r="AE7" s="292"/>
      <c r="AF7" s="292"/>
      <c r="AG7" s="292"/>
      <c r="AH7" s="292"/>
    </row>
    <row r="8" spans="1:34"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c r="AE8" s="292"/>
      <c r="AF8" s="292"/>
      <c r="AG8" s="292"/>
      <c r="AH8" s="292"/>
    </row>
    <row r="9" spans="1:34"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c r="AE9" s="292"/>
      <c r="AF9" s="292"/>
      <c r="AG9" s="52" t="s">
        <v>439</v>
      </c>
      <c r="AH9" s="52" t="s">
        <v>440</v>
      </c>
    </row>
    <row r="10" spans="1:34" ht="30" customHeight="1" x14ac:dyDescent="0.25">
      <c r="A10" s="292"/>
      <c r="B10" s="31"/>
      <c r="C10" s="558" t="s">
        <v>123</v>
      </c>
      <c r="D10" s="544"/>
      <c r="E10" s="526" t="s">
        <v>118</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c r="AE10" s="292"/>
      <c r="AF10" s="292"/>
      <c r="AG10" s="37" t="s">
        <v>442</v>
      </c>
      <c r="AH10" s="37">
        <v>28</v>
      </c>
    </row>
    <row r="11" spans="1:34"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c r="AE11" s="292"/>
      <c r="AF11" s="292"/>
      <c r="AG11" s="37" t="s">
        <v>443</v>
      </c>
      <c r="AH11" s="37">
        <v>100</v>
      </c>
    </row>
    <row r="12" spans="1:34" ht="29.25" customHeight="1" x14ac:dyDescent="0.25">
      <c r="A12" s="292"/>
      <c r="B12" s="31"/>
      <c r="C12" s="562" t="s">
        <v>125</v>
      </c>
      <c r="D12" s="563"/>
      <c r="E12" s="560" t="s">
        <v>456</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c r="AE12" s="292"/>
      <c r="AF12" s="292"/>
      <c r="AG12" s="37" t="s">
        <v>444</v>
      </c>
      <c r="AH12" s="37">
        <v>34</v>
      </c>
    </row>
    <row r="13" spans="1:34"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c r="AE13" s="292"/>
      <c r="AF13" s="292"/>
      <c r="AG13" s="37" t="s">
        <v>446</v>
      </c>
      <c r="AH13" s="37">
        <v>100</v>
      </c>
    </row>
    <row r="14" spans="1:34" ht="15" customHeight="1" x14ac:dyDescent="0.25">
      <c r="A14" s="292"/>
      <c r="B14" s="31"/>
      <c r="C14" s="558" t="s">
        <v>127</v>
      </c>
      <c r="D14" s="544"/>
      <c r="E14" s="303"/>
      <c r="F14" s="559"/>
      <c r="G14" s="544"/>
      <c r="H14" s="544"/>
      <c r="I14" s="544"/>
      <c r="J14" s="544"/>
      <c r="K14" s="544"/>
      <c r="L14" s="544"/>
      <c r="M14" s="544"/>
      <c r="N14" s="544"/>
      <c r="O14" s="544"/>
      <c r="P14" s="544"/>
      <c r="Q14" s="544"/>
      <c r="R14" s="544"/>
      <c r="S14" s="544"/>
      <c r="T14" s="544"/>
      <c r="U14" s="544"/>
      <c r="V14" s="544"/>
      <c r="W14" s="544"/>
      <c r="X14" s="544"/>
      <c r="Y14" s="544"/>
      <c r="Z14" s="544"/>
      <c r="AA14" s="544"/>
      <c r="AB14" s="555"/>
      <c r="AC14" s="292"/>
      <c r="AD14" s="292"/>
      <c r="AE14" s="292"/>
      <c r="AF14" s="292"/>
      <c r="AG14" s="37" t="s">
        <v>447</v>
      </c>
      <c r="AH14" s="37">
        <v>38</v>
      </c>
    </row>
    <row r="15" spans="1:34" ht="29.25" customHeight="1" x14ac:dyDescent="0.25">
      <c r="A15" s="292"/>
      <c r="B15" s="31"/>
      <c r="C15" s="526" t="s">
        <v>457</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17"/>
      <c r="AB15" s="304"/>
      <c r="AC15" s="292"/>
      <c r="AD15" s="292"/>
      <c r="AE15" s="292"/>
      <c r="AF15" s="292"/>
      <c r="AG15" s="37" t="s">
        <v>448</v>
      </c>
      <c r="AH15" s="37">
        <v>100</v>
      </c>
    </row>
    <row r="16" spans="1:34" ht="15" customHeight="1" x14ac:dyDescent="0.25">
      <c r="A16" s="292"/>
      <c r="B16" s="31"/>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4"/>
      <c r="AC16" s="292"/>
      <c r="AD16" s="292"/>
      <c r="AE16" s="292"/>
      <c r="AF16" s="292"/>
      <c r="AG16" s="37" t="s">
        <v>449</v>
      </c>
      <c r="AH16" s="37">
        <v>15</v>
      </c>
    </row>
    <row r="17" spans="1:34" ht="15" customHeight="1" x14ac:dyDescent="0.25">
      <c r="A17" s="292"/>
      <c r="B17" s="31"/>
      <c r="C17" s="306" t="s">
        <v>128</v>
      </c>
      <c r="D17" s="306"/>
      <c r="E17" s="292"/>
      <c r="F17" s="292"/>
      <c r="G17" s="292"/>
      <c r="H17" s="292"/>
      <c r="I17" s="292"/>
      <c r="J17" s="305"/>
      <c r="K17" s="305"/>
      <c r="L17" s="305"/>
      <c r="M17" s="305"/>
      <c r="N17" s="305"/>
      <c r="O17" s="305"/>
      <c r="P17" s="305"/>
      <c r="Q17" s="305"/>
      <c r="R17" s="305" t="s">
        <v>129</v>
      </c>
      <c r="S17" s="305"/>
      <c r="T17" s="305"/>
      <c r="U17" s="305"/>
      <c r="V17" s="305"/>
      <c r="W17" s="305"/>
      <c r="X17" s="305"/>
      <c r="Y17" s="305"/>
      <c r="Z17" s="305"/>
      <c r="AA17" s="305"/>
      <c r="AB17" s="304"/>
      <c r="AC17" s="292"/>
      <c r="AD17" s="292"/>
      <c r="AE17" s="292"/>
      <c r="AF17" s="292"/>
      <c r="AG17" s="292"/>
      <c r="AH17" s="292"/>
    </row>
    <row r="18" spans="1:34" ht="15" customHeight="1" x14ac:dyDescent="0.25">
      <c r="A18" s="292"/>
      <c r="B18" s="31"/>
      <c r="C18" s="553"/>
      <c r="D18" s="537"/>
      <c r="E18" s="537"/>
      <c r="F18" s="537"/>
      <c r="G18" s="537"/>
      <c r="H18" s="537"/>
      <c r="I18" s="537"/>
      <c r="J18" s="537"/>
      <c r="K18" s="537"/>
      <c r="L18" s="537"/>
      <c r="M18" s="537"/>
      <c r="N18" s="537"/>
      <c r="O18" s="537"/>
      <c r="P18" s="538"/>
      <c r="Q18" s="292"/>
      <c r="R18" s="547"/>
      <c r="S18" s="527"/>
      <c r="T18" s="527"/>
      <c r="U18" s="527"/>
      <c r="V18" s="527"/>
      <c r="W18" s="527"/>
      <c r="X18" s="527"/>
      <c r="Y18" s="527"/>
      <c r="Z18" s="527"/>
      <c r="AA18" s="517"/>
      <c r="AB18" s="300"/>
      <c r="AC18" s="292"/>
      <c r="AD18" s="292"/>
      <c r="AE18" s="292"/>
      <c r="AF18" s="292"/>
      <c r="AG18" s="292"/>
      <c r="AH18" s="292"/>
    </row>
    <row r="19" spans="1:34" ht="15" customHeight="1" x14ac:dyDescent="0.25">
      <c r="A19" s="292"/>
      <c r="B19" s="31"/>
      <c r="C19" s="554"/>
      <c r="D19" s="501"/>
      <c r="E19" s="501"/>
      <c r="F19" s="501"/>
      <c r="G19" s="501"/>
      <c r="H19" s="501"/>
      <c r="I19" s="501"/>
      <c r="J19" s="501"/>
      <c r="K19" s="501"/>
      <c r="L19" s="501"/>
      <c r="M19" s="501"/>
      <c r="N19" s="501"/>
      <c r="O19" s="501"/>
      <c r="P19" s="555"/>
      <c r="Q19" s="292"/>
      <c r="R19" s="292"/>
      <c r="S19" s="292"/>
      <c r="T19" s="292"/>
      <c r="U19" s="292"/>
      <c r="V19" s="292"/>
      <c r="W19" s="292"/>
      <c r="X19" s="292"/>
      <c r="Y19" s="292"/>
      <c r="Z19" s="292"/>
      <c r="AA19" s="292"/>
      <c r="AB19" s="300"/>
      <c r="AC19" s="292"/>
      <c r="AD19" s="292"/>
      <c r="AE19" s="292"/>
      <c r="AF19" s="292"/>
      <c r="AG19" s="292"/>
      <c r="AH19" s="292"/>
    </row>
    <row r="20" spans="1:34" ht="15" customHeight="1" x14ac:dyDescent="0.25">
      <c r="A20" s="292"/>
      <c r="B20" s="31"/>
      <c r="C20" s="554"/>
      <c r="D20" s="501"/>
      <c r="E20" s="501"/>
      <c r="F20" s="501"/>
      <c r="G20" s="501"/>
      <c r="H20" s="501"/>
      <c r="I20" s="501"/>
      <c r="J20" s="501"/>
      <c r="K20" s="501"/>
      <c r="L20" s="501"/>
      <c r="M20" s="501"/>
      <c r="N20" s="501"/>
      <c r="O20" s="501"/>
      <c r="P20" s="555"/>
      <c r="Q20" s="302"/>
      <c r="R20" s="305" t="s">
        <v>130</v>
      </c>
      <c r="S20" s="305"/>
      <c r="T20" s="305"/>
      <c r="U20" s="305"/>
      <c r="V20" s="305"/>
      <c r="W20" s="302"/>
      <c r="X20" s="302"/>
      <c r="Y20" s="302"/>
      <c r="Z20" s="292"/>
      <c r="AA20" s="302"/>
      <c r="AB20" s="300"/>
      <c r="AC20" s="292"/>
      <c r="AD20" s="292"/>
      <c r="AE20" s="292"/>
      <c r="AF20" s="292"/>
      <c r="AG20" s="327">
        <f>+(((((AH10/100)*AH11)+((AH12/100)*AH13)+((AH14/100)*AH15))*AH16)/100)</f>
        <v>15</v>
      </c>
      <c r="AH20" s="292"/>
    </row>
    <row r="21" spans="1:34" ht="15" customHeight="1" x14ac:dyDescent="0.25">
      <c r="A21" s="292"/>
      <c r="B21" s="31"/>
      <c r="C21" s="554"/>
      <c r="D21" s="501"/>
      <c r="E21" s="501"/>
      <c r="F21" s="501"/>
      <c r="G21" s="501"/>
      <c r="H21" s="501"/>
      <c r="I21" s="501"/>
      <c r="J21" s="501"/>
      <c r="K21" s="501"/>
      <c r="L21" s="501"/>
      <c r="M21" s="501"/>
      <c r="N21" s="501"/>
      <c r="O21" s="501"/>
      <c r="P21" s="555"/>
      <c r="Q21" s="292"/>
      <c r="R21" s="37"/>
      <c r="S21" s="292" t="s">
        <v>15</v>
      </c>
      <c r="T21" s="292"/>
      <c r="U21" s="37"/>
      <c r="V21" s="292" t="s">
        <v>27</v>
      </c>
      <c r="W21" s="292"/>
      <c r="X21" s="37"/>
      <c r="Y21" s="307" t="s">
        <v>46</v>
      </c>
      <c r="Z21" s="292"/>
      <c r="AA21" s="292"/>
      <c r="AB21" s="300"/>
      <c r="AC21" s="292"/>
      <c r="AD21" s="292"/>
      <c r="AE21" s="292"/>
      <c r="AF21" s="292"/>
      <c r="AG21" s="292"/>
      <c r="AH21" s="292"/>
    </row>
    <row r="22" spans="1:34" ht="15" customHeight="1" x14ac:dyDescent="0.25">
      <c r="A22" s="292"/>
      <c r="B22" s="31"/>
      <c r="C22" s="554"/>
      <c r="D22" s="501"/>
      <c r="E22" s="501"/>
      <c r="F22" s="501"/>
      <c r="G22" s="501"/>
      <c r="H22" s="501"/>
      <c r="I22" s="501"/>
      <c r="J22" s="501"/>
      <c r="K22" s="501"/>
      <c r="L22" s="501"/>
      <c r="M22" s="501"/>
      <c r="N22" s="501"/>
      <c r="O22" s="501"/>
      <c r="P22" s="555"/>
      <c r="Q22" s="292"/>
      <c r="R22" s="292"/>
      <c r="S22" s="292"/>
      <c r="T22" s="292"/>
      <c r="U22" s="292"/>
      <c r="V22" s="292"/>
      <c r="W22" s="292"/>
      <c r="X22" s="292"/>
      <c r="Y22" s="292"/>
      <c r="Z22" s="292"/>
      <c r="AA22" s="292"/>
      <c r="AB22" s="300"/>
      <c r="AC22" s="292"/>
      <c r="AD22" s="292"/>
      <c r="AE22" s="292"/>
      <c r="AF22" s="292"/>
      <c r="AG22" s="292"/>
      <c r="AH22" s="292"/>
    </row>
    <row r="23" spans="1:34" ht="15" customHeight="1" x14ac:dyDescent="0.25">
      <c r="A23" s="292"/>
      <c r="B23" s="31"/>
      <c r="C23" s="539"/>
      <c r="D23" s="540"/>
      <c r="E23" s="540"/>
      <c r="F23" s="540"/>
      <c r="G23" s="540"/>
      <c r="H23" s="540"/>
      <c r="I23" s="540"/>
      <c r="J23" s="540"/>
      <c r="K23" s="540"/>
      <c r="L23" s="540"/>
      <c r="M23" s="540"/>
      <c r="N23" s="540"/>
      <c r="O23" s="540"/>
      <c r="P23" s="541"/>
      <c r="Q23" s="292"/>
      <c r="R23" s="305" t="s">
        <v>131</v>
      </c>
      <c r="S23" s="292"/>
      <c r="T23" s="292"/>
      <c r="U23" s="292"/>
      <c r="V23" s="292"/>
      <c r="W23" s="564" t="s">
        <v>33</v>
      </c>
      <c r="X23" s="527"/>
      <c r="Y23" s="527"/>
      <c r="Z23" s="527"/>
      <c r="AA23" s="517"/>
      <c r="AB23" s="300"/>
      <c r="AC23" s="292"/>
      <c r="AD23" s="292"/>
      <c r="AE23" s="292"/>
      <c r="AF23" s="292"/>
      <c r="AG23" s="292"/>
      <c r="AH23" s="292"/>
    </row>
    <row r="24" spans="1:34" ht="15" customHeight="1" x14ac:dyDescent="0.25">
      <c r="A24" s="292"/>
      <c r="B24" s="31"/>
      <c r="C24" s="302"/>
      <c r="D24" s="302"/>
      <c r="E24" s="302"/>
      <c r="F24" s="302"/>
      <c r="G24" s="302"/>
      <c r="H24" s="292"/>
      <c r="I24" s="292"/>
      <c r="J24" s="292"/>
      <c r="K24" s="292"/>
      <c r="L24" s="292"/>
      <c r="M24" s="292"/>
      <c r="N24" s="292"/>
      <c r="O24" s="292"/>
      <c r="P24" s="292"/>
      <c r="Q24" s="292"/>
      <c r="R24" s="305"/>
      <c r="S24" s="292"/>
      <c r="T24" s="292"/>
      <c r="U24" s="292"/>
      <c r="V24" s="292"/>
      <c r="W24" s="292"/>
      <c r="X24" s="292"/>
      <c r="Y24" s="292"/>
      <c r="Z24" s="292"/>
      <c r="AA24" s="292"/>
      <c r="AB24" s="300"/>
      <c r="AC24" s="292"/>
      <c r="AD24" s="292"/>
      <c r="AE24" s="292"/>
      <c r="AF24" s="292"/>
      <c r="AG24" s="292"/>
      <c r="AH24" s="292"/>
    </row>
    <row r="25" spans="1:34" ht="15" customHeight="1" x14ac:dyDescent="0.25">
      <c r="A25" s="292"/>
      <c r="B25" s="31"/>
      <c r="C25" s="305" t="s">
        <v>132</v>
      </c>
      <c r="D25" s="302"/>
      <c r="E25" s="302"/>
      <c r="F25" s="302"/>
      <c r="G25" s="302"/>
      <c r="H25" s="302"/>
      <c r="I25" s="292"/>
      <c r="J25" s="292"/>
      <c r="K25" s="292"/>
      <c r="L25" s="292"/>
      <c r="M25" s="292"/>
      <c r="N25" s="292"/>
      <c r="O25" s="292"/>
      <c r="P25" s="292"/>
      <c r="Q25" s="292"/>
      <c r="R25" s="292"/>
      <c r="S25" s="292"/>
      <c r="T25" s="292"/>
      <c r="U25" s="292"/>
      <c r="V25" s="292"/>
      <c r="W25" s="292"/>
      <c r="X25" s="292"/>
      <c r="Y25" s="292"/>
      <c r="Z25" s="292"/>
      <c r="AA25" s="292"/>
      <c r="AB25" s="300"/>
      <c r="AC25" s="292"/>
      <c r="AD25" s="292"/>
      <c r="AE25" s="292"/>
      <c r="AF25" s="292"/>
      <c r="AG25" s="292"/>
      <c r="AH25" s="292"/>
    </row>
    <row r="26" spans="1:34" ht="39.75" customHeight="1" x14ac:dyDescent="0.25">
      <c r="A26" s="292"/>
      <c r="B26" s="31"/>
      <c r="C26" s="966" t="s">
        <v>458</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17"/>
      <c r="AB26" s="300"/>
      <c r="AC26" s="292"/>
      <c r="AD26" s="292"/>
      <c r="AE26" s="292"/>
      <c r="AF26" s="292"/>
      <c r="AG26" s="292"/>
      <c r="AH26" s="292"/>
    </row>
    <row r="27" spans="1:34" ht="15" customHeight="1" x14ac:dyDescent="0.25">
      <c r="A27" s="292"/>
      <c r="B27" s="3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8"/>
      <c r="AC27" s="292"/>
      <c r="AD27" s="292"/>
      <c r="AE27" s="292"/>
      <c r="AF27" s="292"/>
      <c r="AG27" s="292"/>
      <c r="AH27" s="292"/>
    </row>
    <row r="28" spans="1:34" ht="15" customHeight="1" x14ac:dyDescent="0.25">
      <c r="A28" s="292"/>
      <c r="B28" s="31"/>
      <c r="C28" s="296" t="s">
        <v>134</v>
      </c>
      <c r="D28" s="302"/>
      <c r="E28" s="302"/>
      <c r="F28" s="302"/>
      <c r="G28" s="302"/>
      <c r="H28" s="302"/>
      <c r="I28" s="302"/>
      <c r="J28" s="302"/>
      <c r="K28" s="302"/>
      <c r="L28" s="302"/>
      <c r="M28" s="296" t="s">
        <v>134</v>
      </c>
      <c r="N28" s="302"/>
      <c r="O28" s="302"/>
      <c r="P28" s="302"/>
      <c r="Q28" s="302"/>
      <c r="R28" s="302"/>
      <c r="S28" s="302"/>
      <c r="T28" s="302"/>
      <c r="U28" s="302"/>
      <c r="V28" s="302"/>
      <c r="W28" s="302"/>
      <c r="X28" s="302"/>
      <c r="Y28" s="302"/>
      <c r="Z28" s="302"/>
      <c r="AA28" s="302"/>
      <c r="AB28" s="308"/>
      <c r="AC28" s="292"/>
      <c r="AD28" s="292"/>
      <c r="AE28" s="292"/>
      <c r="AF28" s="292"/>
      <c r="AG28" s="292"/>
      <c r="AH28" s="292"/>
    </row>
    <row r="29" spans="1:34" ht="29.25" customHeight="1" x14ac:dyDescent="0.25">
      <c r="A29" s="292"/>
      <c r="B29" s="31"/>
      <c r="C29" s="564" t="s">
        <v>434</v>
      </c>
      <c r="D29" s="527"/>
      <c r="E29" s="527"/>
      <c r="F29" s="527"/>
      <c r="G29" s="527"/>
      <c r="H29" s="527"/>
      <c r="I29" s="527"/>
      <c r="J29" s="527"/>
      <c r="K29" s="517"/>
      <c r="L29" s="302"/>
      <c r="M29" s="564"/>
      <c r="N29" s="527"/>
      <c r="O29" s="527"/>
      <c r="P29" s="527"/>
      <c r="Q29" s="527"/>
      <c r="R29" s="527"/>
      <c r="S29" s="527"/>
      <c r="T29" s="527"/>
      <c r="U29" s="527"/>
      <c r="V29" s="527"/>
      <c r="W29" s="527"/>
      <c r="X29" s="527"/>
      <c r="Y29" s="527"/>
      <c r="Z29" s="527"/>
      <c r="AA29" s="517"/>
      <c r="AB29" s="308"/>
      <c r="AC29" s="292"/>
      <c r="AD29" s="292"/>
      <c r="AE29" s="292"/>
      <c r="AF29" s="292"/>
      <c r="AG29" s="292"/>
      <c r="AH29" s="292"/>
    </row>
    <row r="30" spans="1:34" ht="15" customHeight="1" x14ac:dyDescent="0.25">
      <c r="A30" s="292"/>
      <c r="B30" s="3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300"/>
      <c r="AC30" s="292"/>
      <c r="AD30" s="292"/>
      <c r="AE30" s="292"/>
      <c r="AF30" s="292"/>
      <c r="AG30" s="292"/>
      <c r="AH30" s="292"/>
    </row>
    <row r="31" spans="1:34" ht="15" customHeight="1" x14ac:dyDescent="0.25">
      <c r="A31" s="292"/>
      <c r="B31" s="31"/>
      <c r="C31" s="309" t="s">
        <v>137</v>
      </c>
      <c r="D31" s="309"/>
      <c r="E31" s="309"/>
      <c r="F31" s="309"/>
      <c r="G31" s="310"/>
      <c r="H31" s="311"/>
      <c r="I31" s="311"/>
      <c r="J31" s="311"/>
      <c r="K31" s="311"/>
      <c r="L31" s="311"/>
      <c r="M31" s="311"/>
      <c r="N31" s="311"/>
      <c r="O31" s="311"/>
      <c r="P31" s="311"/>
      <c r="Q31" s="311"/>
      <c r="R31" s="311"/>
      <c r="S31" s="311"/>
      <c r="T31" s="311"/>
      <c r="U31" s="311"/>
      <c r="V31" s="311"/>
      <c r="W31" s="311"/>
      <c r="X31" s="311"/>
      <c r="Y31" s="311"/>
      <c r="Z31" s="311"/>
      <c r="AA31" s="311"/>
      <c r="AB31" s="300"/>
      <c r="AC31" s="292"/>
      <c r="AD31" s="292"/>
      <c r="AE31" s="292"/>
      <c r="AF31" s="292"/>
      <c r="AG31" s="292"/>
      <c r="AH31" s="292"/>
    </row>
    <row r="32" spans="1:34" ht="90" customHeight="1" x14ac:dyDescent="0.25">
      <c r="A32" s="292"/>
      <c r="B32" s="31"/>
      <c r="C32" s="565" t="s">
        <v>435</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17"/>
      <c r="AB32" s="300"/>
      <c r="AC32" s="292"/>
      <c r="AD32" s="292"/>
      <c r="AE32" s="292"/>
      <c r="AF32" s="292"/>
      <c r="AG32" s="292"/>
      <c r="AH32" s="292"/>
    </row>
    <row r="33" spans="1:34" ht="15" customHeight="1" x14ac:dyDescent="0.25">
      <c r="A33" s="292"/>
      <c r="B33" s="3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300"/>
      <c r="AC33" s="292"/>
      <c r="AD33" s="292"/>
      <c r="AE33" s="292"/>
      <c r="AF33" s="292"/>
      <c r="AG33" s="292"/>
      <c r="AH33" s="292"/>
    </row>
    <row r="34" spans="1:34" ht="15.75" customHeight="1" x14ac:dyDescent="0.25">
      <c r="A34" s="292"/>
      <c r="B34" s="31"/>
      <c r="C34" s="548" t="s">
        <v>139</v>
      </c>
      <c r="D34" s="544"/>
      <c r="E34" s="305"/>
      <c r="F34" s="526" t="s">
        <v>34</v>
      </c>
      <c r="G34" s="517"/>
      <c r="H34" s="305"/>
      <c r="I34" s="292"/>
      <c r="J34" s="312" t="s">
        <v>140</v>
      </c>
      <c r="K34" s="526">
        <v>15</v>
      </c>
      <c r="L34" s="527"/>
      <c r="M34" s="527"/>
      <c r="N34" s="517"/>
      <c r="O34" s="305"/>
      <c r="P34" s="305"/>
      <c r="Q34" s="296" t="s">
        <v>141</v>
      </c>
      <c r="R34" s="292"/>
      <c r="S34" s="305"/>
      <c r="T34" s="305"/>
      <c r="U34" s="305"/>
      <c r="V34" s="305"/>
      <c r="W34" s="526" t="s">
        <v>20</v>
      </c>
      <c r="X34" s="527"/>
      <c r="Y34" s="527"/>
      <c r="Z34" s="527"/>
      <c r="AA34" s="517"/>
      <c r="AB34" s="304"/>
      <c r="AC34" s="292"/>
      <c r="AD34" s="292"/>
      <c r="AE34" s="292"/>
      <c r="AF34" s="292"/>
      <c r="AG34" s="292"/>
      <c r="AH34" s="292"/>
    </row>
    <row r="35" spans="1:34" ht="15.75" customHeight="1" x14ac:dyDescent="0.25">
      <c r="A35" s="292"/>
      <c r="B35" s="31"/>
      <c r="C35" s="292"/>
      <c r="D35" s="292"/>
      <c r="E35" s="292"/>
      <c r="F35" s="307"/>
      <c r="G35" s="307"/>
      <c r="H35" s="307"/>
      <c r="I35" s="307"/>
      <c r="J35" s="307"/>
      <c r="K35" s="307"/>
      <c r="L35" s="307"/>
      <c r="M35" s="292"/>
      <c r="N35" s="292"/>
      <c r="O35" s="292"/>
      <c r="P35" s="292"/>
      <c r="Q35" s="292"/>
      <c r="R35" s="292"/>
      <c r="S35" s="292"/>
      <c r="T35" s="292"/>
      <c r="U35" s="292"/>
      <c r="V35" s="292"/>
      <c r="W35" s="292"/>
      <c r="X35" s="292"/>
      <c r="Y35" s="292"/>
      <c r="Z35" s="292"/>
      <c r="AA35" s="292"/>
      <c r="AB35" s="300"/>
      <c r="AC35" s="292"/>
      <c r="AD35" s="292"/>
      <c r="AE35" s="292"/>
      <c r="AF35" s="292"/>
      <c r="AG35" s="292"/>
      <c r="AH35" s="292"/>
    </row>
    <row r="36" spans="1:34" ht="32.25" customHeight="1" x14ac:dyDescent="0.25">
      <c r="A36" s="292"/>
      <c r="B36" s="31"/>
      <c r="C36" s="292"/>
      <c r="D36" s="312" t="s">
        <v>142</v>
      </c>
      <c r="E36" s="305"/>
      <c r="F36" s="565" t="s">
        <v>459</v>
      </c>
      <c r="G36" s="527"/>
      <c r="H36" s="527"/>
      <c r="I36" s="527"/>
      <c r="J36" s="527"/>
      <c r="K36" s="527"/>
      <c r="L36" s="527"/>
      <c r="M36" s="517"/>
      <c r="N36" s="292"/>
      <c r="O36" s="312" t="s">
        <v>144</v>
      </c>
      <c r="P36" s="564">
        <v>0</v>
      </c>
      <c r="Q36" s="527"/>
      <c r="R36" s="527"/>
      <c r="S36" s="527"/>
      <c r="T36" s="527"/>
      <c r="U36" s="527"/>
      <c r="V36" s="527"/>
      <c r="W36" s="527"/>
      <c r="X36" s="527"/>
      <c r="Y36" s="527"/>
      <c r="Z36" s="527"/>
      <c r="AA36" s="517"/>
      <c r="AB36" s="300"/>
      <c r="AC36" s="292"/>
      <c r="AD36" s="292"/>
      <c r="AE36" s="292"/>
      <c r="AF36" s="292"/>
      <c r="AG36" s="292"/>
      <c r="AH36" s="292"/>
    </row>
    <row r="37" spans="1:34" ht="15.75" customHeight="1" x14ac:dyDescent="0.25">
      <c r="A37" s="292"/>
      <c r="B37" s="31"/>
      <c r="C37" s="305"/>
      <c r="D37" s="305"/>
      <c r="E37" s="305"/>
      <c r="F37" s="307"/>
      <c r="G37" s="307"/>
      <c r="H37" s="307"/>
      <c r="I37" s="307"/>
      <c r="J37" s="307"/>
      <c r="K37" s="307"/>
      <c r="L37" s="307"/>
      <c r="M37" s="305"/>
      <c r="N37" s="305"/>
      <c r="O37" s="305"/>
      <c r="P37" s="305"/>
      <c r="Q37" s="305"/>
      <c r="R37" s="305"/>
      <c r="S37" s="305"/>
      <c r="T37" s="305"/>
      <c r="U37" s="305"/>
      <c r="V37" s="305"/>
      <c r="W37" s="305"/>
      <c r="X37" s="305"/>
      <c r="Y37" s="305"/>
      <c r="Z37" s="305"/>
      <c r="AA37" s="305"/>
      <c r="AB37" s="304"/>
      <c r="AC37" s="292"/>
      <c r="AD37" s="292"/>
      <c r="AE37" s="292"/>
      <c r="AF37" s="292"/>
      <c r="AG37" s="292"/>
      <c r="AH37" s="292"/>
    </row>
    <row r="38" spans="1:34" ht="15.75" customHeight="1" x14ac:dyDescent="0.25">
      <c r="A38" s="292"/>
      <c r="B38" s="31"/>
      <c r="C38" s="292"/>
      <c r="D38" s="312" t="s">
        <v>145</v>
      </c>
      <c r="E38" s="292"/>
      <c r="F38" s="547" t="s">
        <v>146</v>
      </c>
      <c r="G38" s="517"/>
      <c r="H38" s="292"/>
      <c r="I38" s="292"/>
      <c r="J38" s="305" t="s">
        <v>147</v>
      </c>
      <c r="K38" s="292"/>
      <c r="L38" s="547" t="s">
        <v>148</v>
      </c>
      <c r="M38" s="527"/>
      <c r="N38" s="517"/>
      <c r="O38" s="305"/>
      <c r="P38" s="305"/>
      <c r="Q38" s="292"/>
      <c r="R38" s="305" t="s">
        <v>149</v>
      </c>
      <c r="S38" s="305"/>
      <c r="T38" s="305"/>
      <c r="U38" s="305"/>
      <c r="V38" s="305"/>
      <c r="W38" s="566"/>
      <c r="X38" s="527"/>
      <c r="Y38" s="527"/>
      <c r="Z38" s="527"/>
      <c r="AA38" s="517"/>
      <c r="AB38" s="304"/>
      <c r="AC38" s="292"/>
      <c r="AD38" s="292"/>
      <c r="AE38" s="292"/>
      <c r="AF38" s="292"/>
      <c r="AG38" s="292"/>
      <c r="AH38" s="292"/>
    </row>
    <row r="39" spans="1:34" ht="15.75" customHeight="1" x14ac:dyDescent="0.25">
      <c r="A39" s="292"/>
      <c r="B39" s="31"/>
      <c r="C39" s="292"/>
      <c r="D39" s="292"/>
      <c r="E39" s="292"/>
      <c r="F39" s="29"/>
      <c r="G39" s="292"/>
      <c r="H39" s="292"/>
      <c r="I39" s="296"/>
      <c r="J39" s="296"/>
      <c r="K39" s="296"/>
      <c r="L39" s="296"/>
      <c r="M39" s="296"/>
      <c r="N39" s="296"/>
      <c r="O39" s="296"/>
      <c r="P39" s="296"/>
      <c r="Q39" s="296"/>
      <c r="R39" s="296"/>
      <c r="S39" s="296"/>
      <c r="T39" s="296"/>
      <c r="U39" s="296"/>
      <c r="V39" s="296"/>
      <c r="W39" s="296"/>
      <c r="X39" s="296"/>
      <c r="Y39" s="296"/>
      <c r="Z39" s="296"/>
      <c r="AA39" s="296"/>
      <c r="AB39" s="297"/>
      <c r="AC39" s="292"/>
      <c r="AD39" s="292"/>
      <c r="AE39" s="292"/>
      <c r="AF39" s="292"/>
      <c r="AG39" s="292"/>
      <c r="AH39" s="292"/>
    </row>
    <row r="40" spans="1:34" ht="15.75" customHeight="1" x14ac:dyDescent="0.25">
      <c r="A40" s="292"/>
      <c r="B40" s="31"/>
      <c r="C40" s="313" t="s">
        <v>150</v>
      </c>
      <c r="D40" s="567">
        <v>2024</v>
      </c>
      <c r="E40" s="568"/>
      <c r="F40" s="569"/>
      <c r="G40" s="35"/>
      <c r="H40" s="296"/>
      <c r="I40" s="296"/>
      <c r="J40" s="296"/>
      <c r="K40" s="296"/>
      <c r="L40" s="296"/>
      <c r="M40" s="296"/>
      <c r="N40" s="296"/>
      <c r="O40" s="296"/>
      <c r="P40" s="296"/>
      <c r="Q40" s="559"/>
      <c r="R40" s="544"/>
      <c r="S40" s="544"/>
      <c r="T40" s="544"/>
      <c r="U40" s="544"/>
      <c r="V40" s="296"/>
      <c r="W40" s="296"/>
      <c r="X40" s="558"/>
      <c r="Y40" s="544"/>
      <c r="Z40" s="544"/>
      <c r="AA40" s="544"/>
      <c r="AB40" s="304"/>
      <c r="AC40" s="292"/>
      <c r="AD40" s="292"/>
      <c r="AE40" s="292"/>
      <c r="AF40" s="292"/>
      <c r="AG40" s="292"/>
      <c r="AH40" s="292"/>
    </row>
    <row r="41" spans="1:34" ht="5.25" customHeight="1" x14ac:dyDescent="0.25">
      <c r="A41" s="292"/>
      <c r="B41" s="31"/>
      <c r="C41" s="305"/>
      <c r="D41" s="38"/>
      <c r="E41" s="38"/>
      <c r="F41" s="38"/>
      <c r="G41" s="292"/>
      <c r="H41" s="296"/>
      <c r="I41" s="296"/>
      <c r="J41" s="296"/>
      <c r="K41" s="296"/>
      <c r="L41" s="296"/>
      <c r="M41" s="296"/>
      <c r="N41" s="296"/>
      <c r="O41" s="296"/>
      <c r="P41" s="296"/>
      <c r="Q41" s="302"/>
      <c r="R41" s="302"/>
      <c r="S41" s="302"/>
      <c r="T41" s="302"/>
      <c r="U41" s="302"/>
      <c r="V41" s="296"/>
      <c r="W41" s="296"/>
      <c r="X41" s="298"/>
      <c r="Y41" s="298"/>
      <c r="Z41" s="298"/>
      <c r="AA41" s="298"/>
      <c r="AB41" s="304"/>
      <c r="AC41" s="292"/>
      <c r="AD41" s="292"/>
      <c r="AE41" s="292"/>
      <c r="AF41" s="292"/>
      <c r="AG41" s="292"/>
      <c r="AH41" s="292"/>
    </row>
    <row r="42" spans="1:34" ht="15.75" customHeight="1" x14ac:dyDescent="0.25">
      <c r="A42" s="292"/>
      <c r="B42" s="31"/>
      <c r="C42" s="305" t="s">
        <v>140</v>
      </c>
      <c r="D42" s="564">
        <v>15</v>
      </c>
      <c r="E42" s="527"/>
      <c r="F42" s="517"/>
      <c r="G42" s="292"/>
      <c r="H42" s="296"/>
      <c r="I42" s="296"/>
      <c r="J42" s="296"/>
      <c r="K42" s="296"/>
      <c r="L42" s="296"/>
      <c r="M42" s="296"/>
      <c r="N42" s="296"/>
      <c r="O42" s="296"/>
      <c r="P42" s="296"/>
      <c r="Q42" s="559"/>
      <c r="R42" s="544"/>
      <c r="S42" s="544"/>
      <c r="T42" s="544"/>
      <c r="U42" s="544"/>
      <c r="V42" s="296"/>
      <c r="W42" s="296"/>
      <c r="X42" s="558"/>
      <c r="Y42" s="544"/>
      <c r="Z42" s="544"/>
      <c r="AA42" s="544"/>
      <c r="AB42" s="297"/>
      <c r="AC42" s="292"/>
      <c r="AD42" s="292"/>
      <c r="AE42" s="292"/>
      <c r="AF42" s="292"/>
      <c r="AG42" s="292"/>
      <c r="AH42" s="292"/>
    </row>
    <row r="43" spans="1:34" ht="15.75" customHeight="1" x14ac:dyDescent="0.25">
      <c r="A43" s="292"/>
      <c r="B43" s="31"/>
      <c r="C43" s="292"/>
      <c r="D43" s="292"/>
      <c r="E43" s="292"/>
      <c r="F43" s="292"/>
      <c r="G43" s="292"/>
      <c r="H43" s="292"/>
      <c r="I43" s="296"/>
      <c r="J43" s="296"/>
      <c r="K43" s="305"/>
      <c r="L43" s="305"/>
      <c r="M43" s="305"/>
      <c r="N43" s="305"/>
      <c r="O43" s="305"/>
      <c r="P43" s="305"/>
      <c r="Q43" s="305"/>
      <c r="R43" s="305"/>
      <c r="S43" s="305"/>
      <c r="T43" s="305"/>
      <c r="U43" s="305"/>
      <c r="V43" s="305"/>
      <c r="W43" s="305"/>
      <c r="X43" s="305"/>
      <c r="Y43" s="305"/>
      <c r="Z43" s="305"/>
      <c r="AA43" s="305"/>
      <c r="AB43" s="297"/>
      <c r="AC43" s="292"/>
      <c r="AD43" s="292"/>
      <c r="AE43" s="292"/>
      <c r="AF43" s="292"/>
      <c r="AG43" s="292"/>
      <c r="AH43" s="292"/>
    </row>
    <row r="44" spans="1:34" ht="15.75" customHeight="1" x14ac:dyDescent="0.25">
      <c r="A44" s="292"/>
      <c r="B44" s="31"/>
      <c r="C44" s="305"/>
      <c r="D44" s="526" t="s">
        <v>151</v>
      </c>
      <c r="E44" s="527"/>
      <c r="F44" s="527"/>
      <c r="G44" s="527"/>
      <c r="H44" s="527"/>
      <c r="I44" s="527"/>
      <c r="J44" s="527"/>
      <c r="K44" s="527"/>
      <c r="L44" s="527"/>
      <c r="M44" s="527"/>
      <c r="N44" s="527"/>
      <c r="O44" s="527"/>
      <c r="P44" s="527"/>
      <c r="Q44" s="527"/>
      <c r="R44" s="527"/>
      <c r="S44" s="527"/>
      <c r="T44" s="527"/>
      <c r="U44" s="527"/>
      <c r="V44" s="527"/>
      <c r="W44" s="527"/>
      <c r="X44" s="527"/>
      <c r="Y44" s="517"/>
      <c r="Z44" s="306"/>
      <c r="AA44" s="306"/>
      <c r="AB44" s="314"/>
      <c r="AC44" s="292"/>
      <c r="AD44" s="292"/>
      <c r="AE44" s="292"/>
      <c r="AF44" s="292"/>
      <c r="AG44" s="292"/>
      <c r="AH44" s="292"/>
    </row>
    <row r="45" spans="1:34" ht="15.75" customHeight="1" x14ac:dyDescent="0.25">
      <c r="A45" s="292"/>
      <c r="B45" s="31"/>
      <c r="C45" s="292"/>
      <c r="D45" s="532" t="s">
        <v>152</v>
      </c>
      <c r="E45" s="527"/>
      <c r="F45" s="527"/>
      <c r="G45" s="527"/>
      <c r="H45" s="517"/>
      <c r="I45" s="528" t="s">
        <v>153</v>
      </c>
      <c r="J45" s="527"/>
      <c r="K45" s="527"/>
      <c r="L45" s="527"/>
      <c r="M45" s="527"/>
      <c r="N45" s="527"/>
      <c r="O45" s="527"/>
      <c r="P45" s="517"/>
      <c r="Q45" s="529" t="s">
        <v>154</v>
      </c>
      <c r="R45" s="527"/>
      <c r="S45" s="527"/>
      <c r="T45" s="527"/>
      <c r="U45" s="527"/>
      <c r="V45" s="527"/>
      <c r="W45" s="527"/>
      <c r="X45" s="527"/>
      <c r="Y45" s="517"/>
      <c r="Z45" s="306"/>
      <c r="AA45" s="306"/>
      <c r="AB45" s="314"/>
      <c r="AC45" s="292"/>
      <c r="AD45" s="292"/>
      <c r="AE45" s="292"/>
      <c r="AF45" s="292"/>
      <c r="AG45" s="292"/>
      <c r="AH45" s="292"/>
    </row>
    <row r="46" spans="1:34" ht="15.75" customHeight="1" x14ac:dyDescent="0.25">
      <c r="A46" s="315"/>
      <c r="B46" s="39"/>
      <c r="C46" s="40"/>
      <c r="D46" s="533" t="s">
        <v>155</v>
      </c>
      <c r="E46" s="527"/>
      <c r="F46" s="527"/>
      <c r="G46" s="527"/>
      <c r="H46" s="517"/>
      <c r="I46" s="530" t="s">
        <v>156</v>
      </c>
      <c r="J46" s="527"/>
      <c r="K46" s="527"/>
      <c r="L46" s="527"/>
      <c r="M46" s="527"/>
      <c r="N46" s="527"/>
      <c r="O46" s="527"/>
      <c r="P46" s="517"/>
      <c r="Q46" s="531" t="s">
        <v>157</v>
      </c>
      <c r="R46" s="527"/>
      <c r="S46" s="527"/>
      <c r="T46" s="527"/>
      <c r="U46" s="527"/>
      <c r="V46" s="527"/>
      <c r="W46" s="527"/>
      <c r="X46" s="527"/>
      <c r="Y46" s="517"/>
      <c r="Z46" s="315"/>
      <c r="AA46" s="315"/>
      <c r="AB46" s="316"/>
      <c r="AC46" s="315"/>
      <c r="AD46" s="315"/>
      <c r="AE46" s="315"/>
      <c r="AF46" s="315"/>
      <c r="AG46" s="315"/>
      <c r="AH46" s="315"/>
    </row>
    <row r="47" spans="1:34" ht="15.75" customHeight="1" x14ac:dyDescent="0.25">
      <c r="A47" s="292"/>
      <c r="B47" s="31"/>
      <c r="C47" s="317"/>
      <c r="D47" s="317"/>
      <c r="E47" s="317"/>
      <c r="F47" s="317"/>
      <c r="G47" s="318"/>
      <c r="H47" s="318"/>
      <c r="I47" s="318"/>
      <c r="J47" s="318"/>
      <c r="K47" s="318"/>
      <c r="L47" s="318"/>
      <c r="M47" s="318"/>
      <c r="N47" s="318"/>
      <c r="O47" s="318"/>
      <c r="P47" s="318"/>
      <c r="Q47" s="318"/>
      <c r="R47" s="318"/>
      <c r="S47" s="318"/>
      <c r="T47" s="318"/>
      <c r="U47" s="318"/>
      <c r="V47" s="318"/>
      <c r="W47" s="318"/>
      <c r="X47" s="318"/>
      <c r="Y47" s="318"/>
      <c r="Z47" s="317"/>
      <c r="AA47" s="317"/>
      <c r="AB47" s="301"/>
      <c r="AC47" s="292"/>
      <c r="AD47" s="292"/>
      <c r="AE47" s="292"/>
      <c r="AF47" s="292"/>
      <c r="AG47" s="292"/>
      <c r="AH47" s="292"/>
    </row>
    <row r="48" spans="1:34" ht="15.75" customHeight="1" x14ac:dyDescent="0.25">
      <c r="A48" s="319"/>
      <c r="B48" s="41"/>
      <c r="C48" s="534" t="s">
        <v>158</v>
      </c>
      <c r="D48" s="527"/>
      <c r="E48" s="527"/>
      <c r="F48" s="517"/>
      <c r="G48" s="535" t="s">
        <v>159</v>
      </c>
      <c r="H48" s="536" t="s">
        <v>160</v>
      </c>
      <c r="I48" s="537"/>
      <c r="J48" s="537"/>
      <c r="K48" s="537"/>
      <c r="L48" s="537"/>
      <c r="M48" s="537"/>
      <c r="N48" s="537"/>
      <c r="O48" s="537"/>
      <c r="P48" s="537"/>
      <c r="Q48" s="537"/>
      <c r="R48" s="537"/>
      <c r="S48" s="537"/>
      <c r="T48" s="537"/>
      <c r="U48" s="537"/>
      <c r="V48" s="537"/>
      <c r="W48" s="537"/>
      <c r="X48" s="537"/>
      <c r="Y48" s="537"/>
      <c r="Z48" s="537"/>
      <c r="AA48" s="538"/>
      <c r="AB48" s="314"/>
      <c r="AC48" s="319"/>
      <c r="AD48" s="319"/>
      <c r="AE48" s="319"/>
      <c r="AF48" s="319"/>
      <c r="AG48" s="319"/>
      <c r="AH48" s="319"/>
    </row>
    <row r="49" spans="1:34" ht="15.75" customHeight="1" x14ac:dyDescent="0.25">
      <c r="A49" s="319"/>
      <c r="B49" s="41"/>
      <c r="C49" s="42" t="s">
        <v>161</v>
      </c>
      <c r="D49" s="43">
        <v>1.2</v>
      </c>
      <c r="E49" s="534" t="s">
        <v>162</v>
      </c>
      <c r="F49" s="517"/>
      <c r="G49" s="504"/>
      <c r="H49" s="539"/>
      <c r="I49" s="540"/>
      <c r="J49" s="540"/>
      <c r="K49" s="540"/>
      <c r="L49" s="540"/>
      <c r="M49" s="540"/>
      <c r="N49" s="540"/>
      <c r="O49" s="540"/>
      <c r="P49" s="540"/>
      <c r="Q49" s="540"/>
      <c r="R49" s="540"/>
      <c r="S49" s="540"/>
      <c r="T49" s="540"/>
      <c r="U49" s="540"/>
      <c r="V49" s="540"/>
      <c r="W49" s="540"/>
      <c r="X49" s="540"/>
      <c r="Y49" s="540"/>
      <c r="Z49" s="540"/>
      <c r="AA49" s="541"/>
      <c r="AB49" s="314"/>
      <c r="AC49" s="319"/>
      <c r="AD49" s="319"/>
      <c r="AE49" s="319"/>
      <c r="AF49" s="319"/>
      <c r="AG49" s="319"/>
      <c r="AH49" s="319"/>
    </row>
    <row r="50" spans="1:34" ht="15.75" customHeight="1" x14ac:dyDescent="0.25">
      <c r="A50" s="319"/>
      <c r="B50" s="41"/>
      <c r="C50" s="44">
        <v>2024</v>
      </c>
      <c r="D50" s="45">
        <v>45474</v>
      </c>
      <c r="E50" s="542">
        <v>45656</v>
      </c>
      <c r="F50" s="517"/>
      <c r="G50" s="46">
        <v>15</v>
      </c>
      <c r="H50" s="546" t="s">
        <v>451</v>
      </c>
      <c r="I50" s="527"/>
      <c r="J50" s="527"/>
      <c r="K50" s="527"/>
      <c r="L50" s="527"/>
      <c r="M50" s="527"/>
      <c r="N50" s="527"/>
      <c r="O50" s="527"/>
      <c r="P50" s="527"/>
      <c r="Q50" s="527"/>
      <c r="R50" s="527"/>
      <c r="S50" s="527"/>
      <c r="T50" s="527"/>
      <c r="U50" s="527"/>
      <c r="V50" s="527"/>
      <c r="W50" s="527"/>
      <c r="X50" s="527"/>
      <c r="Y50" s="527"/>
      <c r="Z50" s="527"/>
      <c r="AA50" s="517"/>
      <c r="AB50" s="314"/>
      <c r="AC50" s="319"/>
      <c r="AD50" s="319"/>
      <c r="AE50" s="319"/>
      <c r="AF50" s="319"/>
      <c r="AG50" s="319"/>
      <c r="AH50" s="319"/>
    </row>
    <row r="51" spans="1:34" ht="15.75" customHeight="1" x14ac:dyDescent="0.25">
      <c r="A51" s="319"/>
      <c r="B51" s="41"/>
      <c r="C51" s="44">
        <v>2025</v>
      </c>
      <c r="D51" s="45">
        <v>45658</v>
      </c>
      <c r="E51" s="542">
        <v>46021</v>
      </c>
      <c r="F51" s="517"/>
      <c r="G51" s="46">
        <v>30</v>
      </c>
      <c r="H51" s="546" t="s">
        <v>451</v>
      </c>
      <c r="I51" s="527"/>
      <c r="J51" s="527"/>
      <c r="K51" s="527"/>
      <c r="L51" s="527"/>
      <c r="M51" s="527"/>
      <c r="N51" s="527"/>
      <c r="O51" s="527"/>
      <c r="P51" s="527"/>
      <c r="Q51" s="527"/>
      <c r="R51" s="527"/>
      <c r="S51" s="527"/>
      <c r="T51" s="527"/>
      <c r="U51" s="527"/>
      <c r="V51" s="527"/>
      <c r="W51" s="527"/>
      <c r="X51" s="527"/>
      <c r="Y51" s="527"/>
      <c r="Z51" s="527"/>
      <c r="AA51" s="517"/>
      <c r="AB51" s="314"/>
      <c r="AC51" s="319"/>
      <c r="AD51" s="319"/>
      <c r="AE51" s="319"/>
      <c r="AF51" s="319"/>
      <c r="AG51" s="319"/>
      <c r="AH51" s="319"/>
    </row>
    <row r="52" spans="1:34" ht="15.75" customHeight="1" x14ac:dyDescent="0.25">
      <c r="A52" s="319"/>
      <c r="B52" s="41"/>
      <c r="C52" s="44">
        <v>2026</v>
      </c>
      <c r="D52" s="45">
        <v>46023</v>
      </c>
      <c r="E52" s="542">
        <v>46386</v>
      </c>
      <c r="F52" s="517"/>
      <c r="G52" s="46">
        <v>45</v>
      </c>
      <c r="H52" s="546" t="s">
        <v>451</v>
      </c>
      <c r="I52" s="527"/>
      <c r="J52" s="527"/>
      <c r="K52" s="527"/>
      <c r="L52" s="527"/>
      <c r="M52" s="527"/>
      <c r="N52" s="527"/>
      <c r="O52" s="527"/>
      <c r="P52" s="527"/>
      <c r="Q52" s="527"/>
      <c r="R52" s="527"/>
      <c r="S52" s="527"/>
      <c r="T52" s="527"/>
      <c r="U52" s="527"/>
      <c r="V52" s="527"/>
      <c r="W52" s="527"/>
      <c r="X52" s="527"/>
      <c r="Y52" s="527"/>
      <c r="Z52" s="527"/>
      <c r="AA52" s="517"/>
      <c r="AB52" s="314"/>
      <c r="AC52" s="319"/>
      <c r="AD52" s="319"/>
      <c r="AE52" s="319"/>
      <c r="AF52" s="319"/>
      <c r="AG52" s="319"/>
      <c r="AH52" s="319"/>
    </row>
    <row r="53" spans="1:34" ht="15.75" customHeight="1" x14ac:dyDescent="0.25">
      <c r="A53" s="319"/>
      <c r="B53" s="41"/>
      <c r="C53" s="44">
        <v>2027</v>
      </c>
      <c r="D53" s="45">
        <v>46388</v>
      </c>
      <c r="E53" s="542">
        <v>46751</v>
      </c>
      <c r="F53" s="517"/>
      <c r="G53" s="46">
        <v>60</v>
      </c>
      <c r="H53" s="546" t="s">
        <v>451</v>
      </c>
      <c r="I53" s="527"/>
      <c r="J53" s="527"/>
      <c r="K53" s="527"/>
      <c r="L53" s="527"/>
      <c r="M53" s="527"/>
      <c r="N53" s="527"/>
      <c r="O53" s="527"/>
      <c r="P53" s="527"/>
      <c r="Q53" s="527"/>
      <c r="R53" s="527"/>
      <c r="S53" s="527"/>
      <c r="T53" s="527"/>
      <c r="U53" s="527"/>
      <c r="V53" s="527"/>
      <c r="W53" s="527"/>
      <c r="X53" s="527"/>
      <c r="Y53" s="527"/>
      <c r="Z53" s="527"/>
      <c r="AA53" s="517"/>
      <c r="AB53" s="314"/>
      <c r="AC53" s="319"/>
      <c r="AD53" s="319"/>
      <c r="AE53" s="319"/>
      <c r="AF53" s="319"/>
      <c r="AG53" s="319"/>
      <c r="AH53" s="319"/>
    </row>
    <row r="54" spans="1:34" ht="15.75" customHeight="1" x14ac:dyDescent="0.25">
      <c r="A54" s="319"/>
      <c r="B54" s="41"/>
      <c r="C54" s="44"/>
      <c r="D54" s="44"/>
      <c r="E54" s="534"/>
      <c r="F54" s="517"/>
      <c r="G54" s="43"/>
      <c r="H54" s="534"/>
      <c r="I54" s="527"/>
      <c r="J54" s="527"/>
      <c r="K54" s="527"/>
      <c r="L54" s="527"/>
      <c r="M54" s="527"/>
      <c r="N54" s="527"/>
      <c r="O54" s="527"/>
      <c r="P54" s="527"/>
      <c r="Q54" s="527"/>
      <c r="R54" s="527"/>
      <c r="S54" s="527"/>
      <c r="T54" s="527"/>
      <c r="U54" s="527"/>
      <c r="V54" s="527"/>
      <c r="W54" s="527"/>
      <c r="X54" s="527"/>
      <c r="Y54" s="527"/>
      <c r="Z54" s="527"/>
      <c r="AA54" s="517"/>
      <c r="AB54" s="314"/>
      <c r="AC54" s="319"/>
      <c r="AD54" s="319"/>
      <c r="AE54" s="319"/>
      <c r="AF54" s="319"/>
      <c r="AG54" s="319"/>
      <c r="AH54" s="319"/>
    </row>
    <row r="55" spans="1:34" ht="15.75" customHeight="1" x14ac:dyDescent="0.25">
      <c r="A55" s="292"/>
      <c r="B55" s="3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300"/>
      <c r="AC55" s="292"/>
      <c r="AD55" s="292"/>
      <c r="AE55" s="292"/>
      <c r="AF55" s="292"/>
      <c r="AG55" s="292"/>
      <c r="AH55" s="292"/>
    </row>
    <row r="56" spans="1:34" ht="15.75" customHeight="1" x14ac:dyDescent="0.25">
      <c r="A56" s="292"/>
      <c r="B56" s="31"/>
      <c r="C56" s="548" t="s">
        <v>163</v>
      </c>
      <c r="D56" s="544"/>
      <c r="E56" s="305"/>
      <c r="F56" s="296" t="s">
        <v>164</v>
      </c>
      <c r="G56" s="47"/>
      <c r="H56" s="307"/>
      <c r="I56" s="296" t="s">
        <v>165</v>
      </c>
      <c r="J56" s="292"/>
      <c r="K56" s="547"/>
      <c r="L56" s="517"/>
      <c r="M56" s="305"/>
      <c r="N56" s="292"/>
      <c r="O56" s="292"/>
      <c r="P56" s="292"/>
      <c r="Q56" s="292"/>
      <c r="R56" s="292"/>
      <c r="S56" s="292"/>
      <c r="T56" s="292"/>
      <c r="U56" s="292"/>
      <c r="V56" s="292"/>
      <c r="W56" s="292"/>
      <c r="X56" s="292"/>
      <c r="Y56" s="292"/>
      <c r="Z56" s="292"/>
      <c r="AA56" s="292"/>
      <c r="AB56" s="300"/>
      <c r="AC56" s="292"/>
      <c r="AD56" s="292"/>
      <c r="AE56" s="292"/>
      <c r="AF56" s="292"/>
      <c r="AG56" s="292"/>
      <c r="AH56" s="292"/>
    </row>
    <row r="57" spans="1:34" ht="15.75" customHeight="1" x14ac:dyDescent="0.25">
      <c r="A57" s="292"/>
      <c r="B57" s="320"/>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21"/>
      <c r="AC57" s="292"/>
      <c r="AD57" s="292"/>
      <c r="AE57" s="292"/>
      <c r="AF57" s="292"/>
      <c r="AG57" s="292"/>
      <c r="AH57" s="292"/>
    </row>
    <row r="58" spans="1:34" ht="15.75" customHeight="1" x14ac:dyDescent="0.25">
      <c r="A58" s="292"/>
      <c r="B58" s="545" t="s">
        <v>166</v>
      </c>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17"/>
      <c r="AC58" s="292"/>
      <c r="AD58" s="292"/>
      <c r="AE58" s="292"/>
      <c r="AF58" s="292"/>
      <c r="AG58" s="292"/>
      <c r="AH58" s="292"/>
    </row>
    <row r="59" spans="1:34" ht="15.75" customHeight="1" x14ac:dyDescent="0.25">
      <c r="A59" s="292"/>
      <c r="B59" s="48"/>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49"/>
      <c r="AC59" s="292"/>
      <c r="AD59" s="292"/>
      <c r="AE59" s="292"/>
      <c r="AF59" s="292"/>
      <c r="AG59" s="292"/>
      <c r="AH59" s="292"/>
    </row>
    <row r="60" spans="1:34" ht="29.25" customHeight="1" x14ac:dyDescent="0.25">
      <c r="A60" s="292"/>
      <c r="B60" s="534" t="s">
        <v>161</v>
      </c>
      <c r="C60" s="517"/>
      <c r="D60" s="43"/>
      <c r="E60" s="534" t="s">
        <v>167</v>
      </c>
      <c r="F60" s="517"/>
      <c r="G60" s="43"/>
      <c r="H60" s="526" t="s">
        <v>168</v>
      </c>
      <c r="I60" s="517"/>
      <c r="J60" s="534"/>
      <c r="K60" s="517"/>
      <c r="L60" s="543"/>
      <c r="M60" s="544"/>
      <c r="N60" s="43" t="s">
        <v>169</v>
      </c>
      <c r="O60" s="534"/>
      <c r="P60" s="527"/>
      <c r="Q60" s="517"/>
      <c r="R60" s="534" t="s">
        <v>170</v>
      </c>
      <c r="S60" s="527"/>
      <c r="T60" s="517"/>
      <c r="U60" s="534"/>
      <c r="V60" s="527"/>
      <c r="W60" s="517"/>
      <c r="X60" s="534" t="s">
        <v>171</v>
      </c>
      <c r="Y60" s="517"/>
      <c r="Z60" s="534"/>
      <c r="AA60" s="527"/>
      <c r="AB60" s="517"/>
      <c r="AC60" s="292"/>
      <c r="AD60" s="292"/>
      <c r="AE60" s="292"/>
      <c r="AF60" s="292"/>
      <c r="AG60" s="292"/>
      <c r="AH60" s="292"/>
    </row>
    <row r="61" spans="1:34" ht="15.75" customHeight="1" x14ac:dyDescent="0.25">
      <c r="A61" s="292"/>
      <c r="B61" s="48"/>
      <c r="C61" s="322"/>
      <c r="D61" s="322"/>
      <c r="E61" s="322"/>
      <c r="F61" s="315"/>
      <c r="G61" s="323"/>
      <c r="H61" s="324"/>
      <c r="I61" s="324"/>
      <c r="J61" s="315"/>
      <c r="K61" s="315"/>
      <c r="L61" s="315"/>
      <c r="M61" s="315"/>
      <c r="N61" s="324"/>
      <c r="O61" s="315"/>
      <c r="P61" s="315"/>
      <c r="Q61" s="315"/>
      <c r="R61" s="315"/>
      <c r="S61" s="324"/>
      <c r="T61" s="302"/>
      <c r="U61" s="302"/>
      <c r="V61" s="292"/>
      <c r="W61" s="324"/>
      <c r="X61" s="312"/>
      <c r="Y61" s="312"/>
      <c r="Z61" s="50"/>
      <c r="AA61" s="28"/>
      <c r="AB61" s="51"/>
      <c r="AC61" s="292"/>
      <c r="AD61" s="292"/>
      <c r="AE61" s="292"/>
      <c r="AF61" s="292"/>
      <c r="AG61" s="292"/>
      <c r="AH61" s="292"/>
    </row>
    <row r="62" spans="1:34" ht="15.75" customHeight="1" x14ac:dyDescent="0.25">
      <c r="A62" s="292"/>
      <c r="B62" s="545" t="s">
        <v>172</v>
      </c>
      <c r="C62" s="517"/>
      <c r="D62" s="54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1"/>
      <c r="AC62" s="292"/>
      <c r="AD62" s="292"/>
      <c r="AE62" s="292"/>
      <c r="AF62" s="292"/>
      <c r="AG62" s="292"/>
      <c r="AH62" s="292"/>
    </row>
    <row r="63" spans="1:34" ht="15.75" customHeight="1" x14ac:dyDescent="0.25">
      <c r="A63" s="292"/>
      <c r="B63" s="48"/>
      <c r="C63" s="322"/>
      <c r="D63" s="322"/>
      <c r="E63" s="322"/>
      <c r="F63" s="315"/>
      <c r="G63" s="323"/>
      <c r="H63" s="324"/>
      <c r="I63" s="324"/>
      <c r="J63" s="315"/>
      <c r="K63" s="315"/>
      <c r="L63" s="315"/>
      <c r="M63" s="315"/>
      <c r="N63" s="324"/>
      <c r="O63" s="315"/>
      <c r="P63" s="315"/>
      <c r="Q63" s="315"/>
      <c r="R63" s="315"/>
      <c r="S63" s="324"/>
      <c r="T63" s="302"/>
      <c r="U63" s="302"/>
      <c r="V63" s="292"/>
      <c r="W63" s="324"/>
      <c r="X63" s="312"/>
      <c r="Y63" s="312"/>
      <c r="Z63" s="50"/>
      <c r="AA63" s="28"/>
      <c r="AB63" s="51"/>
      <c r="AC63" s="292"/>
      <c r="AD63" s="292"/>
      <c r="AE63" s="292"/>
      <c r="AF63" s="292"/>
      <c r="AG63" s="292"/>
      <c r="AH63" s="292"/>
    </row>
    <row r="64" spans="1:34" ht="15.75" customHeight="1" x14ac:dyDescent="0.25">
      <c r="A64" s="292"/>
      <c r="B64" s="545" t="s">
        <v>173</v>
      </c>
      <c r="C64" s="517"/>
      <c r="D64" s="55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1"/>
      <c r="AC64" s="292"/>
      <c r="AD64" s="292"/>
      <c r="AE64" s="292"/>
      <c r="AF64" s="292"/>
      <c r="AG64" s="292"/>
      <c r="AH64" s="292"/>
    </row>
    <row r="65" spans="1:34" ht="15.75" customHeight="1" x14ac:dyDescent="0.25">
      <c r="A65" s="292"/>
      <c r="B65" s="48"/>
      <c r="C65" s="322"/>
      <c r="D65" s="322"/>
      <c r="E65" s="322"/>
      <c r="F65" s="315"/>
      <c r="G65" s="323"/>
      <c r="H65" s="324"/>
      <c r="I65" s="324"/>
      <c r="J65" s="315"/>
      <c r="K65" s="315"/>
      <c r="L65" s="315"/>
      <c r="M65" s="315"/>
      <c r="N65" s="324"/>
      <c r="O65" s="315"/>
      <c r="P65" s="315"/>
      <c r="Q65" s="315"/>
      <c r="R65" s="315"/>
      <c r="S65" s="324"/>
      <c r="T65" s="302"/>
      <c r="U65" s="302"/>
      <c r="V65" s="292"/>
      <c r="W65" s="324"/>
      <c r="X65" s="312"/>
      <c r="Y65" s="312"/>
      <c r="Z65" s="312"/>
      <c r="AA65" s="302"/>
      <c r="AB65" s="308"/>
      <c r="AC65" s="292"/>
      <c r="AD65" s="292"/>
      <c r="AE65" s="292"/>
      <c r="AF65" s="292"/>
      <c r="AG65" s="292"/>
      <c r="AH65" s="292"/>
    </row>
    <row r="66" spans="1:34" ht="15.75" customHeight="1" x14ac:dyDescent="0.25">
      <c r="A66" s="292"/>
      <c r="B66" s="545" t="s">
        <v>174</v>
      </c>
      <c r="C66" s="517"/>
      <c r="D66" s="55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1"/>
      <c r="AC66" s="292"/>
      <c r="AD66" s="292"/>
      <c r="AE66" s="292"/>
      <c r="AF66" s="292"/>
      <c r="AG66" s="292"/>
      <c r="AH66" s="292"/>
    </row>
    <row r="67" spans="1:34" ht="15.75" customHeight="1" x14ac:dyDescent="0.25">
      <c r="A67" s="292"/>
      <c r="B67" s="48"/>
      <c r="C67" s="322"/>
      <c r="D67" s="322"/>
      <c r="E67" s="322"/>
      <c r="F67" s="315"/>
      <c r="G67" s="323"/>
      <c r="H67" s="324"/>
      <c r="I67" s="324"/>
      <c r="J67" s="315"/>
      <c r="K67" s="315"/>
      <c r="L67" s="315"/>
      <c r="M67" s="315"/>
      <c r="N67" s="324"/>
      <c r="O67" s="315"/>
      <c r="P67" s="315"/>
      <c r="Q67" s="315"/>
      <c r="R67" s="315"/>
      <c r="S67" s="324"/>
      <c r="T67" s="302"/>
      <c r="U67" s="302"/>
      <c r="V67" s="292"/>
      <c r="W67" s="324"/>
      <c r="X67" s="312"/>
      <c r="Y67" s="312"/>
      <c r="Z67" s="50"/>
      <c r="AA67" s="28"/>
      <c r="AB67" s="51"/>
      <c r="AC67" s="292"/>
      <c r="AD67" s="292"/>
      <c r="AE67" s="292"/>
      <c r="AF67" s="292"/>
      <c r="AG67" s="292"/>
      <c r="AH67" s="292"/>
    </row>
    <row r="68" spans="1:34" ht="15.75" customHeight="1" x14ac:dyDescent="0.25">
      <c r="A68" s="292"/>
      <c r="B68" s="545" t="s">
        <v>175</v>
      </c>
      <c r="C68" s="517"/>
      <c r="D68" s="55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1"/>
      <c r="AC68" s="292"/>
      <c r="AD68" s="292"/>
      <c r="AE68" s="292"/>
      <c r="AF68" s="292"/>
      <c r="AG68" s="292"/>
      <c r="AH68" s="292"/>
    </row>
    <row r="69" spans="1:34" ht="15.75" customHeight="1" x14ac:dyDescent="0.25">
      <c r="A69" s="292"/>
      <c r="B69" s="48"/>
      <c r="C69" s="322"/>
      <c r="D69" s="322"/>
      <c r="E69" s="322"/>
      <c r="F69" s="315"/>
      <c r="G69" s="323"/>
      <c r="H69" s="324"/>
      <c r="I69" s="324"/>
      <c r="J69" s="315"/>
      <c r="K69" s="315"/>
      <c r="L69" s="315"/>
      <c r="M69" s="315"/>
      <c r="N69" s="324"/>
      <c r="O69" s="315"/>
      <c r="P69" s="315"/>
      <c r="Q69" s="315"/>
      <c r="R69" s="315"/>
      <c r="S69" s="324"/>
      <c r="T69" s="302"/>
      <c r="U69" s="302"/>
      <c r="V69" s="292"/>
      <c r="W69" s="324"/>
      <c r="X69" s="312"/>
      <c r="Y69" s="312"/>
      <c r="Z69" s="50"/>
      <c r="AA69" s="28"/>
      <c r="AB69" s="51"/>
      <c r="AC69" s="292"/>
      <c r="AD69" s="292"/>
      <c r="AE69" s="292"/>
      <c r="AF69" s="292"/>
      <c r="AG69" s="292"/>
      <c r="AH69" s="292"/>
    </row>
    <row r="70" spans="1:34" ht="15.75" customHeight="1" x14ac:dyDescent="0.25">
      <c r="A70" s="292"/>
      <c r="B70" s="545" t="s">
        <v>176</v>
      </c>
      <c r="C70" s="517"/>
      <c r="D70" s="55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1"/>
      <c r="AC70" s="292"/>
      <c r="AD70" s="292"/>
      <c r="AE70" s="292"/>
      <c r="AF70" s="292"/>
      <c r="AG70" s="292"/>
      <c r="AH70" s="292"/>
    </row>
    <row r="71" spans="1:34" ht="15.75" customHeight="1" x14ac:dyDescent="0.25">
      <c r="A71" s="292"/>
      <c r="B71" s="48"/>
      <c r="C71" s="322"/>
      <c r="D71" s="322"/>
      <c r="E71" s="322"/>
      <c r="F71" s="315"/>
      <c r="G71" s="323"/>
      <c r="H71" s="324"/>
      <c r="I71" s="324"/>
      <c r="J71" s="315"/>
      <c r="K71" s="315"/>
      <c r="L71" s="315"/>
      <c r="M71" s="315"/>
      <c r="N71" s="324"/>
      <c r="O71" s="315"/>
      <c r="P71" s="315"/>
      <c r="Q71" s="315"/>
      <c r="R71" s="315"/>
      <c r="S71" s="324"/>
      <c r="T71" s="302"/>
      <c r="U71" s="302"/>
      <c r="V71" s="292"/>
      <c r="W71" s="324"/>
      <c r="X71" s="312"/>
      <c r="Y71" s="312"/>
      <c r="Z71" s="50"/>
      <c r="AA71" s="28"/>
      <c r="AB71" s="51"/>
      <c r="AC71" s="292"/>
      <c r="AD71" s="292"/>
      <c r="AE71" s="292"/>
      <c r="AF71" s="292"/>
      <c r="AG71" s="292"/>
      <c r="AH71" s="292"/>
    </row>
    <row r="72" spans="1:34" ht="15.75" customHeight="1" x14ac:dyDescent="0.25">
      <c r="A72" s="292"/>
      <c r="B72" s="545" t="s">
        <v>177</v>
      </c>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17"/>
      <c r="AC72" s="292"/>
      <c r="AD72" s="292"/>
      <c r="AE72" s="292"/>
      <c r="AF72" s="292"/>
      <c r="AG72" s="292"/>
      <c r="AH72" s="292"/>
    </row>
    <row r="73" spans="1:34" ht="15.75" customHeight="1" x14ac:dyDescent="0.25">
      <c r="A73" s="292"/>
      <c r="B73" s="526" t="s">
        <v>122</v>
      </c>
      <c r="C73" s="517"/>
      <c r="D73" s="52" t="s">
        <v>178</v>
      </c>
      <c r="E73" s="526" t="s">
        <v>179</v>
      </c>
      <c r="F73" s="517"/>
      <c r="G73" s="526" t="s">
        <v>177</v>
      </c>
      <c r="H73" s="527"/>
      <c r="I73" s="527"/>
      <c r="J73" s="527"/>
      <c r="K73" s="527"/>
      <c r="L73" s="527"/>
      <c r="M73" s="527"/>
      <c r="N73" s="527"/>
      <c r="O73" s="517"/>
      <c r="P73" s="526" t="s">
        <v>180</v>
      </c>
      <c r="Q73" s="527"/>
      <c r="R73" s="527"/>
      <c r="S73" s="527"/>
      <c r="T73" s="527"/>
      <c r="U73" s="527"/>
      <c r="V73" s="527"/>
      <c r="W73" s="527"/>
      <c r="X73" s="527"/>
      <c r="Y73" s="527"/>
      <c r="Z73" s="527"/>
      <c r="AA73" s="527"/>
      <c r="AB73" s="517"/>
      <c r="AC73" s="292"/>
      <c r="AD73" s="292"/>
      <c r="AE73" s="292"/>
      <c r="AF73" s="292"/>
      <c r="AG73" s="292"/>
      <c r="AH73" s="292"/>
    </row>
    <row r="74" spans="1:34" ht="15.75" customHeight="1" x14ac:dyDescent="0.25">
      <c r="A74" s="292"/>
      <c r="B74" s="526"/>
      <c r="C74" s="517"/>
      <c r="D74" s="37"/>
      <c r="E74" s="526"/>
      <c r="F74" s="517"/>
      <c r="G74" s="551"/>
      <c r="H74" s="527"/>
      <c r="I74" s="527"/>
      <c r="J74" s="527"/>
      <c r="K74" s="527"/>
      <c r="L74" s="527"/>
      <c r="M74" s="527"/>
      <c r="N74" s="527"/>
      <c r="O74" s="517"/>
      <c r="P74" s="551"/>
      <c r="Q74" s="527"/>
      <c r="R74" s="527"/>
      <c r="S74" s="527"/>
      <c r="T74" s="527"/>
      <c r="U74" s="527"/>
      <c r="V74" s="527"/>
      <c r="W74" s="527"/>
      <c r="X74" s="527"/>
      <c r="Y74" s="527"/>
      <c r="Z74" s="527"/>
      <c r="AA74" s="527"/>
      <c r="AB74" s="517"/>
      <c r="AC74" s="292"/>
      <c r="AD74" s="292"/>
      <c r="AE74" s="292"/>
      <c r="AF74" s="292"/>
      <c r="AG74" s="292"/>
      <c r="AH74" s="292"/>
    </row>
    <row r="75" spans="1:34" ht="15.75" customHeight="1" x14ac:dyDescent="0.25">
      <c r="A75" s="292"/>
      <c r="B75" s="526"/>
      <c r="C75" s="517"/>
      <c r="D75" s="37"/>
      <c r="E75" s="526"/>
      <c r="F75" s="517"/>
      <c r="G75" s="551"/>
      <c r="H75" s="527"/>
      <c r="I75" s="527"/>
      <c r="J75" s="527"/>
      <c r="K75" s="527"/>
      <c r="L75" s="527"/>
      <c r="M75" s="527"/>
      <c r="N75" s="527"/>
      <c r="O75" s="517"/>
      <c r="P75" s="551"/>
      <c r="Q75" s="527"/>
      <c r="R75" s="527"/>
      <c r="S75" s="527"/>
      <c r="T75" s="527"/>
      <c r="U75" s="527"/>
      <c r="V75" s="527"/>
      <c r="W75" s="527"/>
      <c r="X75" s="527"/>
      <c r="Y75" s="527"/>
      <c r="Z75" s="527"/>
      <c r="AA75" s="527"/>
      <c r="AB75" s="517"/>
      <c r="AC75" s="292"/>
      <c r="AD75" s="292"/>
      <c r="AE75" s="292"/>
      <c r="AF75" s="292"/>
      <c r="AG75" s="292"/>
      <c r="AH75" s="292"/>
    </row>
    <row r="76" spans="1:34" ht="26.25" customHeight="1" x14ac:dyDescent="0.25">
      <c r="A76" s="292"/>
      <c r="B76" s="552" t="s">
        <v>181</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17"/>
      <c r="AC76" s="292"/>
      <c r="AD76" s="325"/>
      <c r="AE76" s="292"/>
      <c r="AF76" s="292"/>
      <c r="AG76" s="292"/>
      <c r="AH76" s="292"/>
    </row>
    <row r="77" spans="1:34" ht="12.7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row>
    <row r="78" spans="1:34" ht="12.7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ht="12.7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ht="12.7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ht="12.7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ht="12.7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row>
    <row r="83" spans="1:34" ht="12.7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row>
    <row r="84" spans="1:34"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row>
    <row r="89" spans="1:34"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row>
    <row r="95" spans="1:34"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row>
    <row r="96" spans="1:34"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row>
    <row r="102" spans="1:34"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row>
    <row r="105" spans="1:34"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34"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34"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34"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34"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row>
    <row r="117" spans="1:34"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34"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34"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34"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row>
    <row r="121" spans="1:34"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row>
    <row r="122" spans="1:34"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34"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34"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34"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row>
    <row r="126" spans="1:34"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row>
    <row r="127" spans="1:34"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row>
    <row r="128" spans="1:34"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row>
    <row r="129" spans="1:34"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row>
    <row r="130" spans="1:34"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row>
    <row r="131" spans="1:34"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row>
    <row r="132" spans="1:34"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row>
    <row r="133" spans="1:34"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row>
    <row r="134" spans="1:34"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row>
    <row r="135" spans="1:34"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row>
    <row r="136" spans="1:34"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row>
    <row r="137" spans="1:34"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row>
    <row r="138" spans="1:34"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row>
    <row r="139" spans="1:34"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row>
    <row r="140" spans="1:34"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row>
    <row r="141" spans="1:34"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row>
    <row r="142" spans="1:34"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row>
    <row r="143" spans="1:34"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row>
    <row r="144" spans="1:34"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row>
    <row r="145" spans="1:34"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row>
    <row r="146" spans="1:34"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row>
    <row r="147" spans="1:34"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row>
    <row r="148" spans="1:34"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row>
    <row r="149" spans="1:34"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row>
    <row r="150" spans="1:34"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row>
    <row r="151" spans="1:34"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row>
    <row r="152" spans="1:34"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row>
    <row r="153" spans="1:34"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row>
    <row r="154" spans="1:34"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row>
    <row r="155" spans="1:34"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row>
    <row r="156" spans="1:34"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row>
    <row r="157" spans="1:34"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row>
    <row r="158" spans="1:34"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row>
    <row r="159" spans="1:34"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row>
    <row r="160" spans="1:34"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row>
    <row r="161" spans="1:34"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row>
    <row r="162" spans="1:34"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row>
    <row r="163" spans="1:34"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row>
    <row r="164" spans="1:34"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row>
    <row r="165" spans="1:34"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row>
    <row r="166" spans="1:34"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row>
    <row r="167" spans="1:34"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row>
    <row r="168" spans="1:34"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row>
    <row r="169" spans="1:34"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row>
    <row r="170" spans="1:34"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row>
    <row r="171" spans="1:34"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row>
    <row r="172" spans="1:34"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row>
    <row r="173" spans="1:34"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row>
    <row r="174" spans="1:34"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row>
    <row r="175" spans="1:34"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row>
    <row r="176" spans="1:34"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row>
    <row r="177" spans="1:34"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row>
    <row r="178" spans="1:34"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row>
    <row r="179" spans="1:34"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row>
    <row r="180" spans="1:34"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row>
    <row r="181" spans="1:34"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row>
    <row r="182" spans="1:34"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row>
    <row r="183" spans="1:34"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row>
    <row r="184" spans="1:34"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row>
    <row r="185" spans="1:34"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row>
    <row r="186" spans="1:34"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row>
    <row r="187" spans="1:34"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row>
    <row r="188" spans="1:34"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row>
    <row r="189" spans="1:34"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row>
    <row r="190" spans="1:34"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row>
    <row r="191" spans="1:34"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row>
    <row r="192" spans="1:34"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row>
    <row r="193" spans="1:34"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row>
    <row r="194" spans="1:34"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row>
    <row r="195" spans="1:34"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row>
    <row r="196" spans="1:34"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row>
    <row r="197" spans="1:34"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row>
    <row r="198" spans="1:34"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row>
    <row r="199" spans="1:34"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row>
    <row r="200" spans="1:34"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row>
    <row r="201" spans="1:34"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row>
    <row r="202" spans="1:34"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row>
    <row r="203" spans="1:34"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row>
    <row r="204" spans="1:34"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row>
    <row r="205" spans="1:34"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row>
    <row r="206" spans="1:34"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row>
    <row r="207" spans="1:34"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row>
    <row r="208" spans="1:34"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row>
    <row r="209" spans="1:34"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row>
    <row r="210" spans="1:34"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row>
    <row r="211" spans="1:34"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row>
    <row r="212" spans="1:34"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row>
    <row r="213" spans="1:34"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row>
    <row r="214" spans="1:34"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row>
    <row r="215" spans="1:34"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row>
    <row r="216" spans="1:34"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row>
    <row r="217" spans="1:34"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row>
    <row r="218" spans="1:34"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row>
    <row r="219" spans="1:34"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row>
    <row r="220" spans="1:34"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row>
    <row r="221" spans="1:34"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row>
    <row r="222" spans="1:34"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row>
    <row r="223" spans="1:34"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row>
    <row r="224" spans="1:34"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row>
    <row r="225" spans="1:34"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row>
    <row r="226" spans="1:34"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row>
    <row r="227" spans="1:34"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row>
    <row r="228" spans="1:34"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row>
    <row r="229" spans="1:34"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row>
    <row r="230" spans="1:34"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row>
    <row r="231" spans="1:34"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row>
    <row r="232" spans="1:34"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row>
    <row r="233" spans="1:34"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row>
    <row r="234" spans="1:34"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row>
    <row r="235" spans="1:34"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row>
    <row r="236" spans="1:34"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row>
    <row r="237" spans="1:34"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row>
    <row r="238" spans="1:34"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row>
    <row r="239" spans="1:34"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row>
    <row r="240" spans="1:34"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row>
    <row r="241" spans="1:34"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row>
    <row r="242" spans="1:34"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row>
    <row r="243" spans="1:34"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row>
    <row r="244" spans="1:34"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row>
    <row r="245" spans="1:34"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c r="AH245" s="292"/>
    </row>
    <row r="246" spans="1:34"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row>
    <row r="247" spans="1:34"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row>
    <row r="248" spans="1:34"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row>
    <row r="249" spans="1:34"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row>
    <row r="250" spans="1:34"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row>
    <row r="251" spans="1:34"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row>
    <row r="252" spans="1:34"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row>
    <row r="253" spans="1:34"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row>
    <row r="254" spans="1:34"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c r="AH254" s="292"/>
    </row>
    <row r="255" spans="1:34"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c r="AH255" s="292"/>
    </row>
    <row r="256" spans="1:34"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row>
    <row r="257" spans="1:34"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row>
    <row r="258" spans="1:34"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row>
    <row r="259" spans="1:34"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row>
    <row r="260" spans="1:34"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row>
    <row r="261" spans="1:34"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row>
    <row r="262" spans="1:34"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row>
    <row r="263" spans="1:34"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row>
    <row r="264" spans="1:34"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row>
    <row r="265" spans="1:34"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row>
    <row r="266" spans="1:34"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row>
    <row r="267" spans="1:34"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row>
    <row r="268" spans="1:34"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c r="AH268" s="292"/>
    </row>
    <row r="269" spans="1:34"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c r="AH269" s="292"/>
    </row>
    <row r="270" spans="1:34"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c r="AH270" s="292"/>
    </row>
    <row r="271" spans="1:34"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c r="AH271" s="292"/>
    </row>
    <row r="272" spans="1:34"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c r="AH272" s="292"/>
    </row>
    <row r="273" spans="1:34"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c r="AH273" s="292"/>
    </row>
    <row r="274" spans="1:34"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c r="AH274" s="292"/>
    </row>
    <row r="275" spans="1:34"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row>
    <row r="276" spans="1:34"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row>
    <row r="277" spans="1:34"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row>
    <row r="278" spans="1:34"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row>
    <row r="279" spans="1:34"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c r="AH279" s="292"/>
    </row>
    <row r="280" spans="1:34"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c r="AH280" s="292"/>
    </row>
    <row r="281" spans="1:34"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row>
    <row r="282" spans="1:34"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row>
    <row r="283" spans="1:34"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row>
    <row r="284" spans="1:34"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c r="AH284" s="292"/>
    </row>
    <row r="285" spans="1:34"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2"/>
    </row>
    <row r="286" spans="1:34"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c r="AH286" s="292"/>
    </row>
    <row r="287" spans="1:34"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row>
    <row r="288" spans="1:34"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c r="AH288" s="292"/>
    </row>
    <row r="289" spans="1:34"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c r="AH289" s="292"/>
    </row>
    <row r="290" spans="1:34"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c r="AH290" s="292"/>
    </row>
    <row r="291" spans="1:34"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row>
    <row r="292" spans="1:34"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c r="AH292" s="292"/>
    </row>
    <row r="293" spans="1:34"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row>
    <row r="294" spans="1:34"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row>
    <row r="295" spans="1:34"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row>
    <row r="296" spans="1:34"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row>
    <row r="297" spans="1:34"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c r="AH297" s="292"/>
    </row>
    <row r="298" spans="1:34"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row>
    <row r="299" spans="1:34"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row>
    <row r="300" spans="1:34"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row>
    <row r="301" spans="1:34"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row>
    <row r="302" spans="1:34"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row>
    <row r="303" spans="1:34"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2"/>
    </row>
    <row r="304" spans="1:34"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row>
    <row r="305" spans="1:34"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row>
    <row r="306" spans="1:34"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row>
    <row r="307" spans="1:34"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row>
    <row r="308" spans="1:34"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row>
    <row r="309" spans="1:34"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row>
    <row r="310" spans="1:34"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row>
    <row r="311" spans="1:34"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row>
    <row r="312" spans="1:34"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row>
    <row r="313" spans="1:34"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row>
    <row r="314" spans="1:34"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row>
    <row r="315" spans="1:34"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row>
    <row r="316" spans="1:34"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row>
    <row r="317" spans="1:34"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row>
    <row r="318" spans="1:34"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row>
    <row r="319" spans="1:34"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row>
    <row r="320" spans="1:34"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row>
    <row r="321" spans="1:34"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row>
    <row r="322" spans="1:34"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row>
    <row r="323" spans="1:34"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row>
    <row r="324" spans="1:34"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row>
    <row r="325" spans="1:34"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row>
    <row r="326" spans="1:34"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row>
    <row r="327" spans="1:34"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row>
    <row r="328" spans="1:34"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row>
    <row r="329" spans="1:34"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row>
    <row r="330" spans="1:34"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row>
    <row r="331" spans="1:34"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row>
    <row r="332" spans="1:34"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row>
    <row r="333" spans="1:34"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row>
    <row r="334" spans="1:34"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row>
    <row r="335" spans="1:34"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row>
    <row r="336" spans="1:34"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row>
    <row r="337" spans="1:34"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row>
    <row r="338" spans="1:34"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row>
    <row r="339" spans="1:34"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row>
    <row r="340" spans="1:34"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row>
    <row r="341" spans="1:34"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row>
    <row r="342" spans="1:34"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row>
    <row r="343" spans="1:34"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row>
    <row r="344" spans="1:34"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row>
    <row r="345" spans="1:34"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row>
    <row r="346" spans="1:34"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row>
    <row r="347" spans="1:34"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row>
    <row r="348" spans="1:34"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row>
    <row r="349" spans="1:34"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row>
    <row r="350" spans="1:34"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row>
    <row r="351" spans="1:34"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row>
    <row r="352" spans="1:34"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row>
    <row r="353" spans="1:34"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row>
    <row r="354" spans="1:34"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row>
    <row r="355" spans="1:34"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row>
    <row r="356" spans="1:34"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row>
    <row r="357" spans="1:34"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row>
    <row r="358" spans="1:34"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row>
    <row r="359" spans="1:34"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row>
    <row r="360" spans="1:34"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row>
    <row r="361" spans="1:34"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c r="AH361" s="292"/>
    </row>
    <row r="362" spans="1:34"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c r="AH362" s="292"/>
    </row>
    <row r="363" spans="1:34"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c r="AH363" s="292"/>
    </row>
    <row r="364" spans="1:34"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c r="AH364" s="292"/>
    </row>
    <row r="365" spans="1:34"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c r="AH365" s="292"/>
    </row>
    <row r="366" spans="1:34"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c r="AH366" s="292"/>
    </row>
    <row r="367" spans="1:34"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c r="AH367" s="292"/>
    </row>
    <row r="368" spans="1:34"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row>
    <row r="369" spans="1:34"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row>
    <row r="370" spans="1:34"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row>
    <row r="371" spans="1:34"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row>
    <row r="372" spans="1:34"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row>
    <row r="373" spans="1:34"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row>
    <row r="374" spans="1:34"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c r="AH374" s="292"/>
    </row>
    <row r="375" spans="1:34"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c r="AH375" s="292"/>
    </row>
    <row r="376" spans="1:34"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row>
    <row r="377" spans="1:34"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row>
    <row r="378" spans="1:34"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c r="AE378" s="292"/>
      <c r="AF378" s="292"/>
      <c r="AG378" s="292"/>
      <c r="AH378" s="292"/>
    </row>
    <row r="379" spans="1:34"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row>
    <row r="380" spans="1:34"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row>
    <row r="381" spans="1:34"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c r="AH381" s="292"/>
    </row>
    <row r="382" spans="1:34"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row>
    <row r="383" spans="1:34"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row>
    <row r="384" spans="1:34"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c r="AH384" s="292"/>
    </row>
    <row r="385" spans="1:34"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row>
    <row r="386" spans="1:34"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row>
    <row r="387" spans="1:34"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c r="AH387" s="292"/>
    </row>
    <row r="388" spans="1:34"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row>
    <row r="389" spans="1:34"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row>
    <row r="390" spans="1:34"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c r="AE390" s="292"/>
      <c r="AF390" s="292"/>
      <c r="AG390" s="292"/>
      <c r="AH390" s="292"/>
    </row>
    <row r="391" spans="1:34"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c r="AH391" s="292"/>
    </row>
    <row r="392" spans="1:34"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row>
    <row r="393" spans="1:34"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row>
    <row r="394" spans="1:34"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c r="AH394" s="292"/>
    </row>
    <row r="395" spans="1:34"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row>
    <row r="396" spans="1:34"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row>
    <row r="397" spans="1:34"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c r="AH397" s="292"/>
    </row>
    <row r="398" spans="1:34"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row>
    <row r="399" spans="1:34"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row>
    <row r="400" spans="1:34"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c r="AH400" s="292"/>
    </row>
    <row r="401" spans="1:34"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c r="AH401" s="292"/>
    </row>
    <row r="402" spans="1:34"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c r="AH402" s="292"/>
    </row>
    <row r="403" spans="1:34"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c r="AE403" s="292"/>
      <c r="AF403" s="292"/>
      <c r="AG403" s="292"/>
      <c r="AH403" s="292"/>
    </row>
    <row r="404" spans="1:34"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row>
    <row r="405" spans="1:34"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c r="AE405" s="292"/>
      <c r="AF405" s="292"/>
      <c r="AG405" s="292"/>
      <c r="AH405" s="292"/>
    </row>
    <row r="406" spans="1:34"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c r="AH406" s="292"/>
    </row>
    <row r="407" spans="1:34"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c r="AH407" s="292"/>
    </row>
    <row r="408" spans="1:34"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row>
    <row r="409" spans="1:34"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c r="AE409" s="292"/>
      <c r="AF409" s="292"/>
      <c r="AG409" s="292"/>
      <c r="AH409" s="292"/>
    </row>
    <row r="410" spans="1:34"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c r="AH410" s="292"/>
    </row>
    <row r="411" spans="1:34"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c r="AE411" s="292"/>
      <c r="AF411" s="292"/>
      <c r="AG411" s="292"/>
      <c r="AH411" s="292"/>
    </row>
    <row r="412" spans="1:34"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c r="AH412" s="292"/>
    </row>
    <row r="413" spans="1:34"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row>
    <row r="414" spans="1:34"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c r="AH414" s="292"/>
    </row>
    <row r="415" spans="1:34"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c r="AH415" s="292"/>
    </row>
    <row r="416" spans="1:34"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c r="AH416" s="292"/>
    </row>
    <row r="417" spans="1:34"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c r="AH417" s="292"/>
    </row>
    <row r="418" spans="1:34"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c r="AE418" s="292"/>
      <c r="AF418" s="292"/>
      <c r="AG418" s="292"/>
      <c r="AH418" s="292"/>
    </row>
    <row r="419" spans="1:34"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c r="AE419" s="292"/>
      <c r="AF419" s="292"/>
      <c r="AG419" s="292"/>
      <c r="AH419" s="292"/>
    </row>
    <row r="420" spans="1:34"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c r="AH420" s="292"/>
    </row>
    <row r="421" spans="1:34"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row>
    <row r="422" spans="1:34"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c r="AH422" s="292"/>
    </row>
    <row r="423" spans="1:34"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c r="AH423" s="292"/>
    </row>
    <row r="424" spans="1:34"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c r="AH424" s="292"/>
    </row>
    <row r="425" spans="1:34"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row>
    <row r="426" spans="1:34"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row>
    <row r="427" spans="1:34"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row>
    <row r="428" spans="1:34"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row>
    <row r="429" spans="1:34"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row>
    <row r="430" spans="1:34"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c r="AH430" s="292"/>
    </row>
    <row r="431" spans="1:34"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row>
    <row r="432" spans="1:34"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row>
    <row r="433" spans="1:34"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row>
    <row r="434" spans="1:34"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c r="AH434" s="292"/>
    </row>
    <row r="435" spans="1:34"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row>
    <row r="436" spans="1:34"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c r="AH436" s="292"/>
    </row>
    <row r="437" spans="1:34"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c r="AH437" s="292"/>
    </row>
    <row r="438" spans="1:34"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c r="AH438" s="292"/>
    </row>
    <row r="439" spans="1:34"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row>
    <row r="440" spans="1:34"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c r="AH440" s="292"/>
    </row>
    <row r="441" spans="1:34"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row>
    <row r="442" spans="1:34"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c r="AH442" s="292"/>
    </row>
    <row r="443" spans="1:34"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row>
    <row r="444" spans="1:34"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c r="AH444" s="292"/>
    </row>
    <row r="445" spans="1:34"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row>
    <row r="446" spans="1:34"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row>
    <row r="447" spans="1:34"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row>
    <row r="448" spans="1:34"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c r="AH448" s="292"/>
    </row>
    <row r="449" spans="1:34"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c r="AH449" s="292"/>
    </row>
    <row r="450" spans="1:34"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row>
    <row r="451" spans="1:34"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c r="AH451" s="292"/>
    </row>
    <row r="452" spans="1:34"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c r="AH452" s="292"/>
    </row>
    <row r="453" spans="1:34"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row>
    <row r="454" spans="1:34"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row>
    <row r="455" spans="1:34"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c r="AH455" s="292"/>
    </row>
    <row r="456" spans="1:34"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row>
    <row r="457" spans="1:34"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c r="AH457" s="292"/>
    </row>
    <row r="458" spans="1:34"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row>
    <row r="459" spans="1:34"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row>
    <row r="460" spans="1:34"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row>
    <row r="461" spans="1:34"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c r="AE461" s="292"/>
      <c r="AF461" s="292"/>
      <c r="AG461" s="292"/>
      <c r="AH461" s="292"/>
    </row>
    <row r="462" spans="1:34"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row>
    <row r="463" spans="1:34"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row>
    <row r="464" spans="1:34"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c r="AH464" s="292"/>
    </row>
    <row r="465" spans="1:34"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row>
    <row r="466" spans="1:34"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row>
    <row r="467" spans="1:34"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c r="AE467" s="292"/>
      <c r="AF467" s="292"/>
      <c r="AG467" s="292"/>
      <c r="AH467" s="292"/>
    </row>
    <row r="468" spans="1:34"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row>
    <row r="469" spans="1:34"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row>
    <row r="470" spans="1:34"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c r="AH470" s="292"/>
    </row>
    <row r="471" spans="1:34"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row>
    <row r="472" spans="1:34"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row>
    <row r="473" spans="1:34"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c r="AH473" s="292"/>
    </row>
    <row r="474" spans="1:34"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c r="AE474" s="292"/>
      <c r="AF474" s="292"/>
      <c r="AG474" s="292"/>
      <c r="AH474" s="292"/>
    </row>
    <row r="475" spans="1:34"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c r="AE475" s="292"/>
      <c r="AF475" s="292"/>
      <c r="AG475" s="292"/>
      <c r="AH475" s="292"/>
    </row>
    <row r="476" spans="1:34"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c r="AH476" s="292"/>
    </row>
    <row r="477" spans="1:34"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c r="AE477" s="292"/>
      <c r="AF477" s="292"/>
      <c r="AG477" s="292"/>
      <c r="AH477" s="292"/>
    </row>
    <row r="478" spans="1:34"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c r="AH478" s="292"/>
    </row>
    <row r="479" spans="1:34"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c r="AE479" s="292"/>
      <c r="AF479" s="292"/>
      <c r="AG479" s="292"/>
      <c r="AH479" s="292"/>
    </row>
    <row r="480" spans="1:34"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c r="AH480" s="292"/>
    </row>
    <row r="481" spans="1:34"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c r="AH481" s="292"/>
    </row>
    <row r="482" spans="1:34"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row>
    <row r="483" spans="1:34"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row>
    <row r="484" spans="1:34"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row>
    <row r="485" spans="1:34"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row>
    <row r="486" spans="1:34"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c r="AE486" s="292"/>
      <c r="AF486" s="292"/>
      <c r="AG486" s="292"/>
      <c r="AH486" s="292"/>
    </row>
    <row r="487" spans="1:34"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row>
    <row r="488" spans="1:34"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row>
    <row r="489" spans="1:34"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c r="AE489" s="292"/>
      <c r="AF489" s="292"/>
      <c r="AG489" s="292"/>
      <c r="AH489" s="292"/>
    </row>
    <row r="490" spans="1:34"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row>
    <row r="491" spans="1:34"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row>
    <row r="492" spans="1:34"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c r="AE492" s="292"/>
      <c r="AF492" s="292"/>
      <c r="AG492" s="292"/>
      <c r="AH492" s="292"/>
    </row>
    <row r="493" spans="1:34"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row>
    <row r="494" spans="1:34"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row>
    <row r="495" spans="1:34"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c r="AH495" s="292"/>
    </row>
    <row r="496" spans="1:34"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c r="AE496" s="292"/>
      <c r="AF496" s="292"/>
      <c r="AG496" s="292"/>
      <c r="AH496" s="292"/>
    </row>
    <row r="497" spans="1:34"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c r="AH497" s="292"/>
    </row>
    <row r="498" spans="1:34"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c r="AE498" s="292"/>
      <c r="AF498" s="292"/>
      <c r="AG498" s="292"/>
      <c r="AH498" s="292"/>
    </row>
    <row r="499" spans="1:34"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row>
    <row r="500" spans="1:34"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c r="AE500" s="292"/>
      <c r="AF500" s="292"/>
      <c r="AG500" s="292"/>
      <c r="AH500" s="292"/>
    </row>
    <row r="501" spans="1:34"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row>
    <row r="502" spans="1:34"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c r="AE502" s="292"/>
      <c r="AF502" s="292"/>
      <c r="AG502" s="292"/>
      <c r="AH502" s="292"/>
    </row>
    <row r="503" spans="1:34"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c r="AH503" s="292"/>
    </row>
    <row r="504" spans="1:34"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c r="AH504" s="292"/>
    </row>
    <row r="505" spans="1:34"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row>
    <row r="506" spans="1:34"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c r="AE506" s="292"/>
      <c r="AF506" s="292"/>
      <c r="AG506" s="292"/>
      <c r="AH506" s="292"/>
    </row>
    <row r="507" spans="1:34"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row>
    <row r="508" spans="1:34"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row>
    <row r="509" spans="1:34"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row>
    <row r="510" spans="1:34"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c r="AE510" s="292"/>
      <c r="AF510" s="292"/>
      <c r="AG510" s="292"/>
      <c r="AH510" s="292"/>
    </row>
    <row r="511" spans="1:34"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row>
    <row r="512" spans="1:34"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row>
    <row r="513" spans="1:34"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c r="AH513" s="292"/>
    </row>
    <row r="514" spans="1:34"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row>
    <row r="515" spans="1:34"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row>
    <row r="516" spans="1:34"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row>
    <row r="517" spans="1:34"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row>
    <row r="518" spans="1:34"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row>
    <row r="519" spans="1:34"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c r="AE519" s="292"/>
      <c r="AF519" s="292"/>
      <c r="AG519" s="292"/>
      <c r="AH519" s="292"/>
    </row>
    <row r="520" spans="1:34"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row>
    <row r="521" spans="1:34"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row>
    <row r="522" spans="1:34"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c r="AH522" s="292"/>
    </row>
    <row r="523" spans="1:34"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row>
    <row r="524" spans="1:34"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row>
    <row r="525" spans="1:34"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c r="AH525" s="292"/>
    </row>
    <row r="526" spans="1:34"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c r="AE526" s="292"/>
      <c r="AF526" s="292"/>
      <c r="AG526" s="292"/>
      <c r="AH526" s="292"/>
    </row>
    <row r="527" spans="1:34"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row>
    <row r="528" spans="1:34"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row>
    <row r="529" spans="1:34"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c r="AH529" s="292"/>
    </row>
    <row r="530" spans="1:34"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row>
    <row r="531" spans="1:34"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row>
    <row r="532" spans="1:34"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c r="AE532" s="292"/>
      <c r="AF532" s="292"/>
      <c r="AG532" s="292"/>
      <c r="AH532" s="292"/>
    </row>
    <row r="533" spans="1:34"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row>
    <row r="534" spans="1:34"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row>
    <row r="535" spans="1:34"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row>
    <row r="536" spans="1:34"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row>
    <row r="537" spans="1:34"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row>
    <row r="538" spans="1:34"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c r="AE538" s="292"/>
      <c r="AF538" s="292"/>
      <c r="AG538" s="292"/>
      <c r="AH538" s="292"/>
    </row>
    <row r="539" spans="1:34"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c r="AH539" s="292"/>
    </row>
    <row r="540" spans="1:34"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c r="AE540" s="292"/>
      <c r="AF540" s="292"/>
      <c r="AG540" s="292"/>
      <c r="AH540" s="292"/>
    </row>
    <row r="541" spans="1:34"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c r="AE541" s="292"/>
      <c r="AF541" s="292"/>
      <c r="AG541" s="292"/>
      <c r="AH541" s="292"/>
    </row>
    <row r="542" spans="1:34"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row>
    <row r="543" spans="1:34"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c r="AE543" s="292"/>
      <c r="AF543" s="292"/>
      <c r="AG543" s="292"/>
      <c r="AH543" s="292"/>
    </row>
    <row r="544" spans="1:34"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292"/>
      <c r="AF544" s="292"/>
      <c r="AG544" s="292"/>
      <c r="AH544" s="292"/>
    </row>
    <row r="545" spans="1:34"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c r="AE545" s="292"/>
      <c r="AF545" s="292"/>
      <c r="AG545" s="292"/>
      <c r="AH545" s="292"/>
    </row>
    <row r="546" spans="1:34"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c r="AE546" s="292"/>
      <c r="AF546" s="292"/>
      <c r="AG546" s="292"/>
      <c r="AH546" s="292"/>
    </row>
    <row r="547" spans="1:34"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row>
    <row r="548" spans="1:34"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c r="AE548" s="292"/>
      <c r="AF548" s="292"/>
      <c r="AG548" s="292"/>
      <c r="AH548" s="292"/>
    </row>
    <row r="549" spans="1:34"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c r="AE549" s="292"/>
      <c r="AF549" s="292"/>
      <c r="AG549" s="292"/>
      <c r="AH549" s="292"/>
    </row>
    <row r="550" spans="1:34"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c r="AE550" s="292"/>
      <c r="AF550" s="292"/>
      <c r="AG550" s="292"/>
      <c r="AH550" s="292"/>
    </row>
    <row r="551" spans="1:34"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c r="AE551" s="292"/>
      <c r="AF551" s="292"/>
      <c r="AG551" s="292"/>
      <c r="AH551" s="292"/>
    </row>
    <row r="552" spans="1:34"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c r="AE552" s="292"/>
      <c r="AF552" s="292"/>
      <c r="AG552" s="292"/>
      <c r="AH552" s="292"/>
    </row>
    <row r="553" spans="1:34"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row>
    <row r="554" spans="1:34"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c r="AE554" s="292"/>
      <c r="AF554" s="292"/>
      <c r="AG554" s="292"/>
      <c r="AH554" s="292"/>
    </row>
    <row r="555" spans="1:34"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c r="AE555" s="292"/>
      <c r="AF555" s="292"/>
      <c r="AG555" s="292"/>
      <c r="AH555" s="292"/>
    </row>
    <row r="556" spans="1:34"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c r="AE556" s="292"/>
      <c r="AF556" s="292"/>
      <c r="AG556" s="292"/>
      <c r="AH556" s="292"/>
    </row>
    <row r="557" spans="1:34"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c r="AE557" s="292"/>
      <c r="AF557" s="292"/>
      <c r="AG557" s="292"/>
      <c r="AH557" s="292"/>
    </row>
    <row r="558" spans="1:34"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c r="AE558" s="292"/>
      <c r="AF558" s="292"/>
      <c r="AG558" s="292"/>
      <c r="AH558" s="292"/>
    </row>
    <row r="559" spans="1:34"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c r="AE559" s="292"/>
      <c r="AF559" s="292"/>
      <c r="AG559" s="292"/>
      <c r="AH559" s="292"/>
    </row>
    <row r="560" spans="1:34"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c r="AE560" s="292"/>
      <c r="AF560" s="292"/>
      <c r="AG560" s="292"/>
      <c r="AH560" s="292"/>
    </row>
    <row r="561" spans="1:34"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row>
    <row r="562" spans="1:34"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c r="AE562" s="292"/>
      <c r="AF562" s="292"/>
      <c r="AG562" s="292"/>
      <c r="AH562" s="292"/>
    </row>
    <row r="563" spans="1:34"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c r="AE563" s="292"/>
      <c r="AF563" s="292"/>
      <c r="AG563" s="292"/>
      <c r="AH563" s="292"/>
    </row>
    <row r="564" spans="1:34"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c r="AE564" s="292"/>
      <c r="AF564" s="292"/>
      <c r="AG564" s="292"/>
      <c r="AH564" s="292"/>
    </row>
    <row r="565" spans="1:34"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c r="AH565" s="292"/>
    </row>
    <row r="566" spans="1:34"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c r="AE566" s="292"/>
      <c r="AF566" s="292"/>
      <c r="AG566" s="292"/>
      <c r="AH566" s="292"/>
    </row>
    <row r="567" spans="1:34"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c r="AE567" s="292"/>
      <c r="AF567" s="292"/>
      <c r="AG567" s="292"/>
      <c r="AH567" s="292"/>
    </row>
    <row r="568" spans="1:34"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c r="AE568" s="292"/>
      <c r="AF568" s="292"/>
      <c r="AG568" s="292"/>
      <c r="AH568" s="292"/>
    </row>
    <row r="569" spans="1:34"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c r="AE569" s="292"/>
      <c r="AF569" s="292"/>
      <c r="AG569" s="292"/>
      <c r="AH569" s="292"/>
    </row>
    <row r="570" spans="1:34"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c r="AE570" s="292"/>
      <c r="AF570" s="292"/>
      <c r="AG570" s="292"/>
      <c r="AH570" s="292"/>
    </row>
    <row r="571" spans="1:34"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c r="AE571" s="292"/>
      <c r="AF571" s="292"/>
      <c r="AG571" s="292"/>
      <c r="AH571" s="292"/>
    </row>
    <row r="572" spans="1:34"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c r="AE572" s="292"/>
      <c r="AF572" s="292"/>
      <c r="AG572" s="292"/>
      <c r="AH572" s="292"/>
    </row>
    <row r="573" spans="1:34"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c r="AH573" s="292"/>
    </row>
    <row r="574" spans="1:34"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c r="AE574" s="292"/>
      <c r="AF574" s="292"/>
      <c r="AG574" s="292"/>
      <c r="AH574" s="292"/>
    </row>
    <row r="575" spans="1:34"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c r="AE575" s="292"/>
      <c r="AF575" s="292"/>
      <c r="AG575" s="292"/>
      <c r="AH575" s="292"/>
    </row>
    <row r="576" spans="1:34"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c r="AE576" s="292"/>
      <c r="AF576" s="292"/>
      <c r="AG576" s="292"/>
      <c r="AH576" s="292"/>
    </row>
    <row r="577" spans="1:34"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c r="AH577" s="292"/>
    </row>
    <row r="578" spans="1:34"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c r="AH578" s="292"/>
    </row>
    <row r="579" spans="1:34"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c r="AH579" s="292"/>
    </row>
    <row r="580" spans="1:34"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c r="AE580" s="292"/>
      <c r="AF580" s="292"/>
      <c r="AG580" s="292"/>
      <c r="AH580" s="292"/>
    </row>
    <row r="581" spans="1:34"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row>
    <row r="582" spans="1:34"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row>
    <row r="583" spans="1:34"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c r="AH583" s="292"/>
    </row>
    <row r="584" spans="1:34"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row>
    <row r="585" spans="1:34"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row>
    <row r="586" spans="1:34"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row>
    <row r="587" spans="1:34"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row>
    <row r="588" spans="1:34"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c r="AH588" s="292"/>
    </row>
    <row r="589" spans="1:34"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c r="AH589" s="292"/>
    </row>
    <row r="590" spans="1:34"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row>
    <row r="591" spans="1:34"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row>
    <row r="592" spans="1:34"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c r="AH592" s="292"/>
    </row>
    <row r="593" spans="1:34"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c r="AE593" s="292"/>
      <c r="AF593" s="292"/>
      <c r="AG593" s="292"/>
      <c r="AH593" s="292"/>
    </row>
    <row r="594" spans="1:34"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c r="AE594" s="292"/>
      <c r="AF594" s="292"/>
      <c r="AG594" s="292"/>
      <c r="AH594" s="292"/>
    </row>
    <row r="595" spans="1:34"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c r="AH595" s="292"/>
    </row>
    <row r="596" spans="1:34"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c r="AH596" s="292"/>
    </row>
    <row r="597" spans="1:34"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c r="AH597" s="292"/>
    </row>
    <row r="598" spans="1:34"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c r="AH598" s="292"/>
    </row>
    <row r="599" spans="1:34"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row>
    <row r="600" spans="1:34"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row>
    <row r="601" spans="1:34"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c r="AE601" s="292"/>
      <c r="AF601" s="292"/>
      <c r="AG601" s="292"/>
      <c r="AH601" s="292"/>
    </row>
    <row r="602" spans="1:34"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c r="AE602" s="292"/>
      <c r="AF602" s="292"/>
      <c r="AG602" s="292"/>
      <c r="AH602" s="292"/>
    </row>
    <row r="603" spans="1:34"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c r="AE603" s="292"/>
      <c r="AF603" s="292"/>
      <c r="AG603" s="292"/>
      <c r="AH603" s="292"/>
    </row>
    <row r="604" spans="1:34"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c r="AH604" s="292"/>
    </row>
    <row r="605" spans="1:34"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c r="AE605" s="292"/>
      <c r="AF605" s="292"/>
      <c r="AG605" s="292"/>
      <c r="AH605" s="292"/>
    </row>
    <row r="606" spans="1:34"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c r="AH606" s="292"/>
    </row>
    <row r="607" spans="1:34"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row>
    <row r="608" spans="1:34"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c r="AE608" s="292"/>
      <c r="AF608" s="292"/>
      <c r="AG608" s="292"/>
      <c r="AH608" s="292"/>
    </row>
    <row r="609" spans="1:34"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c r="AE609" s="292"/>
      <c r="AF609" s="292"/>
      <c r="AG609" s="292"/>
      <c r="AH609" s="292"/>
    </row>
    <row r="610" spans="1:34"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c r="AH610" s="292"/>
    </row>
    <row r="611" spans="1:34"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row>
    <row r="612" spans="1:34"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c r="AH612" s="292"/>
    </row>
    <row r="613" spans="1:34"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c r="AE613" s="292"/>
      <c r="AF613" s="292"/>
      <c r="AG613" s="292"/>
      <c r="AH613" s="292"/>
    </row>
    <row r="614" spans="1:34"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c r="AE614" s="292"/>
      <c r="AF614" s="292"/>
      <c r="AG614" s="292"/>
      <c r="AH614" s="292"/>
    </row>
    <row r="615" spans="1:34"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c r="AE615" s="292"/>
      <c r="AF615" s="292"/>
      <c r="AG615" s="292"/>
      <c r="AH615" s="292"/>
    </row>
    <row r="616" spans="1:34"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c r="AE616" s="292"/>
      <c r="AF616" s="292"/>
      <c r="AG616" s="292"/>
      <c r="AH616" s="292"/>
    </row>
    <row r="617" spans="1:34"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c r="AE617" s="292"/>
      <c r="AF617" s="292"/>
      <c r="AG617" s="292"/>
      <c r="AH617" s="292"/>
    </row>
    <row r="618" spans="1:34"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c r="AH618" s="292"/>
    </row>
    <row r="619" spans="1:34"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c r="AE619" s="292"/>
      <c r="AF619" s="292"/>
      <c r="AG619" s="292"/>
      <c r="AH619" s="292"/>
    </row>
    <row r="620" spans="1:34"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c r="AE620" s="292"/>
      <c r="AF620" s="292"/>
      <c r="AG620" s="292"/>
      <c r="AH620" s="292"/>
    </row>
    <row r="621" spans="1:34"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row>
    <row r="622" spans="1:34"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row>
    <row r="623" spans="1:34"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row>
    <row r="624" spans="1:34"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row>
    <row r="625" spans="1:34"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row>
    <row r="626" spans="1:34"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c r="AE626" s="292"/>
      <c r="AF626" s="292"/>
      <c r="AG626" s="292"/>
      <c r="AH626" s="292"/>
    </row>
    <row r="627" spans="1:34"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c r="AH627" s="292"/>
    </row>
    <row r="628" spans="1:34"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c r="AE628" s="292"/>
      <c r="AF628" s="292"/>
      <c r="AG628" s="292"/>
      <c r="AH628" s="292"/>
    </row>
    <row r="629" spans="1:34"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c r="AE629" s="292"/>
      <c r="AF629" s="292"/>
      <c r="AG629" s="292"/>
      <c r="AH629" s="292"/>
    </row>
    <row r="630" spans="1:34"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c r="AH630" s="292"/>
    </row>
    <row r="631" spans="1:34"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c r="AH631" s="292"/>
    </row>
    <row r="632" spans="1:34"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c r="AH632" s="292"/>
    </row>
    <row r="633" spans="1:34"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c r="AE633" s="292"/>
      <c r="AF633" s="292"/>
      <c r="AG633" s="292"/>
      <c r="AH633" s="292"/>
    </row>
    <row r="634" spans="1:34"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row>
    <row r="635" spans="1:34"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row>
    <row r="636" spans="1:34"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row>
    <row r="637" spans="1:34"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c r="AE637" s="292"/>
      <c r="AF637" s="292"/>
      <c r="AG637" s="292"/>
      <c r="AH637" s="292"/>
    </row>
    <row r="638" spans="1:34"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row>
    <row r="639" spans="1:34"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c r="AE639" s="292"/>
      <c r="AF639" s="292"/>
      <c r="AG639" s="292"/>
      <c r="AH639" s="292"/>
    </row>
    <row r="640" spans="1:34"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c r="AE640" s="292"/>
      <c r="AF640" s="292"/>
      <c r="AG640" s="292"/>
      <c r="AH640" s="292"/>
    </row>
    <row r="641" spans="1:34"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c r="AH641" s="292"/>
    </row>
    <row r="642" spans="1:34"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c r="AH642" s="292"/>
    </row>
    <row r="643" spans="1:34"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row>
    <row r="644" spans="1:34"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row>
    <row r="645" spans="1:34"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row>
    <row r="646" spans="1:34"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c r="AH646" s="292"/>
    </row>
    <row r="647" spans="1:34"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c r="AH647" s="292"/>
    </row>
    <row r="648" spans="1:34"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c r="AE648" s="292"/>
      <c r="AF648" s="292"/>
      <c r="AG648" s="292"/>
      <c r="AH648" s="292"/>
    </row>
    <row r="649" spans="1:34"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c r="AE649" s="292"/>
      <c r="AF649" s="292"/>
      <c r="AG649" s="292"/>
      <c r="AH649" s="292"/>
    </row>
    <row r="650" spans="1:34"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c r="AH650" s="292"/>
    </row>
    <row r="651" spans="1:34"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c r="AH651" s="292"/>
    </row>
    <row r="652" spans="1:34"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c r="AH652" s="292"/>
    </row>
    <row r="653" spans="1:34"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c r="AH653" s="292"/>
    </row>
    <row r="654" spans="1:34"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c r="AH654" s="292"/>
    </row>
    <row r="655" spans="1:34"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c r="AH655" s="292"/>
    </row>
    <row r="656" spans="1:34"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c r="AE656" s="292"/>
      <c r="AF656" s="292"/>
      <c r="AG656" s="292"/>
      <c r="AH656" s="292"/>
    </row>
    <row r="657" spans="1:34"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c r="AH657" s="292"/>
    </row>
    <row r="658" spans="1:34"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c r="AH658" s="292"/>
    </row>
    <row r="659" spans="1:34"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c r="AH659" s="292"/>
    </row>
    <row r="660" spans="1:34"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c r="AH660" s="292"/>
    </row>
    <row r="661" spans="1:34"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row>
    <row r="662" spans="1:34"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row>
    <row r="663" spans="1:34"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c r="AH663" s="292"/>
    </row>
    <row r="664" spans="1:34"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c r="AE664" s="292"/>
      <c r="AF664" s="292"/>
      <c r="AG664" s="292"/>
      <c r="AH664" s="292"/>
    </row>
    <row r="665" spans="1:34"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c r="AE665" s="292"/>
      <c r="AF665" s="292"/>
      <c r="AG665" s="292"/>
      <c r="AH665" s="292"/>
    </row>
    <row r="666" spans="1:34"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c r="AE666" s="292"/>
      <c r="AF666" s="292"/>
      <c r="AG666" s="292"/>
      <c r="AH666" s="292"/>
    </row>
    <row r="667" spans="1:34"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c r="AH667" s="292"/>
    </row>
    <row r="668" spans="1:34"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c r="AH668" s="292"/>
    </row>
    <row r="669" spans="1:34"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c r="AH669" s="292"/>
    </row>
    <row r="670" spans="1:34"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c r="AE670" s="292"/>
      <c r="AF670" s="292"/>
      <c r="AG670" s="292"/>
      <c r="AH670" s="292"/>
    </row>
    <row r="671" spans="1:34"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c r="AE671" s="292"/>
      <c r="AF671" s="292"/>
      <c r="AG671" s="292"/>
      <c r="AH671" s="292"/>
    </row>
    <row r="672" spans="1:34"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c r="AE672" s="292"/>
      <c r="AF672" s="292"/>
      <c r="AG672" s="292"/>
      <c r="AH672" s="292"/>
    </row>
    <row r="673" spans="1:34"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c r="AE673" s="292"/>
      <c r="AF673" s="292"/>
      <c r="AG673" s="292"/>
      <c r="AH673" s="292"/>
    </row>
    <row r="674" spans="1:34"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c r="AH674" s="292"/>
    </row>
    <row r="675" spans="1:34"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c r="AE675" s="292"/>
      <c r="AF675" s="292"/>
      <c r="AG675" s="292"/>
      <c r="AH675" s="292"/>
    </row>
    <row r="676" spans="1:34"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c r="AE676" s="292"/>
      <c r="AF676" s="292"/>
      <c r="AG676" s="292"/>
      <c r="AH676" s="292"/>
    </row>
    <row r="677" spans="1:34"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c r="AE677" s="292"/>
      <c r="AF677" s="292"/>
      <c r="AG677" s="292"/>
      <c r="AH677" s="292"/>
    </row>
    <row r="678" spans="1:34"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c r="AE678" s="292"/>
      <c r="AF678" s="292"/>
      <c r="AG678" s="292"/>
      <c r="AH678" s="292"/>
    </row>
    <row r="679" spans="1:34"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c r="AE679" s="292"/>
      <c r="AF679" s="292"/>
      <c r="AG679" s="292"/>
      <c r="AH679" s="292"/>
    </row>
    <row r="680" spans="1:34"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c r="AE680" s="292"/>
      <c r="AF680" s="292"/>
      <c r="AG680" s="292"/>
      <c r="AH680" s="292"/>
    </row>
    <row r="681" spans="1:34"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c r="AH681" s="292"/>
    </row>
    <row r="682" spans="1:34"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c r="AE682" s="292"/>
      <c r="AF682" s="292"/>
      <c r="AG682" s="292"/>
      <c r="AH682" s="292"/>
    </row>
    <row r="683" spans="1:34"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c r="AH683" s="292"/>
    </row>
    <row r="684" spans="1:34"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c r="AH684" s="292"/>
    </row>
    <row r="685" spans="1:34"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c r="AE685" s="292"/>
      <c r="AF685" s="292"/>
      <c r="AG685" s="292"/>
      <c r="AH685" s="292"/>
    </row>
    <row r="686" spans="1:34"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292"/>
      <c r="AH686" s="292"/>
    </row>
    <row r="687" spans="1:34"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292"/>
      <c r="AH687" s="292"/>
    </row>
    <row r="688" spans="1:34"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292"/>
      <c r="AH688" s="292"/>
    </row>
    <row r="689" spans="1:34"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c r="AE689" s="292"/>
      <c r="AF689" s="292"/>
      <c r="AG689" s="292"/>
      <c r="AH689" s="292"/>
    </row>
    <row r="690" spans="1:34"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c r="AE690" s="292"/>
      <c r="AF690" s="292"/>
      <c r="AG690" s="292"/>
      <c r="AH690" s="292"/>
    </row>
    <row r="691" spans="1:34"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c r="AE691" s="292"/>
      <c r="AF691" s="292"/>
      <c r="AG691" s="292"/>
      <c r="AH691" s="292"/>
    </row>
    <row r="692" spans="1:34"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c r="AH692" s="292"/>
    </row>
    <row r="693" spans="1:34"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c r="AH693" s="292"/>
    </row>
    <row r="694" spans="1:34"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row>
    <row r="695" spans="1:34"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c r="AE695" s="292"/>
      <c r="AF695" s="292"/>
      <c r="AG695" s="292"/>
      <c r="AH695" s="292"/>
    </row>
    <row r="696" spans="1:34"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c r="AE696" s="292"/>
      <c r="AF696" s="292"/>
      <c r="AG696" s="292"/>
      <c r="AH696" s="292"/>
    </row>
    <row r="697" spans="1:34"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c r="AH697" s="292"/>
    </row>
    <row r="698" spans="1:34"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row>
    <row r="699" spans="1:34"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row>
    <row r="700" spans="1:34"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c r="AH700" s="292"/>
    </row>
    <row r="701" spans="1:34"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c r="AE701" s="292"/>
      <c r="AF701" s="292"/>
      <c r="AG701" s="292"/>
      <c r="AH701" s="292"/>
    </row>
    <row r="702" spans="1:34"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c r="AE702" s="292"/>
      <c r="AF702" s="292"/>
      <c r="AG702" s="292"/>
      <c r="AH702" s="292"/>
    </row>
    <row r="703" spans="1:34"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c r="AE703" s="292"/>
      <c r="AF703" s="292"/>
      <c r="AG703" s="292"/>
      <c r="AH703" s="292"/>
    </row>
    <row r="704" spans="1:34"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c r="AE704" s="292"/>
      <c r="AF704" s="292"/>
      <c r="AG704" s="292"/>
      <c r="AH704" s="292"/>
    </row>
    <row r="705" spans="1:34"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c r="AE705" s="292"/>
      <c r="AF705" s="292"/>
      <c r="AG705" s="292"/>
      <c r="AH705" s="292"/>
    </row>
    <row r="706" spans="1:34"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row>
    <row r="707" spans="1:34"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c r="AE707" s="292"/>
      <c r="AF707" s="292"/>
      <c r="AG707" s="292"/>
      <c r="AH707" s="292"/>
    </row>
    <row r="708" spans="1:34"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c r="AE708" s="292"/>
      <c r="AF708" s="292"/>
      <c r="AG708" s="292"/>
      <c r="AH708" s="292"/>
    </row>
    <row r="709" spans="1:34"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c r="AE709" s="292"/>
      <c r="AF709" s="292"/>
      <c r="AG709" s="292"/>
      <c r="AH709" s="292"/>
    </row>
    <row r="710" spans="1:34"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c r="AE710" s="292"/>
      <c r="AF710" s="292"/>
      <c r="AG710" s="292"/>
      <c r="AH710" s="292"/>
    </row>
    <row r="711" spans="1:34"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c r="AH711" s="292"/>
    </row>
    <row r="712" spans="1:34"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c r="AE712" s="292"/>
      <c r="AF712" s="292"/>
      <c r="AG712" s="292"/>
      <c r="AH712" s="292"/>
    </row>
    <row r="713" spans="1:34"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c r="AH713" s="292"/>
    </row>
    <row r="714" spans="1:34"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row>
    <row r="715" spans="1:34"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c r="AH715" s="292"/>
    </row>
    <row r="716" spans="1:34"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c r="AE716" s="292"/>
      <c r="AF716" s="292"/>
      <c r="AG716" s="292"/>
      <c r="AH716" s="292"/>
    </row>
    <row r="717" spans="1:34"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c r="AE717" s="292"/>
      <c r="AF717" s="292"/>
      <c r="AG717" s="292"/>
      <c r="AH717" s="292"/>
    </row>
    <row r="718" spans="1:34"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c r="AE718" s="292"/>
      <c r="AF718" s="292"/>
      <c r="AG718" s="292"/>
      <c r="AH718" s="292"/>
    </row>
    <row r="719" spans="1:34"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c r="AE719" s="292"/>
      <c r="AF719" s="292"/>
      <c r="AG719" s="292"/>
      <c r="AH719" s="292"/>
    </row>
    <row r="720" spans="1:34"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c r="AH720" s="292"/>
    </row>
    <row r="721" spans="1:34"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c r="AE721" s="292"/>
      <c r="AF721" s="292"/>
      <c r="AG721" s="292"/>
      <c r="AH721" s="292"/>
    </row>
    <row r="722" spans="1:34"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c r="AH722" s="292"/>
    </row>
    <row r="723" spans="1:34"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c r="AE723" s="292"/>
      <c r="AF723" s="292"/>
      <c r="AG723" s="292"/>
      <c r="AH723" s="292"/>
    </row>
    <row r="724" spans="1:34"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c r="AE724" s="292"/>
      <c r="AF724" s="292"/>
      <c r="AG724" s="292"/>
      <c r="AH724" s="292"/>
    </row>
    <row r="725" spans="1:34"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c r="AE725" s="292"/>
      <c r="AF725" s="292"/>
      <c r="AG725" s="292"/>
      <c r="AH725" s="292"/>
    </row>
    <row r="726" spans="1:34"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c r="AE726" s="292"/>
      <c r="AF726" s="292"/>
      <c r="AG726" s="292"/>
      <c r="AH726" s="292"/>
    </row>
    <row r="727" spans="1:34"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c r="AH727" s="292"/>
    </row>
    <row r="728" spans="1:34"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c r="AE728" s="292"/>
      <c r="AF728" s="292"/>
      <c r="AG728" s="292"/>
      <c r="AH728" s="292"/>
    </row>
    <row r="729" spans="1:34"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c r="AE729" s="292"/>
      <c r="AF729" s="292"/>
      <c r="AG729" s="292"/>
      <c r="AH729" s="292"/>
    </row>
    <row r="730" spans="1:34"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c r="AE730" s="292"/>
      <c r="AF730" s="292"/>
      <c r="AG730" s="292"/>
      <c r="AH730" s="292"/>
    </row>
    <row r="731" spans="1:34"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c r="AH731" s="292"/>
    </row>
    <row r="732" spans="1:34"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c r="AE732" s="292"/>
      <c r="AF732" s="292"/>
      <c r="AG732" s="292"/>
      <c r="AH732" s="292"/>
    </row>
    <row r="733" spans="1:34"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c r="AE733" s="292"/>
      <c r="AF733" s="292"/>
      <c r="AG733" s="292"/>
      <c r="AH733" s="292"/>
    </row>
    <row r="734" spans="1:34"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c r="AE734" s="292"/>
      <c r="AF734" s="292"/>
      <c r="AG734" s="292"/>
      <c r="AH734" s="292"/>
    </row>
    <row r="735" spans="1:34"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c r="AE735" s="292"/>
      <c r="AF735" s="292"/>
      <c r="AG735" s="292"/>
      <c r="AH735" s="292"/>
    </row>
    <row r="736" spans="1:34"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c r="AE736" s="292"/>
      <c r="AF736" s="292"/>
      <c r="AG736" s="292"/>
      <c r="AH736" s="292"/>
    </row>
    <row r="737" spans="1:34"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c r="AE737" s="292"/>
      <c r="AF737" s="292"/>
      <c r="AG737" s="292"/>
      <c r="AH737" s="292"/>
    </row>
    <row r="738" spans="1:34"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c r="AE738" s="292"/>
      <c r="AF738" s="292"/>
      <c r="AG738" s="292"/>
      <c r="AH738" s="292"/>
    </row>
    <row r="739" spans="1:34"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c r="AE739" s="292"/>
      <c r="AF739" s="292"/>
      <c r="AG739" s="292"/>
      <c r="AH739" s="292"/>
    </row>
    <row r="740" spans="1:34"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c r="AE740" s="292"/>
      <c r="AF740" s="292"/>
      <c r="AG740" s="292"/>
      <c r="AH740" s="292"/>
    </row>
    <row r="741" spans="1:34"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c r="AE741" s="292"/>
      <c r="AF741" s="292"/>
      <c r="AG741" s="292"/>
      <c r="AH741" s="292"/>
    </row>
    <row r="742" spans="1:34"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c r="AE742" s="292"/>
      <c r="AF742" s="292"/>
      <c r="AG742" s="292"/>
      <c r="AH742" s="292"/>
    </row>
    <row r="743" spans="1:34"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c r="AH743" s="292"/>
    </row>
    <row r="744" spans="1:34"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c r="AH744" s="292"/>
    </row>
    <row r="745" spans="1:34"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c r="AE745" s="292"/>
      <c r="AF745" s="292"/>
      <c r="AG745" s="292"/>
      <c r="AH745" s="292"/>
    </row>
    <row r="746" spans="1:34"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c r="AE746" s="292"/>
      <c r="AF746" s="292"/>
      <c r="AG746" s="292"/>
      <c r="AH746" s="292"/>
    </row>
    <row r="747" spans="1:34"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c r="AE747" s="292"/>
      <c r="AF747" s="292"/>
      <c r="AG747" s="292"/>
      <c r="AH747" s="292"/>
    </row>
    <row r="748" spans="1:34"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c r="AE748" s="292"/>
      <c r="AF748" s="292"/>
      <c r="AG748" s="292"/>
      <c r="AH748" s="292"/>
    </row>
    <row r="749" spans="1:34"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c r="AH749" s="292"/>
    </row>
    <row r="750" spans="1:34"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c r="AH750" s="292"/>
    </row>
    <row r="751" spans="1:34"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c r="AH751" s="292"/>
    </row>
    <row r="752" spans="1:34"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c r="AH752" s="292"/>
    </row>
    <row r="753" spans="1:34"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c r="AH753" s="292"/>
    </row>
    <row r="754" spans="1:34"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c r="AH754" s="292"/>
    </row>
    <row r="755" spans="1:34"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c r="AE755" s="292"/>
      <c r="AF755" s="292"/>
      <c r="AG755" s="292"/>
      <c r="AH755" s="292"/>
    </row>
    <row r="756" spans="1:34"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c r="AH756" s="292"/>
    </row>
    <row r="757" spans="1:34"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c r="AE757" s="292"/>
      <c r="AF757" s="292"/>
      <c r="AG757" s="292"/>
      <c r="AH757" s="292"/>
    </row>
    <row r="758" spans="1:34"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c r="AH758" s="292"/>
    </row>
    <row r="759" spans="1:34"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c r="AH759" s="292"/>
    </row>
    <row r="760" spans="1:34"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c r="AE760" s="292"/>
      <c r="AF760" s="292"/>
      <c r="AG760" s="292"/>
      <c r="AH760" s="292"/>
    </row>
    <row r="761" spans="1:34"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c r="AH761" s="292"/>
    </row>
    <row r="762" spans="1:34"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c r="AE762" s="292"/>
      <c r="AF762" s="292"/>
      <c r="AG762" s="292"/>
      <c r="AH762" s="292"/>
    </row>
    <row r="763" spans="1:34"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92"/>
      <c r="AF763" s="292"/>
      <c r="AG763" s="292"/>
      <c r="AH763" s="292"/>
    </row>
    <row r="764" spans="1:34"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c r="AE764" s="292"/>
      <c r="AF764" s="292"/>
      <c r="AG764" s="292"/>
      <c r="AH764" s="292"/>
    </row>
    <row r="765" spans="1:34"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c r="AE765" s="292"/>
      <c r="AF765" s="292"/>
      <c r="AG765" s="292"/>
      <c r="AH765" s="292"/>
    </row>
    <row r="766" spans="1:34"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c r="AE766" s="292"/>
      <c r="AF766" s="292"/>
      <c r="AG766" s="292"/>
      <c r="AH766" s="292"/>
    </row>
    <row r="767" spans="1:34"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c r="AH767" s="292"/>
    </row>
    <row r="768" spans="1:34"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c r="AH768" s="292"/>
    </row>
    <row r="769" spans="1:34"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c r="AE769" s="292"/>
      <c r="AF769" s="292"/>
      <c r="AG769" s="292"/>
      <c r="AH769" s="292"/>
    </row>
    <row r="770" spans="1:34"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c r="AE770" s="292"/>
      <c r="AF770" s="292"/>
      <c r="AG770" s="292"/>
      <c r="AH770" s="292"/>
    </row>
    <row r="771" spans="1:34"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c r="AE771" s="292"/>
      <c r="AF771" s="292"/>
      <c r="AG771" s="292"/>
      <c r="AH771" s="292"/>
    </row>
    <row r="772" spans="1:34"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c r="AE772" s="292"/>
      <c r="AF772" s="292"/>
      <c r="AG772" s="292"/>
      <c r="AH772" s="292"/>
    </row>
    <row r="773" spans="1:34"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c r="AH773" s="292"/>
    </row>
    <row r="774" spans="1:34"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c r="AE774" s="292"/>
      <c r="AF774" s="292"/>
      <c r="AG774" s="292"/>
      <c r="AH774" s="292"/>
    </row>
    <row r="775" spans="1:34"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c r="AE775" s="292"/>
      <c r="AF775" s="292"/>
      <c r="AG775" s="292"/>
      <c r="AH775" s="292"/>
    </row>
    <row r="776" spans="1:34"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c r="AH776" s="292"/>
    </row>
    <row r="777" spans="1:34"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c r="AE777" s="292"/>
      <c r="AF777" s="292"/>
      <c r="AG777" s="292"/>
      <c r="AH777" s="292"/>
    </row>
    <row r="778" spans="1:34"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c r="AE778" s="292"/>
      <c r="AF778" s="292"/>
      <c r="AG778" s="292"/>
      <c r="AH778" s="292"/>
    </row>
    <row r="779" spans="1:34"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c r="AH779" s="292"/>
    </row>
    <row r="780" spans="1:34"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c r="AE780" s="292"/>
      <c r="AF780" s="292"/>
      <c r="AG780" s="292"/>
      <c r="AH780" s="292"/>
    </row>
    <row r="781" spans="1:34"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c r="AE781" s="292"/>
      <c r="AF781" s="292"/>
      <c r="AG781" s="292"/>
      <c r="AH781" s="292"/>
    </row>
    <row r="782" spans="1:34"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c r="AE782" s="292"/>
      <c r="AF782" s="292"/>
      <c r="AG782" s="292"/>
      <c r="AH782" s="292"/>
    </row>
    <row r="783" spans="1:34"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c r="AE783" s="292"/>
      <c r="AF783" s="292"/>
      <c r="AG783" s="292"/>
      <c r="AH783" s="292"/>
    </row>
    <row r="784" spans="1:34"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c r="AE784" s="292"/>
      <c r="AF784" s="292"/>
      <c r="AG784" s="292"/>
      <c r="AH784" s="292"/>
    </row>
    <row r="785" spans="1:34"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c r="AE785" s="292"/>
      <c r="AF785" s="292"/>
      <c r="AG785" s="292"/>
      <c r="AH785" s="292"/>
    </row>
    <row r="786" spans="1:34"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c r="AE786" s="292"/>
      <c r="AF786" s="292"/>
      <c r="AG786" s="292"/>
      <c r="AH786" s="292"/>
    </row>
    <row r="787" spans="1:34"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c r="AE787" s="292"/>
      <c r="AF787" s="292"/>
      <c r="AG787" s="292"/>
      <c r="AH787" s="292"/>
    </row>
    <row r="788" spans="1:34"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c r="AE788" s="292"/>
      <c r="AF788" s="292"/>
      <c r="AG788" s="292"/>
      <c r="AH788" s="292"/>
    </row>
    <row r="789" spans="1:34"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c r="AE789" s="292"/>
      <c r="AF789" s="292"/>
      <c r="AG789" s="292"/>
      <c r="AH789" s="292"/>
    </row>
    <row r="790" spans="1:34"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c r="AE790" s="292"/>
      <c r="AF790" s="292"/>
      <c r="AG790" s="292"/>
      <c r="AH790" s="292"/>
    </row>
    <row r="791" spans="1:34"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c r="AE791" s="292"/>
      <c r="AF791" s="292"/>
      <c r="AG791" s="292"/>
      <c r="AH791" s="292"/>
    </row>
    <row r="792" spans="1:34"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c r="AE792" s="292"/>
      <c r="AF792" s="292"/>
      <c r="AG792" s="292"/>
      <c r="AH792" s="292"/>
    </row>
    <row r="793" spans="1:34"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c r="AE793" s="292"/>
      <c r="AF793" s="292"/>
      <c r="AG793" s="292"/>
      <c r="AH793" s="292"/>
    </row>
    <row r="794" spans="1:34"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c r="AE794" s="292"/>
      <c r="AF794" s="292"/>
      <c r="AG794" s="292"/>
      <c r="AH794" s="292"/>
    </row>
    <row r="795" spans="1:34"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c r="AE795" s="292"/>
      <c r="AF795" s="292"/>
      <c r="AG795" s="292"/>
      <c r="AH795" s="292"/>
    </row>
    <row r="796" spans="1:34"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c r="AE796" s="292"/>
      <c r="AF796" s="292"/>
      <c r="AG796" s="292"/>
      <c r="AH796" s="292"/>
    </row>
    <row r="797" spans="1:34"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c r="AE797" s="292"/>
      <c r="AF797" s="292"/>
      <c r="AG797" s="292"/>
      <c r="AH797" s="292"/>
    </row>
    <row r="798" spans="1:34"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c r="AE798" s="292"/>
      <c r="AF798" s="292"/>
      <c r="AG798" s="292"/>
      <c r="AH798" s="292"/>
    </row>
    <row r="799" spans="1:34"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row>
    <row r="800" spans="1:34"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c r="AE800" s="292"/>
      <c r="AF800" s="292"/>
      <c r="AG800" s="292"/>
      <c r="AH800" s="292"/>
    </row>
    <row r="801" spans="1:34"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c r="AE801" s="292"/>
      <c r="AF801" s="292"/>
      <c r="AG801" s="292"/>
      <c r="AH801" s="292"/>
    </row>
    <row r="802" spans="1:34"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c r="AH802" s="292"/>
    </row>
    <row r="803" spans="1:34"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c r="AH803" s="292"/>
    </row>
    <row r="804" spans="1:34"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c r="AE804" s="292"/>
      <c r="AF804" s="292"/>
      <c r="AG804" s="292"/>
      <c r="AH804" s="292"/>
    </row>
    <row r="805" spans="1:34"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c r="AH805" s="292"/>
    </row>
    <row r="806" spans="1:34"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c r="AE806" s="292"/>
      <c r="AF806" s="292"/>
      <c r="AG806" s="292"/>
      <c r="AH806" s="292"/>
    </row>
    <row r="807" spans="1:34"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c r="AE807" s="292"/>
      <c r="AF807" s="292"/>
      <c r="AG807" s="292"/>
      <c r="AH807" s="292"/>
    </row>
    <row r="808" spans="1:34"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c r="AE808" s="292"/>
      <c r="AF808" s="292"/>
      <c r="AG808" s="292"/>
      <c r="AH808" s="292"/>
    </row>
    <row r="809" spans="1:34"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c r="AE809" s="292"/>
      <c r="AF809" s="292"/>
      <c r="AG809" s="292"/>
      <c r="AH809" s="292"/>
    </row>
    <row r="810" spans="1:34"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c r="AE810" s="292"/>
      <c r="AF810" s="292"/>
      <c r="AG810" s="292"/>
      <c r="AH810" s="292"/>
    </row>
    <row r="811" spans="1:34"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c r="AE811" s="292"/>
      <c r="AF811" s="292"/>
      <c r="AG811" s="292"/>
      <c r="AH811" s="292"/>
    </row>
    <row r="812" spans="1:34"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c r="AE812" s="292"/>
      <c r="AF812" s="292"/>
      <c r="AG812" s="292"/>
      <c r="AH812" s="292"/>
    </row>
    <row r="813" spans="1:34"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c r="AE813" s="292"/>
      <c r="AF813" s="292"/>
      <c r="AG813" s="292"/>
      <c r="AH813" s="292"/>
    </row>
    <row r="814" spans="1:34"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c r="AE814" s="292"/>
      <c r="AF814" s="292"/>
      <c r="AG814" s="292"/>
      <c r="AH814" s="292"/>
    </row>
    <row r="815" spans="1:34"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c r="AE815" s="292"/>
      <c r="AF815" s="292"/>
      <c r="AG815" s="292"/>
      <c r="AH815" s="292"/>
    </row>
    <row r="816" spans="1:34"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c r="AE816" s="292"/>
      <c r="AF816" s="292"/>
      <c r="AG816" s="292"/>
      <c r="AH816" s="292"/>
    </row>
    <row r="817" spans="1:34"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c r="AE817" s="292"/>
      <c r="AF817" s="292"/>
      <c r="AG817" s="292"/>
      <c r="AH817" s="292"/>
    </row>
    <row r="818" spans="1:34"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c r="AE818" s="292"/>
      <c r="AF818" s="292"/>
      <c r="AG818" s="292"/>
      <c r="AH818" s="292"/>
    </row>
    <row r="819" spans="1:34"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c r="AE819" s="292"/>
      <c r="AF819" s="292"/>
      <c r="AG819" s="292"/>
      <c r="AH819" s="292"/>
    </row>
    <row r="820" spans="1:34"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c r="AE820" s="292"/>
      <c r="AF820" s="292"/>
      <c r="AG820" s="292"/>
      <c r="AH820" s="292"/>
    </row>
    <row r="821" spans="1:34"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c r="AH821" s="292"/>
    </row>
    <row r="822" spans="1:34"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c r="AH822" s="292"/>
    </row>
    <row r="823" spans="1:34"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c r="AE823" s="292"/>
      <c r="AF823" s="292"/>
      <c r="AG823" s="292"/>
      <c r="AH823" s="292"/>
    </row>
    <row r="824" spans="1:34"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c r="AE824" s="292"/>
      <c r="AF824" s="292"/>
      <c r="AG824" s="292"/>
      <c r="AH824" s="292"/>
    </row>
    <row r="825" spans="1:34"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c r="AE825" s="292"/>
      <c r="AF825" s="292"/>
      <c r="AG825" s="292"/>
      <c r="AH825" s="292"/>
    </row>
    <row r="826" spans="1:34"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c r="AE826" s="292"/>
      <c r="AF826" s="292"/>
      <c r="AG826" s="292"/>
      <c r="AH826" s="292"/>
    </row>
    <row r="827" spans="1:34"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c r="AH827" s="292"/>
    </row>
    <row r="828" spans="1:34"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c r="AE828" s="292"/>
      <c r="AF828" s="292"/>
      <c r="AG828" s="292"/>
      <c r="AH828" s="292"/>
    </row>
    <row r="829" spans="1:34"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c r="AE829" s="292"/>
      <c r="AF829" s="292"/>
      <c r="AG829" s="292"/>
      <c r="AH829" s="292"/>
    </row>
    <row r="830" spans="1:34"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c r="AE830" s="292"/>
      <c r="AF830" s="292"/>
      <c r="AG830" s="292"/>
      <c r="AH830" s="292"/>
    </row>
    <row r="831" spans="1:34"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c r="AH831" s="292"/>
    </row>
    <row r="832" spans="1:34"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c r="AE832" s="292"/>
      <c r="AF832" s="292"/>
      <c r="AG832" s="292"/>
      <c r="AH832" s="292"/>
    </row>
    <row r="833" spans="1:34"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c r="AH833" s="292"/>
    </row>
    <row r="834" spans="1:34"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c r="AH834" s="292"/>
    </row>
    <row r="835" spans="1:34"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row>
    <row r="836" spans="1:34"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c r="AE836" s="292"/>
      <c r="AF836" s="292"/>
      <c r="AG836" s="292"/>
      <c r="AH836" s="292"/>
    </row>
    <row r="837" spans="1:34"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c r="AE837" s="292"/>
      <c r="AF837" s="292"/>
      <c r="AG837" s="292"/>
      <c r="AH837" s="292"/>
    </row>
    <row r="838" spans="1:34"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c r="AE838" s="292"/>
      <c r="AF838" s="292"/>
      <c r="AG838" s="292"/>
      <c r="AH838" s="292"/>
    </row>
    <row r="839" spans="1:34"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c r="AH839" s="292"/>
    </row>
    <row r="840" spans="1:34"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c r="AH840" s="292"/>
    </row>
    <row r="841" spans="1:34"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c r="AE841" s="292"/>
      <c r="AF841" s="292"/>
      <c r="AG841" s="292"/>
      <c r="AH841" s="292"/>
    </row>
    <row r="842" spans="1:34"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c r="AE842" s="292"/>
      <c r="AF842" s="292"/>
      <c r="AG842" s="292"/>
      <c r="AH842" s="292"/>
    </row>
    <row r="843" spans="1:34"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c r="AE843" s="292"/>
      <c r="AF843" s="292"/>
      <c r="AG843" s="292"/>
      <c r="AH843" s="292"/>
    </row>
    <row r="844" spans="1:34"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c r="AE844" s="292"/>
      <c r="AF844" s="292"/>
      <c r="AG844" s="292"/>
      <c r="AH844" s="292"/>
    </row>
    <row r="845" spans="1:34"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c r="AE845" s="292"/>
      <c r="AF845" s="292"/>
      <c r="AG845" s="292"/>
      <c r="AH845" s="292"/>
    </row>
    <row r="846" spans="1:34"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c r="AE846" s="292"/>
      <c r="AF846" s="292"/>
      <c r="AG846" s="292"/>
      <c r="AH846" s="292"/>
    </row>
    <row r="847" spans="1:34"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c r="AE847" s="292"/>
      <c r="AF847" s="292"/>
      <c r="AG847" s="292"/>
      <c r="AH847" s="292"/>
    </row>
    <row r="848" spans="1:34"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c r="AE848" s="292"/>
      <c r="AF848" s="292"/>
      <c r="AG848" s="292"/>
      <c r="AH848" s="292"/>
    </row>
    <row r="849" spans="1:34"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c r="AE849" s="292"/>
      <c r="AF849" s="292"/>
      <c r="AG849" s="292"/>
      <c r="AH849" s="292"/>
    </row>
    <row r="850" spans="1:34"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c r="AE850" s="292"/>
      <c r="AF850" s="292"/>
      <c r="AG850" s="292"/>
      <c r="AH850" s="292"/>
    </row>
    <row r="851" spans="1:34"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c r="AE851" s="292"/>
      <c r="AF851" s="292"/>
      <c r="AG851" s="292"/>
      <c r="AH851" s="292"/>
    </row>
    <row r="852" spans="1:34"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c r="AE852" s="292"/>
      <c r="AF852" s="292"/>
      <c r="AG852" s="292"/>
      <c r="AH852" s="292"/>
    </row>
    <row r="853" spans="1:34"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c r="AE853" s="292"/>
      <c r="AF853" s="292"/>
      <c r="AG853" s="292"/>
      <c r="AH853" s="292"/>
    </row>
    <row r="854" spans="1:34"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c r="AE854" s="292"/>
      <c r="AF854" s="292"/>
      <c r="AG854" s="292"/>
      <c r="AH854" s="292"/>
    </row>
    <row r="855" spans="1:34"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c r="AE855" s="292"/>
      <c r="AF855" s="292"/>
      <c r="AG855" s="292"/>
      <c r="AH855" s="292"/>
    </row>
    <row r="856" spans="1:34"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c r="AE856" s="292"/>
      <c r="AF856" s="292"/>
      <c r="AG856" s="292"/>
      <c r="AH856" s="292"/>
    </row>
    <row r="857" spans="1:34"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c r="AE857" s="292"/>
      <c r="AF857" s="292"/>
      <c r="AG857" s="292"/>
      <c r="AH857" s="292"/>
    </row>
    <row r="858" spans="1:34"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c r="AE858" s="292"/>
      <c r="AF858" s="292"/>
      <c r="AG858" s="292"/>
      <c r="AH858" s="292"/>
    </row>
    <row r="859" spans="1:34"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c r="AE859" s="292"/>
      <c r="AF859" s="292"/>
      <c r="AG859" s="292"/>
      <c r="AH859" s="292"/>
    </row>
    <row r="860" spans="1:34"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row>
    <row r="861" spans="1:34"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c r="AH861" s="292"/>
    </row>
    <row r="862" spans="1:34"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c r="AH862" s="292"/>
    </row>
    <row r="863" spans="1:34"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c r="AE863" s="292"/>
      <c r="AF863" s="292"/>
      <c r="AG863" s="292"/>
      <c r="AH863" s="292"/>
    </row>
    <row r="864" spans="1:34"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c r="AE864" s="292"/>
      <c r="AF864" s="292"/>
      <c r="AG864" s="292"/>
      <c r="AH864" s="292"/>
    </row>
    <row r="865" spans="1:34"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c r="AE865" s="292"/>
      <c r="AF865" s="292"/>
      <c r="AG865" s="292"/>
      <c r="AH865" s="292"/>
    </row>
    <row r="866" spans="1:34"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c r="AE866" s="292"/>
      <c r="AF866" s="292"/>
      <c r="AG866" s="292"/>
      <c r="AH866" s="292"/>
    </row>
    <row r="867" spans="1:34"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c r="AE867" s="292"/>
      <c r="AF867" s="292"/>
      <c r="AG867" s="292"/>
      <c r="AH867" s="292"/>
    </row>
    <row r="868" spans="1:34"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c r="AE868" s="292"/>
      <c r="AF868" s="292"/>
      <c r="AG868" s="292"/>
      <c r="AH868" s="292"/>
    </row>
    <row r="869" spans="1:34"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c r="AE869" s="292"/>
      <c r="AF869" s="292"/>
      <c r="AG869" s="292"/>
      <c r="AH869" s="292"/>
    </row>
    <row r="870" spans="1:34"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c r="AE870" s="292"/>
      <c r="AF870" s="292"/>
      <c r="AG870" s="292"/>
      <c r="AH870" s="292"/>
    </row>
    <row r="871" spans="1:34"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c r="AE871" s="292"/>
      <c r="AF871" s="292"/>
      <c r="AG871" s="292"/>
      <c r="AH871" s="292"/>
    </row>
    <row r="872" spans="1:34"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c r="AE872" s="292"/>
      <c r="AF872" s="292"/>
      <c r="AG872" s="292"/>
      <c r="AH872" s="292"/>
    </row>
    <row r="873" spans="1:34"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c r="AE873" s="292"/>
      <c r="AF873" s="292"/>
      <c r="AG873" s="292"/>
      <c r="AH873" s="292"/>
    </row>
    <row r="874" spans="1:34"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c r="AE874" s="292"/>
      <c r="AF874" s="292"/>
      <c r="AG874" s="292"/>
      <c r="AH874" s="292"/>
    </row>
    <row r="875" spans="1:34"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c r="AE875" s="292"/>
      <c r="AF875" s="292"/>
      <c r="AG875" s="292"/>
      <c r="AH875" s="292"/>
    </row>
    <row r="876" spans="1:34"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row>
    <row r="877" spans="1:34"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c r="AE877" s="292"/>
      <c r="AF877" s="292"/>
      <c r="AG877" s="292"/>
      <c r="AH877" s="292"/>
    </row>
    <row r="878" spans="1:34"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c r="AE878" s="292"/>
      <c r="AF878" s="292"/>
      <c r="AG878" s="292"/>
      <c r="AH878" s="292"/>
    </row>
    <row r="879" spans="1:34"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c r="AE879" s="292"/>
      <c r="AF879" s="292"/>
      <c r="AG879" s="292"/>
      <c r="AH879" s="292"/>
    </row>
    <row r="880" spans="1:34"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c r="AE880" s="292"/>
      <c r="AF880" s="292"/>
      <c r="AG880" s="292"/>
      <c r="AH880" s="292"/>
    </row>
    <row r="881" spans="1:34"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c r="AE881" s="292"/>
      <c r="AF881" s="292"/>
      <c r="AG881" s="292"/>
      <c r="AH881" s="292"/>
    </row>
    <row r="882" spans="1:34"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c r="AE882" s="292"/>
      <c r="AF882" s="292"/>
      <c r="AG882" s="292"/>
      <c r="AH882" s="292"/>
    </row>
    <row r="883" spans="1:34"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c r="AH883" s="292"/>
    </row>
    <row r="884" spans="1:34"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c r="AE884" s="292"/>
      <c r="AF884" s="292"/>
      <c r="AG884" s="292"/>
      <c r="AH884" s="292"/>
    </row>
    <row r="885" spans="1:34"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c r="AE885" s="292"/>
      <c r="AF885" s="292"/>
      <c r="AG885" s="292"/>
      <c r="AH885" s="292"/>
    </row>
    <row r="886" spans="1:34"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row>
    <row r="887" spans="1:34"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c r="AE887" s="292"/>
      <c r="AF887" s="292"/>
      <c r="AG887" s="292"/>
      <c r="AH887" s="292"/>
    </row>
    <row r="888" spans="1:34"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c r="AE888" s="292"/>
      <c r="AF888" s="292"/>
      <c r="AG888" s="292"/>
      <c r="AH888" s="292"/>
    </row>
    <row r="889" spans="1:34"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c r="AE889" s="292"/>
      <c r="AF889" s="292"/>
      <c r="AG889" s="292"/>
      <c r="AH889" s="292"/>
    </row>
    <row r="890" spans="1:34"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c r="AH890" s="292"/>
    </row>
    <row r="891" spans="1:34"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c r="AH891" s="292"/>
    </row>
    <row r="892" spans="1:34"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c r="AH892" s="292"/>
    </row>
    <row r="893" spans="1:34"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c r="AE893" s="292"/>
      <c r="AF893" s="292"/>
      <c r="AG893" s="292"/>
      <c r="AH893" s="292"/>
    </row>
    <row r="894" spans="1:34"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c r="AE894" s="292"/>
      <c r="AF894" s="292"/>
      <c r="AG894" s="292"/>
      <c r="AH894" s="292"/>
    </row>
    <row r="895" spans="1:34"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c r="AE895" s="292"/>
      <c r="AF895" s="292"/>
      <c r="AG895" s="292"/>
      <c r="AH895" s="292"/>
    </row>
    <row r="896" spans="1:34"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c r="AE896" s="292"/>
      <c r="AF896" s="292"/>
      <c r="AG896" s="292"/>
      <c r="AH896" s="292"/>
    </row>
    <row r="897" spans="1:34"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c r="AE897" s="292"/>
      <c r="AF897" s="292"/>
      <c r="AG897" s="292"/>
      <c r="AH897" s="292"/>
    </row>
    <row r="898" spans="1:34"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c r="AH898" s="292"/>
    </row>
    <row r="899" spans="1:34"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c r="AE899" s="292"/>
      <c r="AF899" s="292"/>
      <c r="AG899" s="292"/>
      <c r="AH899" s="292"/>
    </row>
    <row r="900" spans="1:34"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c r="AE900" s="292"/>
      <c r="AF900" s="292"/>
      <c r="AG900" s="292"/>
      <c r="AH900" s="292"/>
    </row>
    <row r="901" spans="1:34"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c r="AE901" s="292"/>
      <c r="AF901" s="292"/>
      <c r="AG901" s="292"/>
      <c r="AH901" s="292"/>
    </row>
    <row r="902" spans="1:34"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c r="AH902" s="292"/>
    </row>
    <row r="903" spans="1:34"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c r="AE903" s="292"/>
      <c r="AF903" s="292"/>
      <c r="AG903" s="292"/>
      <c r="AH903" s="292"/>
    </row>
    <row r="904" spans="1:34"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c r="AE904" s="292"/>
      <c r="AF904" s="292"/>
      <c r="AG904" s="292"/>
      <c r="AH904" s="292"/>
    </row>
    <row r="905" spans="1:34"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c r="AH905" s="292"/>
    </row>
    <row r="906" spans="1:34"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c r="AH906" s="292"/>
    </row>
    <row r="907" spans="1:34"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c r="AE907" s="292"/>
      <c r="AF907" s="292"/>
      <c r="AG907" s="292"/>
      <c r="AH907" s="292"/>
    </row>
    <row r="908" spans="1:34"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c r="AE908" s="292"/>
      <c r="AF908" s="292"/>
      <c r="AG908" s="292"/>
      <c r="AH908" s="292"/>
    </row>
    <row r="909" spans="1:34"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c r="AH909" s="292"/>
    </row>
    <row r="910" spans="1:34"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c r="AE910" s="292"/>
      <c r="AF910" s="292"/>
      <c r="AG910" s="292"/>
      <c r="AH910" s="292"/>
    </row>
    <row r="911" spans="1:34"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c r="AE911" s="292"/>
      <c r="AF911" s="292"/>
      <c r="AG911" s="292"/>
      <c r="AH911" s="292"/>
    </row>
    <row r="912" spans="1:34"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c r="AE912" s="292"/>
      <c r="AF912" s="292"/>
      <c r="AG912" s="292"/>
      <c r="AH912" s="292"/>
    </row>
    <row r="913" spans="1:34"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c r="AE913" s="292"/>
      <c r="AF913" s="292"/>
      <c r="AG913" s="292"/>
      <c r="AH913" s="292"/>
    </row>
    <row r="914" spans="1:34"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c r="AH914" s="292"/>
    </row>
    <row r="915" spans="1:34"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c r="AE915" s="292"/>
      <c r="AF915" s="292"/>
      <c r="AG915" s="292"/>
      <c r="AH915" s="292"/>
    </row>
    <row r="916" spans="1:34"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c r="AE916" s="292"/>
      <c r="AF916" s="292"/>
      <c r="AG916" s="292"/>
      <c r="AH916" s="292"/>
    </row>
    <row r="917" spans="1:34"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c r="AE917" s="292"/>
      <c r="AF917" s="292"/>
      <c r="AG917" s="292"/>
      <c r="AH917" s="292"/>
    </row>
    <row r="918" spans="1:34"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c r="AE918" s="292"/>
      <c r="AF918" s="292"/>
      <c r="AG918" s="292"/>
      <c r="AH918" s="292"/>
    </row>
    <row r="919" spans="1:34"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c r="AH919" s="292"/>
    </row>
    <row r="920" spans="1:34"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c r="AE920" s="292"/>
      <c r="AF920" s="292"/>
      <c r="AG920" s="292"/>
      <c r="AH920" s="292"/>
    </row>
    <row r="921" spans="1:34"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c r="AH921" s="292"/>
    </row>
    <row r="922" spans="1:34"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c r="AH922" s="292"/>
    </row>
    <row r="923" spans="1:34"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c r="AE923" s="292"/>
      <c r="AF923" s="292"/>
      <c r="AG923" s="292"/>
      <c r="AH923" s="292"/>
    </row>
    <row r="924" spans="1:34"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c r="AE924" s="292"/>
      <c r="AF924" s="292"/>
      <c r="AG924" s="292"/>
      <c r="AH924" s="292"/>
    </row>
    <row r="925" spans="1:34"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c r="AE925" s="292"/>
      <c r="AF925" s="292"/>
      <c r="AG925" s="292"/>
      <c r="AH925" s="292"/>
    </row>
    <row r="926" spans="1:34"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c r="AE926" s="292"/>
      <c r="AF926" s="292"/>
      <c r="AG926" s="292"/>
      <c r="AH926" s="292"/>
    </row>
    <row r="927" spans="1:34"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c r="AE927" s="292"/>
      <c r="AF927" s="292"/>
      <c r="AG927" s="292"/>
      <c r="AH927" s="292"/>
    </row>
    <row r="928" spans="1:34"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c r="AE928" s="292"/>
      <c r="AF928" s="292"/>
      <c r="AG928" s="292"/>
      <c r="AH928" s="292"/>
    </row>
    <row r="929" spans="1:34"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c r="AE929" s="292"/>
      <c r="AF929" s="292"/>
      <c r="AG929" s="292"/>
      <c r="AH929" s="292"/>
    </row>
    <row r="930" spans="1:34"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c r="AH930" s="292"/>
    </row>
    <row r="931" spans="1:34"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c r="AE931" s="292"/>
      <c r="AF931" s="292"/>
      <c r="AG931" s="292"/>
      <c r="AH931" s="292"/>
    </row>
    <row r="932" spans="1:34"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c r="AE932" s="292"/>
      <c r="AF932" s="292"/>
      <c r="AG932" s="292"/>
      <c r="AH932" s="292"/>
    </row>
    <row r="933" spans="1:34"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c r="AE933" s="292"/>
      <c r="AF933" s="292"/>
      <c r="AG933" s="292"/>
      <c r="AH933" s="292"/>
    </row>
    <row r="934" spans="1:34"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c r="AE934" s="292"/>
      <c r="AF934" s="292"/>
      <c r="AG934" s="292"/>
      <c r="AH934" s="292"/>
    </row>
    <row r="935" spans="1:34"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c r="AE935" s="292"/>
      <c r="AF935" s="292"/>
      <c r="AG935" s="292"/>
      <c r="AH935" s="292"/>
    </row>
    <row r="936" spans="1:34"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c r="AE936" s="292"/>
      <c r="AF936" s="292"/>
      <c r="AG936" s="292"/>
      <c r="AH936" s="292"/>
    </row>
    <row r="937" spans="1:34"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c r="AE937" s="292"/>
      <c r="AF937" s="292"/>
      <c r="AG937" s="292"/>
      <c r="AH937" s="292"/>
    </row>
    <row r="938" spans="1:34"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c r="AH938" s="292"/>
    </row>
    <row r="939" spans="1:34"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c r="AE939" s="292"/>
      <c r="AF939" s="292"/>
      <c r="AG939" s="292"/>
      <c r="AH939" s="292"/>
    </row>
    <row r="940" spans="1:34"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c r="AE940" s="292"/>
      <c r="AF940" s="292"/>
      <c r="AG940" s="292"/>
      <c r="AH940" s="292"/>
    </row>
    <row r="941" spans="1:34"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c r="AE941" s="292"/>
      <c r="AF941" s="292"/>
      <c r="AG941" s="292"/>
      <c r="AH941" s="292"/>
    </row>
    <row r="942" spans="1:34"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c r="AE942" s="292"/>
      <c r="AF942" s="292"/>
      <c r="AG942" s="292"/>
      <c r="AH942" s="292"/>
    </row>
    <row r="943" spans="1:34"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c r="AE943" s="292"/>
      <c r="AF943" s="292"/>
      <c r="AG943" s="292"/>
      <c r="AH943" s="292"/>
    </row>
    <row r="944" spans="1:34"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c r="AE944" s="292"/>
      <c r="AF944" s="292"/>
      <c r="AG944" s="292"/>
      <c r="AH944" s="292"/>
    </row>
    <row r="945" spans="1:34"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c r="AE945" s="292"/>
      <c r="AF945" s="292"/>
      <c r="AG945" s="292"/>
      <c r="AH945" s="292"/>
    </row>
    <row r="946" spans="1:34"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c r="AE946" s="292"/>
      <c r="AF946" s="292"/>
      <c r="AG946" s="292"/>
      <c r="AH946" s="292"/>
    </row>
    <row r="947" spans="1:34"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c r="AE947" s="292"/>
      <c r="AF947" s="292"/>
      <c r="AG947" s="292"/>
      <c r="AH947" s="292"/>
    </row>
    <row r="948" spans="1:34"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c r="AE948" s="292"/>
      <c r="AF948" s="292"/>
      <c r="AG948" s="292"/>
      <c r="AH948" s="292"/>
    </row>
    <row r="949" spans="1:34"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c r="AE949" s="292"/>
      <c r="AF949" s="292"/>
      <c r="AG949" s="292"/>
      <c r="AH949" s="292"/>
    </row>
    <row r="950" spans="1:34"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c r="AE950" s="292"/>
      <c r="AF950" s="292"/>
      <c r="AG950" s="292"/>
      <c r="AH950" s="292"/>
    </row>
    <row r="951" spans="1:34"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c r="AH951" s="292"/>
    </row>
    <row r="952" spans="1:34"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c r="AH952" s="292"/>
    </row>
    <row r="953" spans="1:34"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c r="AE953" s="292"/>
      <c r="AF953" s="292"/>
      <c r="AG953" s="292"/>
      <c r="AH953" s="292"/>
    </row>
    <row r="954" spans="1:34"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c r="AE954" s="292"/>
      <c r="AF954" s="292"/>
      <c r="AG954" s="292"/>
      <c r="AH954" s="292"/>
    </row>
    <row r="955" spans="1:34"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c r="AE955" s="292"/>
      <c r="AF955" s="292"/>
      <c r="AG955" s="292"/>
      <c r="AH955" s="292"/>
    </row>
    <row r="956" spans="1:34"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c r="AH956" s="292"/>
    </row>
    <row r="957" spans="1:34"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c r="AH957" s="292"/>
    </row>
    <row r="958" spans="1:34"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c r="AE958" s="292"/>
      <c r="AF958" s="292"/>
      <c r="AG958" s="292"/>
      <c r="AH958" s="292"/>
    </row>
    <row r="959" spans="1:34"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c r="AH959" s="292"/>
    </row>
    <row r="960" spans="1:34"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c r="AH960" s="292"/>
    </row>
    <row r="961" spans="1:34"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c r="AE961" s="292"/>
      <c r="AF961" s="292"/>
      <c r="AG961" s="292"/>
      <c r="AH961" s="292"/>
    </row>
    <row r="962" spans="1:34"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c r="AE962" s="292"/>
      <c r="AF962" s="292"/>
      <c r="AG962" s="292"/>
      <c r="AH962" s="292"/>
    </row>
    <row r="963" spans="1:34"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c r="AE963" s="292"/>
      <c r="AF963" s="292"/>
      <c r="AG963" s="292"/>
      <c r="AH963" s="292"/>
    </row>
    <row r="964" spans="1:34"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c r="AE964" s="292"/>
      <c r="AF964" s="292"/>
      <c r="AG964" s="292"/>
      <c r="AH964" s="292"/>
    </row>
    <row r="965" spans="1:34"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c r="AH965" s="292"/>
    </row>
    <row r="966" spans="1:34"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c r="AH966" s="292"/>
    </row>
    <row r="967" spans="1:34"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c r="AH967" s="292"/>
    </row>
    <row r="968" spans="1:34"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c r="AE968" s="292"/>
      <c r="AF968" s="292"/>
      <c r="AG968" s="292"/>
      <c r="AH968" s="292"/>
    </row>
    <row r="969" spans="1:34"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c r="AE969" s="292"/>
      <c r="AF969" s="292"/>
      <c r="AG969" s="292"/>
      <c r="AH969" s="292"/>
    </row>
    <row r="970" spans="1:34"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c r="AH970" s="292"/>
    </row>
    <row r="971" spans="1:34"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c r="AE971" s="292"/>
      <c r="AF971" s="292"/>
      <c r="AG971" s="292"/>
      <c r="AH971" s="292"/>
    </row>
    <row r="972" spans="1:34"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c r="AE972" s="292"/>
      <c r="AF972" s="292"/>
      <c r="AG972" s="292"/>
      <c r="AH972" s="292"/>
    </row>
    <row r="973" spans="1:34"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c r="AE973" s="292"/>
      <c r="AF973" s="292"/>
      <c r="AG973" s="292"/>
      <c r="AH973" s="292"/>
    </row>
    <row r="974" spans="1:34"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c r="AH974" s="292"/>
    </row>
    <row r="975" spans="1:34"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c r="AE975" s="292"/>
      <c r="AF975" s="292"/>
      <c r="AG975" s="292"/>
      <c r="AH975" s="292"/>
    </row>
    <row r="976" spans="1:34"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c r="AH976" s="292"/>
    </row>
    <row r="977" spans="1:34"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c r="AE977" s="292"/>
      <c r="AF977" s="292"/>
      <c r="AG977" s="292"/>
      <c r="AH977" s="292"/>
    </row>
    <row r="978" spans="1:34"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c r="AE978" s="292"/>
      <c r="AF978" s="292"/>
      <c r="AG978" s="292"/>
      <c r="AH978" s="292"/>
    </row>
    <row r="979" spans="1:34"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c r="AE979" s="292"/>
      <c r="AF979" s="292"/>
      <c r="AG979" s="292"/>
      <c r="AH979" s="292"/>
    </row>
    <row r="980" spans="1:34"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row>
    <row r="981" spans="1:34"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row>
    <row r="982" spans="1:34"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c r="AE982" s="292"/>
      <c r="AF982" s="292"/>
      <c r="AG982" s="292"/>
      <c r="AH982" s="292"/>
    </row>
    <row r="983" spans="1:34"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c r="AE983" s="292"/>
      <c r="AF983" s="292"/>
      <c r="AG983" s="292"/>
      <c r="AH983" s="292"/>
    </row>
    <row r="984" spans="1:34"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c r="AH984" s="292"/>
    </row>
    <row r="985" spans="1:34"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c r="AE985" s="292"/>
      <c r="AF985" s="292"/>
      <c r="AG985" s="292"/>
      <c r="AH985" s="292"/>
    </row>
    <row r="986" spans="1:34"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c r="AE986" s="292"/>
      <c r="AF986" s="292"/>
      <c r="AG986" s="292"/>
      <c r="AH986" s="292"/>
    </row>
    <row r="987" spans="1:34"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c r="AE987" s="292"/>
      <c r="AF987" s="292"/>
      <c r="AG987" s="292"/>
      <c r="AH987" s="292"/>
    </row>
    <row r="988" spans="1:34"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c r="AH988" s="292"/>
    </row>
    <row r="989" spans="1:34"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c r="AE989" s="292"/>
      <c r="AF989" s="292"/>
      <c r="AG989" s="292"/>
      <c r="AH989" s="292"/>
    </row>
    <row r="990" spans="1:34"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c r="AE990" s="292"/>
      <c r="AF990" s="292"/>
      <c r="AG990" s="292"/>
      <c r="AH990" s="292"/>
    </row>
    <row r="991" spans="1:34"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c r="AE991" s="292"/>
      <c r="AF991" s="292"/>
      <c r="AG991" s="292"/>
      <c r="AH991" s="292"/>
    </row>
    <row r="992" spans="1:34"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c r="AH992" s="292"/>
    </row>
    <row r="993" spans="1:34"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c r="AE993" s="292"/>
      <c r="AF993" s="292"/>
      <c r="AG993" s="292"/>
      <c r="AH993" s="292"/>
    </row>
    <row r="994" spans="1:34"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c r="AE994" s="292"/>
      <c r="AF994" s="292"/>
      <c r="AG994" s="292"/>
      <c r="AH994" s="292"/>
    </row>
    <row r="995" spans="1:34"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c r="AE995" s="292"/>
      <c r="AF995" s="292"/>
      <c r="AG995" s="292"/>
      <c r="AH995" s="292"/>
    </row>
    <row r="996" spans="1:34"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c r="AE996" s="292"/>
      <c r="AF996" s="292"/>
      <c r="AG996" s="292"/>
      <c r="AH996" s="292"/>
    </row>
    <row r="997" spans="1:34"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c r="AE997" s="292"/>
      <c r="AF997" s="292"/>
      <c r="AG997" s="292"/>
      <c r="AH997" s="292"/>
    </row>
    <row r="998" spans="1:34"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c r="AE998" s="292"/>
      <c r="AF998" s="292"/>
      <c r="AG998" s="292"/>
      <c r="AH998" s="292"/>
    </row>
    <row r="999" spans="1:34"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c r="AE999" s="292"/>
      <c r="AF999" s="292"/>
      <c r="AG999" s="292"/>
      <c r="AH999" s="292"/>
    </row>
    <row r="1000" spans="1:34"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c r="AH1000" s="29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460</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62" t="s">
        <v>125</v>
      </c>
      <c r="D12" s="563"/>
      <c r="E12" s="560" t="s">
        <v>441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461</v>
      </c>
      <c r="D14" s="544"/>
      <c r="E14" s="553" t="s">
        <v>462</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row>
    <row r="15" spans="1:30"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row>
    <row r="16" spans="1:30"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row>
    <row r="17" spans="1:30" ht="15" customHeight="1" x14ac:dyDescent="0.25">
      <c r="A17" s="292"/>
      <c r="B17" s="31"/>
      <c r="C17" s="558" t="s">
        <v>463</v>
      </c>
      <c r="D17" s="544"/>
      <c r="E17" s="553" t="s">
        <v>464</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row>
    <row r="18" spans="1:30"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row>
    <row r="19" spans="1:30"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row>
    <row r="20" spans="1:30"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row>
    <row r="21" spans="1:30"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row>
    <row r="22" spans="1:30" ht="29.25" customHeight="1" x14ac:dyDescent="0.25">
      <c r="A22" s="292"/>
      <c r="B22" s="31"/>
      <c r="C22" s="526" t="s">
        <v>465</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row>
    <row r="23" spans="1:30"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row>
    <row r="24" spans="1:30"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row>
    <row r="25" spans="1:30" ht="15" customHeight="1" x14ac:dyDescent="0.25">
      <c r="A25" s="292"/>
      <c r="B25" s="31"/>
      <c r="C25" s="553" t="s">
        <v>466</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row>
    <row r="26" spans="1:30"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row>
    <row r="27" spans="1:30"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row>
    <row r="28" spans="1:30"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row>
    <row r="29" spans="1:30"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row>
    <row r="30" spans="1:30"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33</v>
      </c>
      <c r="X30" s="527"/>
      <c r="Y30" s="527"/>
      <c r="Z30" s="527"/>
      <c r="AA30" s="517"/>
      <c r="AB30" s="300"/>
      <c r="AC30" s="292"/>
      <c r="AD30" s="292"/>
    </row>
    <row r="31" spans="1:30"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row>
    <row r="32" spans="1:30"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row>
    <row r="33" spans="1:30" ht="39.75" customHeight="1" x14ac:dyDescent="0.25">
      <c r="A33" s="292"/>
      <c r="B33" s="31"/>
      <c r="C33" s="966" t="s">
        <v>433</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row>
    <row r="34" spans="1:30"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row>
    <row r="35" spans="1:30"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row>
    <row r="36" spans="1:30" ht="29.25" customHeight="1" x14ac:dyDescent="0.25">
      <c r="A36" s="292"/>
      <c r="B36" s="31"/>
      <c r="C36" s="564" t="s">
        <v>434</v>
      </c>
      <c r="D36" s="527"/>
      <c r="E36" s="527"/>
      <c r="F36" s="527"/>
      <c r="G36" s="527"/>
      <c r="H36" s="527"/>
      <c r="I36" s="527"/>
      <c r="J36" s="527"/>
      <c r="K36" s="517"/>
      <c r="L36" s="302"/>
      <c r="M36" s="564"/>
      <c r="N36" s="527"/>
      <c r="O36" s="527"/>
      <c r="P36" s="527"/>
      <c r="Q36" s="527"/>
      <c r="R36" s="527"/>
      <c r="S36" s="527"/>
      <c r="T36" s="527"/>
      <c r="U36" s="527"/>
      <c r="V36" s="527"/>
      <c r="W36" s="527"/>
      <c r="X36" s="527"/>
      <c r="Y36" s="527"/>
      <c r="Z36" s="527"/>
      <c r="AA36" s="517"/>
      <c r="AB36" s="308"/>
      <c r="AC36" s="292"/>
      <c r="AD36" s="292"/>
    </row>
    <row r="37" spans="1:30"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row>
    <row r="38" spans="1:30"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row>
    <row r="39" spans="1:30" ht="90" customHeight="1" x14ac:dyDescent="0.25">
      <c r="A39" s="292"/>
      <c r="B39" s="31"/>
      <c r="C39" s="565" t="s">
        <v>435</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row>
    <row r="40" spans="1:30"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row>
    <row r="41" spans="1:30" ht="15.75" customHeight="1" x14ac:dyDescent="0.25">
      <c r="A41" s="292"/>
      <c r="B41" s="31"/>
      <c r="C41" s="548" t="s">
        <v>139</v>
      </c>
      <c r="D41" s="544"/>
      <c r="E41" s="305"/>
      <c r="F41" s="526" t="s">
        <v>34</v>
      </c>
      <c r="G41" s="517"/>
      <c r="H41" s="305"/>
      <c r="I41" s="292"/>
      <c r="J41" s="312" t="s">
        <v>140</v>
      </c>
      <c r="K41" s="526">
        <v>2</v>
      </c>
      <c r="L41" s="527"/>
      <c r="M41" s="527"/>
      <c r="N41" s="517"/>
      <c r="O41" s="305"/>
      <c r="P41" s="305"/>
      <c r="Q41" s="296" t="s">
        <v>141</v>
      </c>
      <c r="R41" s="292"/>
      <c r="S41" s="305"/>
      <c r="T41" s="305"/>
      <c r="U41" s="305"/>
      <c r="V41" s="305"/>
      <c r="W41" s="526" t="s">
        <v>20</v>
      </c>
      <c r="X41" s="527"/>
      <c r="Y41" s="527"/>
      <c r="Z41" s="527"/>
      <c r="AA41" s="517"/>
      <c r="AB41" s="304"/>
      <c r="AC41" s="292"/>
      <c r="AD41" s="292"/>
    </row>
    <row r="42" spans="1:30"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row>
    <row r="43" spans="1:30" ht="32.25" customHeight="1" x14ac:dyDescent="0.25">
      <c r="A43" s="292"/>
      <c r="B43" s="31"/>
      <c r="C43" s="292"/>
      <c r="D43" s="312" t="s">
        <v>142</v>
      </c>
      <c r="E43" s="305"/>
      <c r="F43" s="565" t="s">
        <v>467</v>
      </c>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row>
    <row r="44" spans="1:30"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row>
    <row r="45" spans="1:30"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row>
    <row r="46" spans="1:30"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row>
    <row r="47" spans="1:30"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row>
    <row r="48" spans="1:30"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row>
    <row r="49" spans="1:30"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row>
    <row r="50" spans="1:30"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row>
    <row r="51" spans="1:30"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row>
    <row r="52" spans="1:30"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row>
    <row r="53" spans="1:30"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row>
    <row r="54" spans="1:30"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row>
    <row r="55" spans="1:30"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row>
    <row r="56" spans="1:30"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row>
    <row r="57" spans="1:30" ht="15.75" customHeight="1" x14ac:dyDescent="0.25">
      <c r="A57" s="319"/>
      <c r="B57" s="41"/>
      <c r="C57" s="44">
        <v>2024</v>
      </c>
      <c r="D57" s="45">
        <v>45474</v>
      </c>
      <c r="E57" s="542">
        <v>45656</v>
      </c>
      <c r="F57" s="517"/>
      <c r="G57" s="46">
        <v>0.5</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row>
    <row r="58" spans="1:30" ht="15.75" customHeight="1" x14ac:dyDescent="0.25">
      <c r="A58" s="319"/>
      <c r="B58" s="41"/>
      <c r="C58" s="44">
        <v>2025</v>
      </c>
      <c r="D58" s="45">
        <v>45658</v>
      </c>
      <c r="E58" s="542">
        <v>46021</v>
      </c>
      <c r="F58" s="517"/>
      <c r="G58" s="46">
        <v>0.8</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row>
    <row r="59" spans="1:30" ht="15.75" customHeight="1" x14ac:dyDescent="0.25">
      <c r="A59" s="319"/>
      <c r="B59" s="41"/>
      <c r="C59" s="44">
        <v>2026</v>
      </c>
      <c r="D59" s="45">
        <v>46023</v>
      </c>
      <c r="E59" s="542">
        <v>46386</v>
      </c>
      <c r="F59" s="517"/>
      <c r="G59" s="46">
        <v>0.4</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row>
    <row r="60" spans="1:30" ht="15.75" customHeight="1" x14ac:dyDescent="0.25">
      <c r="A60" s="319"/>
      <c r="B60" s="41"/>
      <c r="C60" s="44">
        <v>2027</v>
      </c>
      <c r="D60" s="45">
        <v>46388</v>
      </c>
      <c r="E60" s="542">
        <v>46751</v>
      </c>
      <c r="F60" s="517"/>
      <c r="G60" s="46">
        <v>0.3</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row>
    <row r="61" spans="1:30"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row>
    <row r="62" spans="1:30"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row>
    <row r="63" spans="1:30"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row>
    <row r="64" spans="1:30"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row>
    <row r="65" spans="1:30"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row>
    <row r="66" spans="1:30"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row>
    <row r="67" spans="1:30"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row>
    <row r="68" spans="1:30"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row>
    <row r="69" spans="1:30"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row>
    <row r="70" spans="1:30"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row>
    <row r="71" spans="1:30"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row>
    <row r="72" spans="1:30"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row>
    <row r="73" spans="1:30"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row>
    <row r="74" spans="1:30"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row>
    <row r="75" spans="1:30"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row>
    <row r="76" spans="1:30"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row>
    <row r="77" spans="1:30"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row>
    <row r="78" spans="1:30"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row>
    <row r="79" spans="1:30"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row>
    <row r="80" spans="1:30"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row>
    <row r="81" spans="1:30"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row>
    <row r="82" spans="1:30"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row>
    <row r="83" spans="1:30"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row>
    <row r="2" spans="1:33"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c r="AE2" s="292"/>
      <c r="AF2" s="292"/>
      <c r="AG2" s="292"/>
    </row>
    <row r="3" spans="1:33"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c r="AE3" s="292"/>
      <c r="AF3" s="292"/>
      <c r="AG3" s="292"/>
    </row>
    <row r="4" spans="1:33"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c r="AE4" s="292"/>
      <c r="AF4" s="292"/>
      <c r="AG4" s="292"/>
    </row>
    <row r="5" spans="1:33"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c r="AE5" s="292"/>
      <c r="AF5" s="292"/>
      <c r="AG5" s="292"/>
    </row>
    <row r="6" spans="1:33"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c r="AE6" s="292"/>
      <c r="AF6" s="292"/>
      <c r="AG6" s="292"/>
    </row>
    <row r="7" spans="1:33"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c r="AE7" s="292"/>
      <c r="AF7" s="965" t="s">
        <v>438</v>
      </c>
      <c r="AG7" s="544"/>
    </row>
    <row r="8" spans="1:33"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c r="AE8" s="292"/>
      <c r="AF8" s="292"/>
      <c r="AG8" s="292"/>
    </row>
    <row r="9" spans="1:33"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c r="AE9" s="292"/>
      <c r="AF9" s="292"/>
      <c r="AG9" s="292"/>
    </row>
    <row r="10" spans="1:33" ht="30" customHeight="1" x14ac:dyDescent="0.25">
      <c r="A10" s="292"/>
      <c r="B10" s="31"/>
      <c r="C10" s="558" t="s">
        <v>123</v>
      </c>
      <c r="D10" s="544"/>
      <c r="E10" s="526" t="s">
        <v>469</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c r="AE10" s="292"/>
      <c r="AF10" s="52" t="s">
        <v>439</v>
      </c>
      <c r="AG10" s="52" t="s">
        <v>440</v>
      </c>
    </row>
    <row r="11" spans="1:33"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c r="AE11" s="292"/>
      <c r="AF11" s="37" t="s">
        <v>470</v>
      </c>
      <c r="AG11" s="37">
        <v>25</v>
      </c>
    </row>
    <row r="12" spans="1:33" ht="29.25" customHeight="1" x14ac:dyDescent="0.25">
      <c r="A12" s="292"/>
      <c r="B12" s="31"/>
      <c r="C12" s="562" t="s">
        <v>125</v>
      </c>
      <c r="D12" s="563"/>
      <c r="E12" s="560" t="s">
        <v>471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c r="AE12" s="292"/>
      <c r="AF12" s="37" t="s">
        <v>472</v>
      </c>
      <c r="AG12" s="37">
        <v>12</v>
      </c>
    </row>
    <row r="13" spans="1:33"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c r="AE13" s="292"/>
      <c r="AF13" s="37" t="s">
        <v>473</v>
      </c>
      <c r="AG13" s="37">
        <v>12</v>
      </c>
    </row>
    <row r="14" spans="1:33" ht="15" customHeight="1" x14ac:dyDescent="0.25">
      <c r="A14" s="292"/>
      <c r="B14" s="31"/>
      <c r="C14" s="558" t="s">
        <v>461</v>
      </c>
      <c r="D14" s="544"/>
      <c r="E14" s="553" t="s">
        <v>474</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c r="AE14" s="292"/>
      <c r="AF14" s="37" t="s">
        <v>475</v>
      </c>
      <c r="AG14" s="37">
        <v>25</v>
      </c>
    </row>
    <row r="15" spans="1:33"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c r="AE15" s="292"/>
      <c r="AF15" s="37" t="s">
        <v>476</v>
      </c>
      <c r="AG15" s="37">
        <v>12</v>
      </c>
    </row>
    <row r="16" spans="1:33"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c r="AE16" s="292"/>
      <c r="AF16" s="37" t="s">
        <v>477</v>
      </c>
      <c r="AG16" s="37">
        <v>28</v>
      </c>
    </row>
    <row r="17" spans="1:33" ht="15" customHeight="1" x14ac:dyDescent="0.25">
      <c r="A17" s="292"/>
      <c r="B17" s="31"/>
      <c r="C17" s="558" t="s">
        <v>463</v>
      </c>
      <c r="D17" s="544"/>
      <c r="E17" s="967" t="s">
        <v>478</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c r="AE17" s="292"/>
      <c r="AF17" s="37" t="s">
        <v>479</v>
      </c>
      <c r="AG17" s="37">
        <v>100</v>
      </c>
    </row>
    <row r="18" spans="1:33"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c r="AE18" s="292"/>
      <c r="AF18" s="37" t="s">
        <v>480</v>
      </c>
      <c r="AG18" s="37">
        <v>34</v>
      </c>
    </row>
    <row r="19" spans="1:33"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c r="AE19" s="292"/>
      <c r="AF19" s="37" t="s">
        <v>481</v>
      </c>
      <c r="AG19" s="37">
        <v>100</v>
      </c>
    </row>
    <row r="20" spans="1:33"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c r="AE20" s="292"/>
      <c r="AF20" s="37" t="s">
        <v>482</v>
      </c>
      <c r="AG20" s="37">
        <v>38</v>
      </c>
    </row>
    <row r="21" spans="1:33"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c r="AE21" s="292"/>
      <c r="AF21" s="37" t="s">
        <v>483</v>
      </c>
      <c r="AG21" s="37">
        <v>100</v>
      </c>
    </row>
    <row r="22" spans="1:33" ht="29.25" customHeight="1" x14ac:dyDescent="0.25">
      <c r="A22" s="292"/>
      <c r="B22" s="31"/>
      <c r="C22" s="526" t="s">
        <v>484</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c r="AE22" s="292"/>
      <c r="AF22" s="37" t="s">
        <v>485</v>
      </c>
      <c r="AG22" s="37">
        <v>15</v>
      </c>
    </row>
    <row r="23" spans="1:33"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c r="AE23" s="292"/>
      <c r="AF23" s="292"/>
      <c r="AG23" s="292"/>
    </row>
    <row r="24" spans="1:33"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c r="AE24" s="292"/>
      <c r="AF24" s="292"/>
      <c r="AG24" s="292"/>
    </row>
    <row r="25" spans="1:33" ht="15" customHeight="1" x14ac:dyDescent="0.25">
      <c r="A25" s="292"/>
      <c r="B25" s="31"/>
      <c r="C25" s="968" t="s">
        <v>486</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c r="AE25" s="292"/>
      <c r="AF25" s="327">
        <f>+((AG11/AG12)*AG13)+((AG14/AG15)*AG13)+(((((AG16/100)*AG17)+((AG18/100)*AG19)+((AG20/100)*AG21))*AG22)/100)</f>
        <v>65</v>
      </c>
      <c r="AG25" s="292"/>
    </row>
    <row r="26" spans="1:33"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c r="AE26" s="292"/>
      <c r="AF26" s="328"/>
      <c r="AG26" s="292"/>
    </row>
    <row r="27" spans="1:33"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c r="AE27" s="292"/>
      <c r="AF27" s="292"/>
      <c r="AG27" s="292"/>
    </row>
    <row r="28" spans="1:33"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c r="AE28" s="292"/>
      <c r="AF28" s="292"/>
      <c r="AG28" s="292"/>
    </row>
    <row r="29" spans="1:33"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c r="AE29" s="292"/>
      <c r="AF29" s="292"/>
      <c r="AG29" s="292"/>
    </row>
    <row r="30" spans="1:33"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21</v>
      </c>
      <c r="X30" s="527"/>
      <c r="Y30" s="527"/>
      <c r="Z30" s="527"/>
      <c r="AA30" s="517"/>
      <c r="AB30" s="300"/>
      <c r="AC30" s="292"/>
      <c r="AD30" s="292"/>
      <c r="AE30" s="292"/>
      <c r="AF30" s="292"/>
      <c r="AG30" s="292"/>
    </row>
    <row r="31" spans="1:33"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c r="AE31" s="292"/>
      <c r="AF31" s="292"/>
      <c r="AG31" s="292"/>
    </row>
    <row r="32" spans="1:33"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c r="AE32" s="292"/>
      <c r="AF32" s="292"/>
      <c r="AG32" s="292"/>
    </row>
    <row r="33" spans="1:33" ht="39.75" customHeight="1" x14ac:dyDescent="0.25">
      <c r="A33" s="292"/>
      <c r="B33" s="31"/>
      <c r="C33" s="966" t="s">
        <v>487</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c r="AE33" s="292"/>
      <c r="AF33" s="292"/>
      <c r="AG33" s="292"/>
    </row>
    <row r="34" spans="1:33"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c r="AE34" s="292"/>
      <c r="AF34" s="292"/>
      <c r="AG34" s="292"/>
    </row>
    <row r="35" spans="1:33"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c r="AE35" s="292"/>
      <c r="AF35" s="292"/>
      <c r="AG35" s="292"/>
    </row>
    <row r="36" spans="1:33" ht="29.25" customHeight="1" x14ac:dyDescent="0.25">
      <c r="A36" s="292"/>
      <c r="B36" s="31"/>
      <c r="C36" s="564" t="s">
        <v>434</v>
      </c>
      <c r="D36" s="527"/>
      <c r="E36" s="527"/>
      <c r="F36" s="527"/>
      <c r="G36" s="527"/>
      <c r="H36" s="527"/>
      <c r="I36" s="527"/>
      <c r="J36" s="527"/>
      <c r="K36" s="517"/>
      <c r="L36" s="302"/>
      <c r="M36" s="564"/>
      <c r="N36" s="527"/>
      <c r="O36" s="527"/>
      <c r="P36" s="527"/>
      <c r="Q36" s="527"/>
      <c r="R36" s="527"/>
      <c r="S36" s="527"/>
      <c r="T36" s="527"/>
      <c r="U36" s="527"/>
      <c r="V36" s="527"/>
      <c r="W36" s="527"/>
      <c r="X36" s="527"/>
      <c r="Y36" s="527"/>
      <c r="Z36" s="527"/>
      <c r="AA36" s="517"/>
      <c r="AB36" s="308"/>
      <c r="AC36" s="292"/>
      <c r="AD36" s="292"/>
      <c r="AE36" s="292"/>
      <c r="AF36" s="292"/>
      <c r="AG36" s="292"/>
    </row>
    <row r="37" spans="1:33"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c r="AE37" s="292"/>
      <c r="AF37" s="292"/>
      <c r="AG37" s="292"/>
    </row>
    <row r="38" spans="1:33"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c r="AE38" s="292"/>
      <c r="AF38" s="292"/>
      <c r="AG38" s="292"/>
    </row>
    <row r="39" spans="1:33" ht="90" customHeight="1" x14ac:dyDescent="0.25">
      <c r="A39" s="292"/>
      <c r="B39" s="31"/>
      <c r="C39" s="565" t="s">
        <v>435</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c r="AE39" s="292"/>
      <c r="AF39" s="292"/>
      <c r="AG39" s="292"/>
    </row>
    <row r="40" spans="1:33"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c r="AE40" s="292"/>
      <c r="AF40" s="292"/>
      <c r="AG40" s="292"/>
    </row>
    <row r="41" spans="1:33" ht="15.75" customHeight="1" x14ac:dyDescent="0.25">
      <c r="A41" s="292"/>
      <c r="B41" s="31"/>
      <c r="C41" s="548" t="s">
        <v>139</v>
      </c>
      <c r="D41" s="544"/>
      <c r="E41" s="305"/>
      <c r="F41" s="526" t="s">
        <v>34</v>
      </c>
      <c r="G41" s="517"/>
      <c r="H41" s="305"/>
      <c r="I41" s="292"/>
      <c r="J41" s="312" t="s">
        <v>140</v>
      </c>
      <c r="K41" s="526">
        <v>2</v>
      </c>
      <c r="L41" s="527"/>
      <c r="M41" s="527"/>
      <c r="N41" s="517"/>
      <c r="O41" s="305"/>
      <c r="P41" s="305"/>
      <c r="Q41" s="296" t="s">
        <v>141</v>
      </c>
      <c r="R41" s="292"/>
      <c r="S41" s="305"/>
      <c r="T41" s="305"/>
      <c r="U41" s="305"/>
      <c r="V41" s="305"/>
      <c r="W41" s="526" t="s">
        <v>20</v>
      </c>
      <c r="X41" s="527"/>
      <c r="Y41" s="527"/>
      <c r="Z41" s="527"/>
      <c r="AA41" s="517"/>
      <c r="AB41" s="304"/>
      <c r="AC41" s="292"/>
      <c r="AD41" s="292"/>
      <c r="AE41" s="292"/>
      <c r="AF41" s="292"/>
      <c r="AG41" s="292"/>
    </row>
    <row r="42" spans="1:33"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c r="AE42" s="292"/>
      <c r="AF42" s="292"/>
      <c r="AG42" s="292"/>
    </row>
    <row r="43" spans="1:33" ht="32.25" customHeight="1" x14ac:dyDescent="0.25">
      <c r="A43" s="292"/>
      <c r="B43" s="31"/>
      <c r="C43" s="292"/>
      <c r="D43" s="312" t="s">
        <v>142</v>
      </c>
      <c r="E43" s="305"/>
      <c r="F43" s="565"/>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c r="AE43" s="292"/>
      <c r="AF43" s="292"/>
      <c r="AG43" s="292"/>
    </row>
    <row r="44" spans="1:33"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c r="AE44" s="292"/>
      <c r="AF44" s="292"/>
      <c r="AG44" s="292"/>
    </row>
    <row r="45" spans="1:33"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c r="AE45" s="292"/>
      <c r="AF45" s="292"/>
      <c r="AG45" s="292"/>
    </row>
    <row r="46" spans="1:33"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c r="AE46" s="292"/>
      <c r="AF46" s="292"/>
      <c r="AG46" s="292"/>
    </row>
    <row r="47" spans="1:33"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c r="AE47" s="292"/>
      <c r="AF47" s="292"/>
      <c r="AG47" s="292"/>
    </row>
    <row r="48" spans="1:33"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c r="AE48" s="292"/>
      <c r="AF48" s="292"/>
      <c r="AG48" s="292"/>
    </row>
    <row r="49" spans="1:33"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c r="AE49" s="292"/>
      <c r="AF49" s="292"/>
      <c r="AG49" s="292"/>
    </row>
    <row r="50" spans="1:33"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c r="AE50" s="292"/>
      <c r="AF50" s="292"/>
      <c r="AG50" s="292"/>
    </row>
    <row r="51" spans="1:33"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c r="AE51" s="292"/>
      <c r="AF51" s="292"/>
      <c r="AG51" s="292"/>
    </row>
    <row r="52" spans="1:33"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c r="AE52" s="292"/>
      <c r="AF52" s="292"/>
      <c r="AG52" s="292"/>
    </row>
    <row r="53" spans="1:33"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c r="AE53" s="315"/>
      <c r="AF53" s="315"/>
      <c r="AG53" s="315"/>
    </row>
    <row r="54" spans="1:33"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c r="AE54" s="292"/>
      <c r="AF54" s="292"/>
      <c r="AG54" s="292"/>
    </row>
    <row r="55" spans="1:33"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c r="AE55" s="319"/>
      <c r="AF55" s="319"/>
      <c r="AG55" s="319"/>
    </row>
    <row r="56" spans="1:33"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c r="AE56" s="319"/>
      <c r="AF56" s="319"/>
      <c r="AG56" s="319"/>
    </row>
    <row r="57" spans="1:33" ht="15.75" customHeight="1" x14ac:dyDescent="0.25">
      <c r="A57" s="319"/>
      <c r="B57" s="41"/>
      <c r="C57" s="44">
        <v>2024</v>
      </c>
      <c r="D57" s="45">
        <v>45474</v>
      </c>
      <c r="E57" s="542">
        <v>45656</v>
      </c>
      <c r="F57" s="517"/>
      <c r="G57" s="46">
        <v>0.65</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c r="AE57" s="319"/>
      <c r="AF57" s="319"/>
      <c r="AG57" s="319"/>
    </row>
    <row r="58" spans="1:33" ht="15.75" customHeight="1" x14ac:dyDescent="0.25">
      <c r="A58" s="319"/>
      <c r="B58" s="41"/>
      <c r="C58" s="44">
        <v>2025</v>
      </c>
      <c r="D58" s="45">
        <v>45658</v>
      </c>
      <c r="E58" s="542">
        <v>46021</v>
      </c>
      <c r="F58" s="517"/>
      <c r="G58" s="46">
        <v>0.85</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c r="AE58" s="319"/>
      <c r="AF58" s="319"/>
      <c r="AG58" s="319"/>
    </row>
    <row r="59" spans="1:33" ht="15.75" customHeight="1" x14ac:dyDescent="0.25">
      <c r="A59" s="319"/>
      <c r="B59" s="41"/>
      <c r="C59" s="44">
        <v>2026</v>
      </c>
      <c r="D59" s="45">
        <v>46023</v>
      </c>
      <c r="E59" s="542">
        <v>46386</v>
      </c>
      <c r="F59" s="517"/>
      <c r="G59" s="46">
        <v>0.85</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c r="AE59" s="319"/>
      <c r="AF59" s="319"/>
      <c r="AG59" s="319"/>
    </row>
    <row r="60" spans="1:33" ht="15.75" customHeight="1" x14ac:dyDescent="0.25">
      <c r="A60" s="319"/>
      <c r="B60" s="41"/>
      <c r="C60" s="44">
        <v>2027</v>
      </c>
      <c r="D60" s="45">
        <v>46388</v>
      </c>
      <c r="E60" s="542">
        <v>46751</v>
      </c>
      <c r="F60" s="517"/>
      <c r="G60" s="46">
        <v>0.65</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c r="AE60" s="319"/>
      <c r="AF60" s="319"/>
      <c r="AG60" s="319"/>
    </row>
    <row r="61" spans="1:33"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c r="AE61" s="319"/>
      <c r="AF61" s="319"/>
      <c r="AG61" s="319"/>
    </row>
    <row r="62" spans="1:33"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c r="AE62" s="292"/>
      <c r="AF62" s="292"/>
      <c r="AG62" s="292"/>
    </row>
    <row r="63" spans="1:33"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c r="AE63" s="292"/>
      <c r="AF63" s="292"/>
      <c r="AG63" s="292"/>
    </row>
    <row r="64" spans="1:33"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c r="AE64" s="292"/>
      <c r="AF64" s="292"/>
      <c r="AG64" s="292"/>
    </row>
    <row r="65" spans="1:33"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c r="AE65" s="292"/>
      <c r="AF65" s="292"/>
      <c r="AG65" s="292"/>
    </row>
    <row r="66" spans="1:33"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c r="AE66" s="292"/>
      <c r="AF66" s="292"/>
      <c r="AG66" s="292"/>
    </row>
    <row r="67" spans="1:33"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c r="AE67" s="292"/>
      <c r="AF67" s="292"/>
      <c r="AG67" s="292"/>
    </row>
    <row r="68" spans="1:33"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c r="AE68" s="292"/>
      <c r="AF68" s="292"/>
      <c r="AG68" s="292"/>
    </row>
    <row r="69" spans="1:33"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c r="AE69" s="292"/>
      <c r="AF69" s="292"/>
      <c r="AG69" s="292"/>
    </row>
    <row r="70" spans="1:33"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c r="AE70" s="292"/>
      <c r="AF70" s="292"/>
      <c r="AG70" s="292"/>
    </row>
    <row r="71" spans="1:33"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c r="AE71" s="292"/>
      <c r="AF71" s="292"/>
      <c r="AG71" s="292"/>
    </row>
    <row r="72" spans="1:33"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c r="AE72" s="292"/>
      <c r="AF72" s="292"/>
      <c r="AG72" s="292"/>
    </row>
    <row r="73" spans="1:33"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c r="AE73" s="292"/>
      <c r="AF73" s="292"/>
      <c r="AG73" s="292"/>
    </row>
    <row r="74" spans="1:33"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c r="AE74" s="292"/>
      <c r="AF74" s="292"/>
      <c r="AG74" s="292"/>
    </row>
    <row r="75" spans="1:33"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c r="AE75" s="292"/>
      <c r="AF75" s="292"/>
      <c r="AG75" s="292"/>
    </row>
    <row r="76" spans="1:33"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c r="AE76" s="292"/>
      <c r="AF76" s="292"/>
      <c r="AG76" s="292"/>
    </row>
    <row r="77" spans="1:33"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c r="AE77" s="292"/>
      <c r="AF77" s="292"/>
      <c r="AG77" s="292"/>
    </row>
    <row r="78" spans="1:33"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c r="AE78" s="292"/>
      <c r="AF78" s="292"/>
      <c r="AG78" s="292"/>
    </row>
    <row r="79" spans="1:33"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c r="AE79" s="292"/>
      <c r="AF79" s="292"/>
      <c r="AG79" s="292"/>
    </row>
    <row r="80" spans="1:33"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c r="AE80" s="292"/>
      <c r="AF80" s="292"/>
      <c r="AG80" s="292"/>
    </row>
    <row r="81" spans="1:33"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c r="AE81" s="292"/>
      <c r="AF81" s="292"/>
      <c r="AG81" s="292"/>
    </row>
    <row r="82" spans="1:33"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c r="AE82" s="292"/>
      <c r="AF82" s="292"/>
      <c r="AG82" s="292"/>
    </row>
    <row r="83" spans="1:33"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c r="AE83" s="292"/>
      <c r="AF83" s="292"/>
      <c r="AG83" s="292"/>
    </row>
    <row r="84" spans="1:33"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row>
    <row r="85" spans="1:33"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row>
    <row r="86" spans="1:33"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row>
    <row r="87" spans="1:33"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row>
    <row r="88" spans="1:33"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3"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row>
    <row r="90" spans="1:33"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row>
    <row r="91" spans="1:33"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row>
    <row r="92" spans="1:33"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row>
    <row r="93" spans="1:33"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row>
    <row r="94" spans="1:33"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row>
    <row r="95" spans="1:33"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3"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row>
    <row r="97" spans="1:33"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row>
    <row r="98" spans="1:33"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row>
    <row r="99" spans="1:33"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row>
    <row r="100" spans="1:33"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row>
    <row r="101" spans="1:33"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3"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row>
    <row r="103" spans="1:33"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row>
    <row r="104" spans="1:33"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row>
    <row r="105" spans="1:33"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row>
    <row r="106" spans="1:33"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row>
    <row r="107" spans="1:33"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row>
    <row r="108" spans="1:33"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row>
    <row r="109" spans="1:33"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row>
    <row r="110" spans="1:33"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row>
    <row r="111" spans="1:33"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row>
    <row r="112" spans="1:33"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row>
    <row r="113" spans="1:33"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row>
    <row r="114" spans="1:33"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row>
    <row r="115" spans="1:33"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row>
    <row r="116" spans="1:33"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33"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row>
    <row r="118" spans="1:33"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row>
    <row r="119" spans="1:33"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row>
    <row r="120" spans="1:33"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33"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33"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row>
    <row r="123" spans="1:33"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row>
    <row r="124" spans="1:33"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row>
    <row r="125" spans="1:33"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row>
    <row r="126" spans="1:33"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row>
    <row r="127" spans="1:33"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row>
    <row r="128" spans="1:33"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row>
    <row r="129" spans="1:33"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row>
    <row r="130" spans="1:33"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row>
    <row r="131" spans="1:33"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row>
    <row r="132" spans="1:33"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row>
    <row r="133" spans="1:33"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row>
    <row r="134" spans="1:33"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row>
    <row r="135" spans="1:33"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row>
    <row r="136" spans="1:33"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row>
    <row r="137" spans="1:33"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row>
    <row r="138" spans="1:33"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row>
    <row r="139" spans="1:33"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row>
    <row r="140" spans="1:33"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row>
    <row r="141" spans="1:33"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row>
    <row r="142" spans="1:33"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row>
    <row r="143" spans="1:33"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row>
    <row r="144" spans="1:33"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row>
    <row r="145" spans="1:33"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row>
    <row r="146" spans="1:33"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row>
    <row r="147" spans="1:33"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row>
    <row r="148" spans="1:33"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row>
    <row r="149" spans="1:33"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row>
    <row r="150" spans="1:33"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row>
    <row r="151" spans="1:33"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row>
    <row r="152" spans="1:33"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row>
    <row r="153" spans="1:33"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row>
    <row r="154" spans="1:33"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row>
    <row r="155" spans="1:33"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row>
    <row r="156" spans="1:33"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row>
    <row r="157" spans="1:33"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row>
    <row r="158" spans="1:33"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row>
    <row r="159" spans="1:33"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row>
    <row r="160" spans="1:33"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row>
    <row r="161" spans="1:33"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row>
    <row r="162" spans="1:33"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row>
    <row r="163" spans="1:33"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row>
    <row r="164" spans="1:33"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row>
    <row r="165" spans="1:33"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row>
    <row r="166" spans="1:33"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row>
    <row r="167" spans="1:33"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row>
    <row r="168" spans="1:33"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row>
    <row r="169" spans="1:33"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row>
    <row r="170" spans="1:33"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row>
    <row r="171" spans="1:33"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row>
    <row r="172" spans="1:33"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row>
    <row r="173" spans="1:33"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row>
    <row r="174" spans="1:33"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row>
    <row r="175" spans="1:33"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row>
    <row r="176" spans="1:33"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row>
    <row r="177" spans="1:33"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row>
    <row r="178" spans="1:33"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row>
    <row r="179" spans="1:33"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row>
    <row r="180" spans="1:33"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row>
    <row r="181" spans="1:33"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row>
    <row r="182" spans="1:33"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row>
    <row r="183" spans="1:33"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row>
    <row r="184" spans="1:33"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row>
    <row r="185" spans="1:33"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row>
    <row r="186" spans="1:33"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row>
    <row r="187" spans="1:33"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row>
    <row r="188" spans="1:33"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row>
    <row r="189" spans="1:33"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row>
    <row r="190" spans="1:33"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row>
    <row r="191" spans="1:33"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row>
    <row r="192" spans="1:33"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row>
    <row r="193" spans="1:33"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row>
    <row r="194" spans="1:33"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row>
    <row r="195" spans="1:33"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row>
    <row r="196" spans="1:33"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row>
    <row r="197" spans="1:33"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row>
    <row r="198" spans="1:33"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row>
    <row r="199" spans="1:33"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row>
    <row r="200" spans="1:33"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row>
    <row r="201" spans="1:33"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row>
    <row r="202" spans="1:33"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row>
    <row r="203" spans="1:33"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row>
    <row r="204" spans="1:33"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row>
    <row r="205" spans="1:33"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row>
    <row r="206" spans="1:33"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row>
    <row r="207" spans="1:33"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row>
    <row r="208" spans="1:33"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row>
    <row r="209" spans="1:33"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row>
    <row r="210" spans="1:33"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row>
    <row r="211" spans="1:33"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row>
    <row r="212" spans="1:33"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row>
    <row r="213" spans="1:33"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row>
    <row r="214" spans="1:33"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row>
    <row r="215" spans="1:33"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row>
    <row r="216" spans="1:33"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row>
    <row r="217" spans="1:33"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row>
    <row r="218" spans="1:33"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row>
    <row r="219" spans="1:33"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row>
    <row r="220" spans="1:33"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row>
    <row r="221" spans="1:33"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row>
    <row r="222" spans="1:33"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row>
    <row r="223" spans="1:33"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row>
    <row r="224" spans="1:33"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row>
    <row r="225" spans="1:33"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row>
    <row r="226" spans="1:33"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row>
    <row r="227" spans="1:33"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row>
    <row r="228" spans="1:33"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row>
    <row r="229" spans="1:33"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row>
    <row r="230" spans="1:33"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row>
    <row r="231" spans="1:33"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row>
    <row r="232" spans="1:33"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row>
    <row r="233" spans="1:33"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row>
    <row r="234" spans="1:33"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row>
    <row r="235" spans="1:33"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row>
    <row r="236" spans="1:33"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row>
    <row r="237" spans="1:33"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row>
    <row r="238" spans="1:33"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row>
    <row r="239" spans="1:33"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row>
    <row r="240" spans="1:33"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row>
    <row r="241" spans="1:33"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row>
    <row r="242" spans="1:33"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row>
    <row r="243" spans="1:33"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row>
    <row r="244" spans="1:33"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row>
    <row r="245" spans="1:33"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row>
    <row r="246" spans="1:33"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row>
    <row r="247" spans="1:33"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row>
    <row r="248" spans="1:33"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row>
    <row r="249" spans="1:33"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row>
    <row r="250" spans="1:33"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row>
    <row r="251" spans="1:33"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row>
    <row r="252" spans="1:33"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row>
    <row r="253" spans="1:33"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row>
    <row r="254" spans="1:33"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row>
    <row r="255" spans="1:33"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row>
    <row r="256" spans="1:33"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row>
    <row r="257" spans="1:33"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row>
    <row r="258" spans="1:33"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row>
    <row r="259" spans="1:33"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row>
    <row r="260" spans="1:33"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row>
    <row r="261" spans="1:33"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row>
    <row r="262" spans="1:33"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row>
    <row r="263" spans="1:33"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row>
    <row r="264" spans="1:33"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row>
    <row r="265" spans="1:33"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row>
    <row r="266" spans="1:33"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row>
    <row r="267" spans="1:33"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row>
    <row r="268" spans="1:33"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row>
    <row r="269" spans="1:33"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row>
    <row r="270" spans="1:33"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row>
    <row r="271" spans="1:33"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row>
    <row r="272" spans="1:33"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row>
    <row r="273" spans="1:33"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row>
    <row r="274" spans="1:33"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row>
    <row r="275" spans="1:33"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row>
    <row r="276" spans="1:33"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row>
    <row r="277" spans="1:33"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row>
    <row r="278" spans="1:33"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row>
    <row r="279" spans="1:33"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row>
    <row r="280" spans="1:33"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row>
    <row r="281" spans="1:33"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row>
    <row r="282" spans="1:33"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row>
    <row r="283" spans="1:33"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row>
    <row r="284" spans="1:33"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row>
    <row r="285" spans="1:33"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row>
    <row r="286" spans="1:33"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row>
    <row r="287" spans="1:33"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row>
    <row r="288" spans="1:33"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row>
    <row r="289" spans="1:33"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row>
    <row r="290" spans="1:33"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row>
    <row r="291" spans="1:33"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row>
    <row r="292" spans="1:33"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row>
    <row r="293" spans="1:33"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row>
    <row r="294" spans="1:33"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row>
    <row r="295" spans="1:33"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row>
    <row r="296" spans="1:33"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row>
    <row r="297" spans="1:33"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row>
    <row r="298" spans="1:33"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row>
    <row r="299" spans="1:33"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row>
    <row r="300" spans="1:33"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row>
    <row r="301" spans="1:33"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row>
    <row r="302" spans="1:33"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row>
    <row r="303" spans="1:33"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row>
    <row r="304" spans="1:33"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row>
    <row r="305" spans="1:33"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row>
    <row r="306" spans="1:33"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row>
    <row r="307" spans="1:33"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row>
    <row r="308" spans="1:33"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row>
    <row r="309" spans="1:33"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row>
    <row r="310" spans="1:33"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row>
    <row r="311" spans="1:33"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row>
    <row r="312" spans="1:33"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row>
    <row r="313" spans="1:33"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row>
    <row r="314" spans="1:33"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row>
    <row r="315" spans="1:33"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row>
    <row r="316" spans="1:33"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row>
    <row r="317" spans="1:33"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row>
    <row r="318" spans="1:33"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row>
    <row r="319" spans="1:33"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row>
    <row r="320" spans="1:33"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row>
    <row r="321" spans="1:33"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row>
    <row r="322" spans="1:33"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row>
    <row r="323" spans="1:33"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row>
    <row r="324" spans="1:33"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row>
    <row r="325" spans="1:33"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row>
    <row r="326" spans="1:33"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row>
    <row r="327" spans="1:33"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row>
    <row r="328" spans="1:33"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row>
    <row r="329" spans="1:33"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row>
    <row r="330" spans="1:33"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row>
    <row r="331" spans="1:33"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row>
    <row r="332" spans="1:33"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row>
    <row r="333" spans="1:33"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row>
    <row r="334" spans="1:33"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row>
    <row r="335" spans="1:33"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row>
    <row r="336" spans="1:33"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row>
    <row r="337" spans="1:33"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row>
    <row r="338" spans="1:33"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row>
    <row r="339" spans="1:33"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row>
    <row r="340" spans="1:33"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row>
    <row r="341" spans="1:33"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row>
    <row r="342" spans="1:33"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row>
    <row r="343" spans="1:33"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row>
    <row r="344" spans="1:33"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row>
    <row r="345" spans="1:33"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row>
    <row r="346" spans="1:33"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row>
    <row r="347" spans="1:33"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row>
    <row r="348" spans="1:33"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row>
    <row r="349" spans="1:33"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row>
    <row r="350" spans="1:33"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row>
    <row r="351" spans="1:33"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row>
    <row r="352" spans="1:33"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row>
    <row r="353" spans="1:33"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row>
    <row r="354" spans="1:33"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row>
    <row r="355" spans="1:33"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row>
    <row r="356" spans="1:33"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row>
    <row r="357" spans="1:33"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row>
    <row r="358" spans="1:33"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row>
    <row r="359" spans="1:33"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row>
    <row r="360" spans="1:33"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row>
    <row r="361" spans="1:33"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row>
    <row r="362" spans="1:33"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row>
    <row r="363" spans="1:33"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row>
    <row r="364" spans="1:33"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row>
    <row r="365" spans="1:33"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row>
    <row r="366" spans="1:33"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row>
    <row r="367" spans="1:33"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row>
    <row r="368" spans="1:33"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row>
    <row r="369" spans="1:33"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row>
    <row r="370" spans="1:33"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row>
    <row r="371" spans="1:33"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row>
    <row r="372" spans="1:33"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row>
    <row r="373" spans="1:33"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row>
    <row r="374" spans="1:33"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row>
    <row r="375" spans="1:33"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row>
    <row r="376" spans="1:33"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row>
    <row r="377" spans="1:33"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row>
    <row r="378" spans="1:33"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c r="AE378" s="292"/>
      <c r="AF378" s="292"/>
      <c r="AG378" s="292"/>
    </row>
    <row r="379" spans="1:33"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row>
    <row r="380" spans="1:33"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row>
    <row r="381" spans="1:33"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row>
    <row r="382" spans="1:33"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row>
    <row r="383" spans="1:33"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row>
    <row r="384" spans="1:33"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row>
    <row r="385" spans="1:33"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row>
    <row r="386" spans="1:33"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row>
    <row r="387" spans="1:33"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row>
    <row r="388" spans="1:33"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row>
    <row r="389" spans="1:33"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row>
    <row r="390" spans="1:33"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c r="AE390" s="292"/>
      <c r="AF390" s="292"/>
      <c r="AG390" s="292"/>
    </row>
    <row r="391" spans="1:33"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row>
    <row r="392" spans="1:33"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row>
    <row r="393" spans="1:33"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row>
    <row r="394" spans="1:33"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row>
    <row r="395" spans="1:33"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row>
    <row r="396" spans="1:33"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row>
    <row r="397" spans="1:33"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row>
    <row r="398" spans="1:33"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row>
    <row r="399" spans="1:33"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row>
    <row r="400" spans="1:33"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row>
    <row r="401" spans="1:33"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row>
    <row r="402" spans="1:33"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row>
    <row r="403" spans="1:33"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c r="AE403" s="292"/>
      <c r="AF403" s="292"/>
      <c r="AG403" s="292"/>
    </row>
    <row r="404" spans="1:33"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row>
    <row r="405" spans="1:33"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c r="AE405" s="292"/>
      <c r="AF405" s="292"/>
      <c r="AG405" s="292"/>
    </row>
    <row r="406" spans="1:33"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row>
    <row r="407" spans="1:33"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row>
    <row r="408" spans="1:33"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row>
    <row r="409" spans="1:33"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c r="AE409" s="292"/>
      <c r="AF409" s="292"/>
      <c r="AG409" s="292"/>
    </row>
    <row r="410" spans="1:33"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row>
    <row r="411" spans="1:33"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c r="AE411" s="292"/>
      <c r="AF411" s="292"/>
      <c r="AG411" s="292"/>
    </row>
    <row r="412" spans="1:33"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row>
    <row r="413" spans="1:33"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row>
    <row r="414" spans="1:33"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row>
    <row r="415" spans="1:33"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row>
    <row r="416" spans="1:33"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row>
    <row r="417" spans="1:33"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row>
    <row r="418" spans="1:33"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c r="AE418" s="292"/>
      <c r="AF418" s="292"/>
      <c r="AG418" s="292"/>
    </row>
    <row r="419" spans="1:33"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c r="AE419" s="292"/>
      <c r="AF419" s="292"/>
      <c r="AG419" s="292"/>
    </row>
    <row r="420" spans="1:33"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row>
    <row r="421" spans="1:33"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row>
    <row r="422" spans="1:33"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row>
    <row r="423" spans="1:33"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row>
    <row r="424" spans="1:33"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row>
    <row r="425" spans="1:33"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row>
    <row r="426" spans="1:33"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row>
    <row r="427" spans="1:33"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row>
    <row r="428" spans="1:33"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row>
    <row r="429" spans="1:33"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row>
    <row r="430" spans="1:33"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row>
    <row r="431" spans="1:33"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row>
    <row r="432" spans="1:33"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row>
    <row r="433" spans="1:33"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row>
    <row r="434" spans="1:33"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row>
    <row r="435" spans="1:33"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row>
    <row r="436" spans="1:33"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row>
    <row r="437" spans="1:33"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row>
    <row r="438" spans="1:33"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row>
    <row r="439" spans="1:33"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row>
    <row r="440" spans="1:33"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row>
    <row r="441" spans="1:33"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row>
    <row r="442" spans="1:33"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row>
    <row r="443" spans="1:33"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row>
    <row r="444" spans="1:33"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row>
    <row r="445" spans="1:33"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row>
    <row r="446" spans="1:33"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row>
    <row r="447" spans="1:33"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row>
    <row r="448" spans="1:33"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row>
    <row r="449" spans="1:33"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row>
    <row r="450" spans="1:33"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row>
    <row r="451" spans="1:33"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row>
    <row r="452" spans="1:33"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row>
    <row r="453" spans="1:33"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row>
    <row r="454" spans="1:33"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row>
    <row r="455" spans="1:33"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row>
    <row r="456" spans="1:33"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row>
    <row r="457" spans="1:33"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row>
    <row r="458" spans="1:33"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row>
    <row r="459" spans="1:33"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row>
    <row r="460" spans="1:33"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row>
    <row r="461" spans="1:33"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c r="AE461" s="292"/>
      <c r="AF461" s="292"/>
      <c r="AG461" s="292"/>
    </row>
    <row r="462" spans="1:33"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row>
    <row r="463" spans="1:33"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row>
    <row r="464" spans="1:33"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row>
    <row r="465" spans="1:33"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row>
    <row r="466" spans="1:33"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row>
    <row r="467" spans="1:33"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c r="AE467" s="292"/>
      <c r="AF467" s="292"/>
      <c r="AG467" s="292"/>
    </row>
    <row r="468" spans="1:33"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row>
    <row r="469" spans="1:33"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row>
    <row r="470" spans="1:33"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row>
    <row r="471" spans="1:33"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row>
    <row r="472" spans="1:33"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row>
    <row r="473" spans="1:33"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row>
    <row r="474" spans="1:33"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c r="AE474" s="292"/>
      <c r="AF474" s="292"/>
      <c r="AG474" s="292"/>
    </row>
    <row r="475" spans="1:33"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c r="AE475" s="292"/>
      <c r="AF475" s="292"/>
      <c r="AG475" s="292"/>
    </row>
    <row r="476" spans="1:33"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row>
    <row r="477" spans="1:33"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c r="AE477" s="292"/>
      <c r="AF477" s="292"/>
      <c r="AG477" s="292"/>
    </row>
    <row r="478" spans="1:33"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row>
    <row r="479" spans="1:33"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c r="AE479" s="292"/>
      <c r="AF479" s="292"/>
      <c r="AG479" s="292"/>
    </row>
    <row r="480" spans="1:33"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row>
    <row r="481" spans="1:33"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row>
    <row r="482" spans="1:33"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row>
    <row r="483" spans="1:33"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row>
    <row r="484" spans="1:33"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row>
    <row r="485" spans="1:33"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row>
    <row r="486" spans="1:33"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c r="AE486" s="292"/>
      <c r="AF486" s="292"/>
      <c r="AG486" s="292"/>
    </row>
    <row r="487" spans="1:33"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row>
    <row r="488" spans="1:33"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row>
    <row r="489" spans="1:33"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c r="AE489" s="292"/>
      <c r="AF489" s="292"/>
      <c r="AG489" s="292"/>
    </row>
    <row r="490" spans="1:33"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row>
    <row r="491" spans="1:33"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row>
    <row r="492" spans="1:33"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c r="AE492" s="292"/>
      <c r="AF492" s="292"/>
      <c r="AG492" s="292"/>
    </row>
    <row r="493" spans="1:33"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row>
    <row r="494" spans="1:33"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row>
    <row r="495" spans="1:33"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row>
    <row r="496" spans="1:33"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c r="AE496" s="292"/>
      <c r="AF496" s="292"/>
      <c r="AG496" s="292"/>
    </row>
    <row r="497" spans="1:33"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row>
    <row r="498" spans="1:33"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c r="AE498" s="292"/>
      <c r="AF498" s="292"/>
      <c r="AG498" s="292"/>
    </row>
    <row r="499" spans="1:33"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row>
    <row r="500" spans="1:33"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c r="AE500" s="292"/>
      <c r="AF500" s="292"/>
      <c r="AG500" s="292"/>
    </row>
    <row r="501" spans="1:33"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row>
    <row r="502" spans="1:33"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c r="AE502" s="292"/>
      <c r="AF502" s="292"/>
      <c r="AG502" s="292"/>
    </row>
    <row r="503" spans="1:33"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row>
    <row r="504" spans="1:33"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row>
    <row r="505" spans="1:33"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row>
    <row r="506" spans="1:33"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c r="AE506" s="292"/>
      <c r="AF506" s="292"/>
      <c r="AG506" s="292"/>
    </row>
    <row r="507" spans="1:33"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row>
    <row r="508" spans="1:33"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row>
    <row r="509" spans="1:33"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row>
    <row r="510" spans="1:33"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c r="AE510" s="292"/>
      <c r="AF510" s="292"/>
      <c r="AG510" s="292"/>
    </row>
    <row r="511" spans="1:33"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row>
    <row r="512" spans="1:33"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row>
    <row r="513" spans="1:33"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row>
    <row r="514" spans="1:33"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row>
    <row r="515" spans="1:33"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row>
    <row r="516" spans="1:33"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row>
    <row r="517" spans="1:33"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row>
    <row r="518" spans="1:33"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row>
    <row r="519" spans="1:33"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c r="AE519" s="292"/>
      <c r="AF519" s="292"/>
      <c r="AG519" s="292"/>
    </row>
    <row r="520" spans="1:33"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row>
    <row r="521" spans="1:33"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row>
    <row r="522" spans="1:33"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row>
    <row r="523" spans="1:33"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row>
    <row r="524" spans="1:33"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row>
    <row r="525" spans="1:33"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row>
    <row r="526" spans="1:33"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c r="AE526" s="292"/>
      <c r="AF526" s="292"/>
      <c r="AG526" s="292"/>
    </row>
    <row r="527" spans="1:33"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row>
    <row r="528" spans="1:33"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row>
    <row r="529" spans="1:33"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row>
    <row r="530" spans="1:33"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row>
    <row r="531" spans="1:33"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row>
    <row r="532" spans="1:33"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c r="AE532" s="292"/>
      <c r="AF532" s="292"/>
      <c r="AG532" s="292"/>
    </row>
    <row r="533" spans="1:33"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row>
    <row r="534" spans="1:33"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row>
    <row r="535" spans="1:33"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row>
    <row r="536" spans="1:33"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row>
    <row r="537" spans="1:33"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row>
    <row r="538" spans="1:33"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c r="AE538" s="292"/>
      <c r="AF538" s="292"/>
      <c r="AG538" s="292"/>
    </row>
    <row r="539" spans="1:33"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row>
    <row r="540" spans="1:33"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c r="AE540" s="292"/>
      <c r="AF540" s="292"/>
      <c r="AG540" s="292"/>
    </row>
    <row r="541" spans="1:33"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c r="AE541" s="292"/>
      <c r="AF541" s="292"/>
      <c r="AG541" s="292"/>
    </row>
    <row r="542" spans="1:33"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row>
    <row r="543" spans="1:33"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c r="AE543" s="292"/>
      <c r="AF543" s="292"/>
      <c r="AG543" s="292"/>
    </row>
    <row r="544" spans="1:33"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292"/>
      <c r="AF544" s="292"/>
      <c r="AG544" s="292"/>
    </row>
    <row r="545" spans="1:33"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c r="AE545" s="292"/>
      <c r="AF545" s="292"/>
      <c r="AG545" s="292"/>
    </row>
    <row r="546" spans="1:33"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c r="AE546" s="292"/>
      <c r="AF546" s="292"/>
      <c r="AG546" s="292"/>
    </row>
    <row r="547" spans="1:33"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row>
    <row r="548" spans="1:33"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c r="AE548" s="292"/>
      <c r="AF548" s="292"/>
      <c r="AG548" s="292"/>
    </row>
    <row r="549" spans="1:33"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c r="AE549" s="292"/>
      <c r="AF549" s="292"/>
      <c r="AG549" s="292"/>
    </row>
    <row r="550" spans="1:33"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c r="AE550" s="292"/>
      <c r="AF550" s="292"/>
      <c r="AG550" s="292"/>
    </row>
    <row r="551" spans="1:33"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c r="AE551" s="292"/>
      <c r="AF551" s="292"/>
      <c r="AG551" s="292"/>
    </row>
    <row r="552" spans="1:33"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c r="AE552" s="292"/>
      <c r="AF552" s="292"/>
      <c r="AG552" s="292"/>
    </row>
    <row r="553" spans="1:33"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row>
    <row r="554" spans="1:33"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c r="AE554" s="292"/>
      <c r="AF554" s="292"/>
      <c r="AG554" s="292"/>
    </row>
    <row r="555" spans="1:33"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c r="AE555" s="292"/>
      <c r="AF555" s="292"/>
      <c r="AG555" s="292"/>
    </row>
    <row r="556" spans="1:33"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c r="AE556" s="292"/>
      <c r="AF556" s="292"/>
      <c r="AG556" s="292"/>
    </row>
    <row r="557" spans="1:33"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c r="AE557" s="292"/>
      <c r="AF557" s="292"/>
      <c r="AG557" s="292"/>
    </row>
    <row r="558" spans="1:33"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c r="AE558" s="292"/>
      <c r="AF558" s="292"/>
      <c r="AG558" s="292"/>
    </row>
    <row r="559" spans="1:33"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c r="AE559" s="292"/>
      <c r="AF559" s="292"/>
      <c r="AG559" s="292"/>
    </row>
    <row r="560" spans="1:33"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c r="AE560" s="292"/>
      <c r="AF560" s="292"/>
      <c r="AG560" s="292"/>
    </row>
    <row r="561" spans="1:33"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row>
    <row r="562" spans="1:33"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c r="AE562" s="292"/>
      <c r="AF562" s="292"/>
      <c r="AG562" s="292"/>
    </row>
    <row r="563" spans="1:33"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c r="AE563" s="292"/>
      <c r="AF563" s="292"/>
      <c r="AG563" s="292"/>
    </row>
    <row r="564" spans="1:33"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c r="AE564" s="292"/>
      <c r="AF564" s="292"/>
      <c r="AG564" s="292"/>
    </row>
    <row r="565" spans="1:33"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row>
    <row r="566" spans="1:33"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c r="AE566" s="292"/>
      <c r="AF566" s="292"/>
      <c r="AG566" s="292"/>
    </row>
    <row r="567" spans="1:33"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c r="AE567" s="292"/>
      <c r="AF567" s="292"/>
      <c r="AG567" s="292"/>
    </row>
    <row r="568" spans="1:33"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c r="AE568" s="292"/>
      <c r="AF568" s="292"/>
      <c r="AG568" s="292"/>
    </row>
    <row r="569" spans="1:33"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c r="AE569" s="292"/>
      <c r="AF569" s="292"/>
      <c r="AG569" s="292"/>
    </row>
    <row r="570" spans="1:33"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c r="AE570" s="292"/>
      <c r="AF570" s="292"/>
      <c r="AG570" s="292"/>
    </row>
    <row r="571" spans="1:33"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c r="AE571" s="292"/>
      <c r="AF571" s="292"/>
      <c r="AG571" s="292"/>
    </row>
    <row r="572" spans="1:33"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c r="AE572" s="292"/>
      <c r="AF572" s="292"/>
      <c r="AG572" s="292"/>
    </row>
    <row r="573" spans="1:33"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row>
    <row r="574" spans="1:33"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c r="AE574" s="292"/>
      <c r="AF574" s="292"/>
      <c r="AG574" s="292"/>
    </row>
    <row r="575" spans="1:33"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c r="AE575" s="292"/>
      <c r="AF575" s="292"/>
      <c r="AG575" s="292"/>
    </row>
    <row r="576" spans="1:33"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c r="AE576" s="292"/>
      <c r="AF576" s="292"/>
      <c r="AG576" s="292"/>
    </row>
    <row r="577" spans="1:33"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row>
    <row r="578" spans="1:33"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row>
    <row r="579" spans="1:33"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row>
    <row r="580" spans="1:33"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c r="AE580" s="292"/>
      <c r="AF580" s="292"/>
      <c r="AG580" s="292"/>
    </row>
    <row r="581" spans="1:33"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row>
    <row r="582" spans="1:33"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row>
    <row r="583" spans="1:33"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row>
    <row r="584" spans="1:33"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row>
    <row r="585" spans="1:33"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row>
    <row r="586" spans="1:33"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row>
    <row r="587" spans="1:33"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row>
    <row r="588" spans="1:33"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row>
    <row r="589" spans="1:33"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row>
    <row r="590" spans="1:33"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row>
    <row r="591" spans="1:33"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row>
    <row r="592" spans="1:33"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row>
    <row r="593" spans="1:33"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c r="AE593" s="292"/>
      <c r="AF593" s="292"/>
      <c r="AG593" s="292"/>
    </row>
    <row r="594" spans="1:33"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c r="AE594" s="292"/>
      <c r="AF594" s="292"/>
      <c r="AG594" s="292"/>
    </row>
    <row r="595" spans="1:33"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row>
    <row r="596" spans="1:33"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row>
    <row r="597" spans="1:33"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row>
    <row r="598" spans="1:33"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row>
    <row r="599" spans="1:33"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row>
    <row r="600" spans="1:33"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row>
    <row r="601" spans="1:33"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c r="AE601" s="292"/>
      <c r="AF601" s="292"/>
      <c r="AG601" s="292"/>
    </row>
    <row r="602" spans="1:33"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c r="AE602" s="292"/>
      <c r="AF602" s="292"/>
      <c r="AG602" s="292"/>
    </row>
    <row r="603" spans="1:33"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c r="AE603" s="292"/>
      <c r="AF603" s="292"/>
      <c r="AG603" s="292"/>
    </row>
    <row r="604" spans="1:33"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row>
    <row r="605" spans="1:33"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c r="AE605" s="292"/>
      <c r="AF605" s="292"/>
      <c r="AG605" s="292"/>
    </row>
    <row r="606" spans="1:33"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row>
    <row r="607" spans="1:33"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row>
    <row r="608" spans="1:33"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c r="AE608" s="292"/>
      <c r="AF608" s="292"/>
      <c r="AG608" s="292"/>
    </row>
    <row r="609" spans="1:33"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c r="AE609" s="292"/>
      <c r="AF609" s="292"/>
      <c r="AG609" s="292"/>
    </row>
    <row r="610" spans="1:33"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row>
    <row r="611" spans="1:33"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row>
    <row r="612" spans="1:33"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row>
    <row r="613" spans="1:33"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c r="AE613" s="292"/>
      <c r="AF613" s="292"/>
      <c r="AG613" s="292"/>
    </row>
    <row r="614" spans="1:33"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c r="AE614" s="292"/>
      <c r="AF614" s="292"/>
      <c r="AG614" s="292"/>
    </row>
    <row r="615" spans="1:33"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c r="AE615" s="292"/>
      <c r="AF615" s="292"/>
      <c r="AG615" s="292"/>
    </row>
    <row r="616" spans="1:33"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c r="AE616" s="292"/>
      <c r="AF616" s="292"/>
      <c r="AG616" s="292"/>
    </row>
    <row r="617" spans="1:33"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c r="AE617" s="292"/>
      <c r="AF617" s="292"/>
      <c r="AG617" s="292"/>
    </row>
    <row r="618" spans="1:33"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row>
    <row r="619" spans="1:33"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c r="AE619" s="292"/>
      <c r="AF619" s="292"/>
      <c r="AG619" s="292"/>
    </row>
    <row r="620" spans="1:33"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c r="AE620" s="292"/>
      <c r="AF620" s="292"/>
      <c r="AG620" s="292"/>
    </row>
    <row r="621" spans="1:33"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row>
    <row r="622" spans="1:33"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row>
    <row r="623" spans="1:33"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row>
    <row r="624" spans="1:33"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row>
    <row r="625" spans="1:33"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row>
    <row r="626" spans="1:33"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c r="AE626" s="292"/>
      <c r="AF626" s="292"/>
      <c r="AG626" s="292"/>
    </row>
    <row r="627" spans="1:33"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row>
    <row r="628" spans="1:33"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c r="AE628" s="292"/>
      <c r="AF628" s="292"/>
      <c r="AG628" s="292"/>
    </row>
    <row r="629" spans="1:33"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c r="AE629" s="292"/>
      <c r="AF629" s="292"/>
      <c r="AG629" s="292"/>
    </row>
    <row r="630" spans="1:33"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row>
    <row r="631" spans="1:33"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row>
    <row r="632" spans="1:33"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row>
    <row r="633" spans="1:33"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c r="AE633" s="292"/>
      <c r="AF633" s="292"/>
      <c r="AG633" s="292"/>
    </row>
    <row r="634" spans="1:33"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row>
    <row r="635" spans="1:33"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row>
    <row r="636" spans="1:33"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row>
    <row r="637" spans="1:33"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c r="AE637" s="292"/>
      <c r="AF637" s="292"/>
      <c r="AG637" s="292"/>
    </row>
    <row r="638" spans="1:33"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row>
    <row r="639" spans="1:33"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c r="AE639" s="292"/>
      <c r="AF639" s="292"/>
      <c r="AG639" s="292"/>
    </row>
    <row r="640" spans="1:33"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c r="AE640" s="292"/>
      <c r="AF640" s="292"/>
      <c r="AG640" s="292"/>
    </row>
    <row r="641" spans="1:33"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row>
    <row r="642" spans="1:33"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row>
    <row r="643" spans="1:33"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row>
    <row r="644" spans="1:33"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row>
    <row r="645" spans="1:33"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row>
    <row r="646" spans="1:33"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row>
    <row r="647" spans="1:33"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row>
    <row r="648" spans="1:33"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c r="AE648" s="292"/>
      <c r="AF648" s="292"/>
      <c r="AG648" s="292"/>
    </row>
    <row r="649" spans="1:33"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c r="AE649" s="292"/>
      <c r="AF649" s="292"/>
      <c r="AG649" s="292"/>
    </row>
    <row r="650" spans="1:33"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row>
    <row r="651" spans="1:33"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row>
    <row r="652" spans="1:33"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row>
    <row r="653" spans="1:33"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row>
    <row r="654" spans="1:33"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row>
    <row r="655" spans="1:33"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row>
    <row r="656" spans="1:33"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c r="AE656" s="292"/>
      <c r="AF656" s="292"/>
      <c r="AG656" s="292"/>
    </row>
    <row r="657" spans="1:33"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row>
    <row r="658" spans="1:33"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row>
    <row r="659" spans="1:33"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row>
    <row r="660" spans="1:33"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row>
    <row r="661" spans="1:33"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row>
    <row r="662" spans="1:33"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row>
    <row r="663" spans="1:33"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row>
    <row r="664" spans="1:33"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c r="AE664" s="292"/>
      <c r="AF664" s="292"/>
      <c r="AG664" s="292"/>
    </row>
    <row r="665" spans="1:33"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c r="AE665" s="292"/>
      <c r="AF665" s="292"/>
      <c r="AG665" s="292"/>
    </row>
    <row r="666" spans="1:33"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c r="AE666" s="292"/>
      <c r="AF666" s="292"/>
      <c r="AG666" s="292"/>
    </row>
    <row r="667" spans="1:33"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row>
    <row r="668" spans="1:33"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row>
    <row r="669" spans="1:33"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row>
    <row r="670" spans="1:33"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c r="AE670" s="292"/>
      <c r="AF670" s="292"/>
      <c r="AG670" s="292"/>
    </row>
    <row r="671" spans="1:33"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c r="AE671" s="292"/>
      <c r="AF671" s="292"/>
      <c r="AG671" s="292"/>
    </row>
    <row r="672" spans="1:33"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c r="AE672" s="292"/>
      <c r="AF672" s="292"/>
      <c r="AG672" s="292"/>
    </row>
    <row r="673" spans="1:33"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c r="AE673" s="292"/>
      <c r="AF673" s="292"/>
      <c r="AG673" s="292"/>
    </row>
    <row r="674" spans="1:33"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row>
    <row r="675" spans="1:33"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c r="AE675" s="292"/>
      <c r="AF675" s="292"/>
      <c r="AG675" s="292"/>
    </row>
    <row r="676" spans="1:33"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c r="AE676" s="292"/>
      <c r="AF676" s="292"/>
      <c r="AG676" s="292"/>
    </row>
    <row r="677" spans="1:33"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c r="AE677" s="292"/>
      <c r="AF677" s="292"/>
      <c r="AG677" s="292"/>
    </row>
    <row r="678" spans="1:33"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c r="AE678" s="292"/>
      <c r="AF678" s="292"/>
      <c r="AG678" s="292"/>
    </row>
    <row r="679" spans="1:33"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c r="AE679" s="292"/>
      <c r="AF679" s="292"/>
      <c r="AG679" s="292"/>
    </row>
    <row r="680" spans="1:33"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c r="AE680" s="292"/>
      <c r="AF680" s="292"/>
      <c r="AG680" s="292"/>
    </row>
    <row r="681" spans="1:33"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row>
    <row r="682" spans="1:33"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c r="AE682" s="292"/>
      <c r="AF682" s="292"/>
      <c r="AG682" s="292"/>
    </row>
    <row r="683" spans="1:33"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row>
    <row r="684" spans="1:33"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row>
    <row r="685" spans="1:33"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c r="AE685" s="292"/>
      <c r="AF685" s="292"/>
      <c r="AG685" s="292"/>
    </row>
    <row r="686" spans="1:33"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292"/>
    </row>
    <row r="687" spans="1:33"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292"/>
    </row>
    <row r="688" spans="1:33"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292"/>
    </row>
    <row r="689" spans="1:33"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c r="AE689" s="292"/>
      <c r="AF689" s="292"/>
      <c r="AG689" s="292"/>
    </row>
    <row r="690" spans="1:33"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c r="AE690" s="292"/>
      <c r="AF690" s="292"/>
      <c r="AG690" s="292"/>
    </row>
    <row r="691" spans="1:33"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c r="AE691" s="292"/>
      <c r="AF691" s="292"/>
      <c r="AG691" s="292"/>
    </row>
    <row r="692" spans="1:33"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row>
    <row r="693" spans="1:33"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row>
    <row r="694" spans="1:33"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row>
    <row r="695" spans="1:33"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c r="AE695" s="292"/>
      <c r="AF695" s="292"/>
      <c r="AG695" s="292"/>
    </row>
    <row r="696" spans="1:33"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c r="AE696" s="292"/>
      <c r="AF696" s="292"/>
      <c r="AG696" s="292"/>
    </row>
    <row r="697" spans="1:33"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row>
    <row r="698" spans="1:33"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row>
    <row r="699" spans="1:33"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row>
    <row r="700" spans="1:33"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row>
    <row r="701" spans="1:33"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c r="AE701" s="292"/>
      <c r="AF701" s="292"/>
      <c r="AG701" s="292"/>
    </row>
    <row r="702" spans="1:33"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c r="AE702" s="292"/>
      <c r="AF702" s="292"/>
      <c r="AG702" s="292"/>
    </row>
    <row r="703" spans="1:33"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c r="AE703" s="292"/>
      <c r="AF703" s="292"/>
      <c r="AG703" s="292"/>
    </row>
    <row r="704" spans="1:33"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c r="AE704" s="292"/>
      <c r="AF704" s="292"/>
      <c r="AG704" s="292"/>
    </row>
    <row r="705" spans="1:33"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c r="AE705" s="292"/>
      <c r="AF705" s="292"/>
      <c r="AG705" s="292"/>
    </row>
    <row r="706" spans="1:33"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row>
    <row r="707" spans="1:33"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c r="AE707" s="292"/>
      <c r="AF707" s="292"/>
      <c r="AG707" s="292"/>
    </row>
    <row r="708" spans="1:33"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c r="AE708" s="292"/>
      <c r="AF708" s="292"/>
      <c r="AG708" s="292"/>
    </row>
    <row r="709" spans="1:33"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c r="AE709" s="292"/>
      <c r="AF709" s="292"/>
      <c r="AG709" s="292"/>
    </row>
    <row r="710" spans="1:33"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c r="AE710" s="292"/>
      <c r="AF710" s="292"/>
      <c r="AG710" s="292"/>
    </row>
    <row r="711" spans="1:33"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row>
    <row r="712" spans="1:33"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c r="AE712" s="292"/>
      <c r="AF712" s="292"/>
      <c r="AG712" s="292"/>
    </row>
    <row r="713" spans="1:33"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row>
    <row r="714" spans="1:33"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row>
    <row r="715" spans="1:33"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row>
    <row r="716" spans="1:33"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c r="AE716" s="292"/>
      <c r="AF716" s="292"/>
      <c r="AG716" s="292"/>
    </row>
    <row r="717" spans="1:33"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c r="AE717" s="292"/>
      <c r="AF717" s="292"/>
      <c r="AG717" s="292"/>
    </row>
    <row r="718" spans="1:33"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c r="AE718" s="292"/>
      <c r="AF718" s="292"/>
      <c r="AG718" s="292"/>
    </row>
    <row r="719" spans="1:33"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c r="AE719" s="292"/>
      <c r="AF719" s="292"/>
      <c r="AG719" s="292"/>
    </row>
    <row r="720" spans="1:33"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row>
    <row r="721" spans="1:33"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c r="AE721" s="292"/>
      <c r="AF721" s="292"/>
      <c r="AG721" s="292"/>
    </row>
    <row r="722" spans="1:33"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row>
    <row r="723" spans="1:33"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c r="AE723" s="292"/>
      <c r="AF723" s="292"/>
      <c r="AG723" s="292"/>
    </row>
    <row r="724" spans="1:33"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c r="AE724" s="292"/>
      <c r="AF724" s="292"/>
      <c r="AG724" s="292"/>
    </row>
    <row r="725" spans="1:33"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c r="AE725" s="292"/>
      <c r="AF725" s="292"/>
      <c r="AG725" s="292"/>
    </row>
    <row r="726" spans="1:33"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c r="AE726" s="292"/>
      <c r="AF726" s="292"/>
      <c r="AG726" s="292"/>
    </row>
    <row r="727" spans="1:33"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row>
    <row r="728" spans="1:33"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c r="AE728" s="292"/>
      <c r="AF728" s="292"/>
      <c r="AG728" s="292"/>
    </row>
    <row r="729" spans="1:33"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c r="AE729" s="292"/>
      <c r="AF729" s="292"/>
      <c r="AG729" s="292"/>
    </row>
    <row r="730" spans="1:33"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c r="AE730" s="292"/>
      <c r="AF730" s="292"/>
      <c r="AG730" s="292"/>
    </row>
    <row r="731" spans="1:33"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row>
    <row r="732" spans="1:33"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c r="AE732" s="292"/>
      <c r="AF732" s="292"/>
      <c r="AG732" s="292"/>
    </row>
    <row r="733" spans="1:33"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c r="AE733" s="292"/>
      <c r="AF733" s="292"/>
      <c r="AG733" s="292"/>
    </row>
    <row r="734" spans="1:33"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c r="AE734" s="292"/>
      <c r="AF734" s="292"/>
      <c r="AG734" s="292"/>
    </row>
    <row r="735" spans="1:33"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c r="AE735" s="292"/>
      <c r="AF735" s="292"/>
      <c r="AG735" s="292"/>
    </row>
    <row r="736" spans="1:33"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c r="AE736" s="292"/>
      <c r="AF736" s="292"/>
      <c r="AG736" s="292"/>
    </row>
    <row r="737" spans="1:33"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c r="AE737" s="292"/>
      <c r="AF737" s="292"/>
      <c r="AG737" s="292"/>
    </row>
    <row r="738" spans="1:33"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c r="AE738" s="292"/>
      <c r="AF738" s="292"/>
      <c r="AG738" s="292"/>
    </row>
    <row r="739" spans="1:33"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c r="AE739" s="292"/>
      <c r="AF739" s="292"/>
      <c r="AG739" s="292"/>
    </row>
    <row r="740" spans="1:33"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c r="AE740" s="292"/>
      <c r="AF740" s="292"/>
      <c r="AG740" s="292"/>
    </row>
    <row r="741" spans="1:33"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c r="AE741" s="292"/>
      <c r="AF741" s="292"/>
      <c r="AG741" s="292"/>
    </row>
    <row r="742" spans="1:33"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c r="AE742" s="292"/>
      <c r="AF742" s="292"/>
      <c r="AG742" s="292"/>
    </row>
    <row r="743" spans="1:33"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row>
    <row r="744" spans="1:33"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row>
    <row r="745" spans="1:33"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c r="AE745" s="292"/>
      <c r="AF745" s="292"/>
      <c r="AG745" s="292"/>
    </row>
    <row r="746" spans="1:33"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c r="AE746" s="292"/>
      <c r="AF746" s="292"/>
      <c r="AG746" s="292"/>
    </row>
    <row r="747" spans="1:33"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c r="AE747" s="292"/>
      <c r="AF747" s="292"/>
      <c r="AG747" s="292"/>
    </row>
    <row r="748" spans="1:33"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c r="AE748" s="292"/>
      <c r="AF748" s="292"/>
      <c r="AG748" s="292"/>
    </row>
    <row r="749" spans="1:33"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row>
    <row r="750" spans="1:33"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row>
    <row r="751" spans="1:33"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row>
    <row r="752" spans="1:33"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row>
    <row r="753" spans="1:33"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row>
    <row r="754" spans="1:33"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row>
    <row r="755" spans="1:33"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c r="AE755" s="292"/>
      <c r="AF755" s="292"/>
      <c r="AG755" s="292"/>
    </row>
    <row r="756" spans="1:33"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row>
    <row r="757" spans="1:33"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c r="AE757" s="292"/>
      <c r="AF757" s="292"/>
      <c r="AG757" s="292"/>
    </row>
    <row r="758" spans="1:33"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row>
    <row r="759" spans="1:33"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row>
    <row r="760" spans="1:33"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c r="AE760" s="292"/>
      <c r="AF760" s="292"/>
      <c r="AG760" s="292"/>
    </row>
    <row r="761" spans="1:33"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row>
    <row r="762" spans="1:33"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c r="AE762" s="292"/>
      <c r="AF762" s="292"/>
      <c r="AG762" s="292"/>
    </row>
    <row r="763" spans="1:33"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92"/>
      <c r="AF763" s="292"/>
      <c r="AG763" s="292"/>
    </row>
    <row r="764" spans="1:33"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c r="AE764" s="292"/>
      <c r="AF764" s="292"/>
      <c r="AG764" s="292"/>
    </row>
    <row r="765" spans="1:33"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c r="AE765" s="292"/>
      <c r="AF765" s="292"/>
      <c r="AG765" s="292"/>
    </row>
    <row r="766" spans="1:33"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c r="AE766" s="292"/>
      <c r="AF766" s="292"/>
      <c r="AG766" s="292"/>
    </row>
    <row r="767" spans="1:33"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row>
    <row r="768" spans="1:33"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row>
    <row r="769" spans="1:33"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c r="AE769" s="292"/>
      <c r="AF769" s="292"/>
      <c r="AG769" s="292"/>
    </row>
    <row r="770" spans="1:33"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c r="AE770" s="292"/>
      <c r="AF770" s="292"/>
      <c r="AG770" s="292"/>
    </row>
    <row r="771" spans="1:33"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c r="AE771" s="292"/>
      <c r="AF771" s="292"/>
      <c r="AG771" s="292"/>
    </row>
    <row r="772" spans="1:33"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c r="AE772" s="292"/>
      <c r="AF772" s="292"/>
      <c r="AG772" s="292"/>
    </row>
    <row r="773" spans="1:33"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row>
    <row r="774" spans="1:33"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c r="AE774" s="292"/>
      <c r="AF774" s="292"/>
      <c r="AG774" s="292"/>
    </row>
    <row r="775" spans="1:33"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c r="AE775" s="292"/>
      <c r="AF775" s="292"/>
      <c r="AG775" s="292"/>
    </row>
    <row r="776" spans="1:33"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row>
    <row r="777" spans="1:33"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c r="AE777" s="292"/>
      <c r="AF777" s="292"/>
      <c r="AG777" s="292"/>
    </row>
    <row r="778" spans="1:33"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c r="AE778" s="292"/>
      <c r="AF778" s="292"/>
      <c r="AG778" s="292"/>
    </row>
    <row r="779" spans="1:33"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row>
    <row r="780" spans="1:33"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c r="AE780" s="292"/>
      <c r="AF780" s="292"/>
      <c r="AG780" s="292"/>
    </row>
    <row r="781" spans="1:33"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c r="AE781" s="292"/>
      <c r="AF781" s="292"/>
      <c r="AG781" s="292"/>
    </row>
    <row r="782" spans="1:33"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c r="AE782" s="292"/>
      <c r="AF782" s="292"/>
      <c r="AG782" s="292"/>
    </row>
    <row r="783" spans="1:33"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c r="AE783" s="292"/>
      <c r="AF783" s="292"/>
      <c r="AG783" s="292"/>
    </row>
    <row r="784" spans="1:33"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c r="AE784" s="292"/>
      <c r="AF784" s="292"/>
      <c r="AG784" s="292"/>
    </row>
    <row r="785" spans="1:33"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c r="AE785" s="292"/>
      <c r="AF785" s="292"/>
      <c r="AG785" s="292"/>
    </row>
    <row r="786" spans="1:33"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c r="AE786" s="292"/>
      <c r="AF786" s="292"/>
      <c r="AG786" s="292"/>
    </row>
    <row r="787" spans="1:33"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c r="AE787" s="292"/>
      <c r="AF787" s="292"/>
      <c r="AG787" s="292"/>
    </row>
    <row r="788" spans="1:33"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c r="AE788" s="292"/>
      <c r="AF788" s="292"/>
      <c r="AG788" s="292"/>
    </row>
    <row r="789" spans="1:33"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c r="AE789" s="292"/>
      <c r="AF789" s="292"/>
      <c r="AG789" s="292"/>
    </row>
    <row r="790" spans="1:33"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c r="AE790" s="292"/>
      <c r="AF790" s="292"/>
      <c r="AG790" s="292"/>
    </row>
    <row r="791" spans="1:33"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c r="AE791" s="292"/>
      <c r="AF791" s="292"/>
      <c r="AG791" s="292"/>
    </row>
    <row r="792" spans="1:33"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c r="AE792" s="292"/>
      <c r="AF792" s="292"/>
      <c r="AG792" s="292"/>
    </row>
    <row r="793" spans="1:33"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c r="AE793" s="292"/>
      <c r="AF793" s="292"/>
      <c r="AG793" s="292"/>
    </row>
    <row r="794" spans="1:33"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c r="AE794" s="292"/>
      <c r="AF794" s="292"/>
      <c r="AG794" s="292"/>
    </row>
    <row r="795" spans="1:33"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c r="AE795" s="292"/>
      <c r="AF795" s="292"/>
      <c r="AG795" s="292"/>
    </row>
    <row r="796" spans="1:33"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c r="AE796" s="292"/>
      <c r="AF796" s="292"/>
      <c r="AG796" s="292"/>
    </row>
    <row r="797" spans="1:33"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c r="AE797" s="292"/>
      <c r="AF797" s="292"/>
      <c r="AG797" s="292"/>
    </row>
    <row r="798" spans="1:33"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c r="AE798" s="292"/>
      <c r="AF798" s="292"/>
      <c r="AG798" s="292"/>
    </row>
    <row r="799" spans="1:33"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row>
    <row r="800" spans="1:33"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c r="AE800" s="292"/>
      <c r="AF800" s="292"/>
      <c r="AG800" s="292"/>
    </row>
    <row r="801" spans="1:33"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c r="AE801" s="292"/>
      <c r="AF801" s="292"/>
      <c r="AG801" s="292"/>
    </row>
    <row r="802" spans="1:33"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row>
    <row r="803" spans="1:33"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row>
    <row r="804" spans="1:33"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c r="AE804" s="292"/>
      <c r="AF804" s="292"/>
      <c r="AG804" s="292"/>
    </row>
    <row r="805" spans="1:33"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row>
    <row r="806" spans="1:33"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c r="AE806" s="292"/>
      <c r="AF806" s="292"/>
      <c r="AG806" s="292"/>
    </row>
    <row r="807" spans="1:33"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c r="AE807" s="292"/>
      <c r="AF807" s="292"/>
      <c r="AG807" s="292"/>
    </row>
    <row r="808" spans="1:33"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c r="AE808" s="292"/>
      <c r="AF808" s="292"/>
      <c r="AG808" s="292"/>
    </row>
    <row r="809" spans="1:33"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c r="AE809" s="292"/>
      <c r="AF809" s="292"/>
      <c r="AG809" s="292"/>
    </row>
    <row r="810" spans="1:33"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c r="AE810" s="292"/>
      <c r="AF810" s="292"/>
      <c r="AG810" s="292"/>
    </row>
    <row r="811" spans="1:33"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c r="AE811" s="292"/>
      <c r="AF811" s="292"/>
      <c r="AG811" s="292"/>
    </row>
    <row r="812" spans="1:33"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c r="AE812" s="292"/>
      <c r="AF812" s="292"/>
      <c r="AG812" s="292"/>
    </row>
    <row r="813" spans="1:33"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c r="AE813" s="292"/>
      <c r="AF813" s="292"/>
      <c r="AG813" s="292"/>
    </row>
    <row r="814" spans="1:33"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c r="AE814" s="292"/>
      <c r="AF814" s="292"/>
      <c r="AG814" s="292"/>
    </row>
    <row r="815" spans="1:33"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c r="AE815" s="292"/>
      <c r="AF815" s="292"/>
      <c r="AG815" s="292"/>
    </row>
    <row r="816" spans="1:33"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c r="AE816" s="292"/>
      <c r="AF816" s="292"/>
      <c r="AG816" s="292"/>
    </row>
    <row r="817" spans="1:33"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c r="AE817" s="292"/>
      <c r="AF817" s="292"/>
      <c r="AG817" s="292"/>
    </row>
    <row r="818" spans="1:33"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c r="AE818" s="292"/>
      <c r="AF818" s="292"/>
      <c r="AG818" s="292"/>
    </row>
    <row r="819" spans="1:33"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c r="AE819" s="292"/>
      <c r="AF819" s="292"/>
      <c r="AG819" s="292"/>
    </row>
    <row r="820" spans="1:33"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c r="AE820" s="292"/>
      <c r="AF820" s="292"/>
      <c r="AG820" s="292"/>
    </row>
    <row r="821" spans="1:33"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row>
    <row r="822" spans="1:33"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row>
    <row r="823" spans="1:33"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c r="AE823" s="292"/>
      <c r="AF823" s="292"/>
      <c r="AG823" s="292"/>
    </row>
    <row r="824" spans="1:33"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c r="AE824" s="292"/>
      <c r="AF824" s="292"/>
      <c r="AG824" s="292"/>
    </row>
    <row r="825" spans="1:33"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c r="AE825" s="292"/>
      <c r="AF825" s="292"/>
      <c r="AG825" s="292"/>
    </row>
    <row r="826" spans="1:33"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c r="AE826" s="292"/>
      <c r="AF826" s="292"/>
      <c r="AG826" s="292"/>
    </row>
    <row r="827" spans="1:33"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row>
    <row r="828" spans="1:33"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c r="AE828" s="292"/>
      <c r="AF828" s="292"/>
      <c r="AG828" s="292"/>
    </row>
    <row r="829" spans="1:33"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c r="AE829" s="292"/>
      <c r="AF829" s="292"/>
      <c r="AG829" s="292"/>
    </row>
    <row r="830" spans="1:33"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c r="AE830" s="292"/>
      <c r="AF830" s="292"/>
      <c r="AG830" s="292"/>
    </row>
    <row r="831" spans="1:33"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row>
    <row r="832" spans="1:33"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c r="AE832" s="292"/>
      <c r="AF832" s="292"/>
      <c r="AG832" s="292"/>
    </row>
    <row r="833" spans="1:33"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row>
    <row r="834" spans="1:33"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row>
    <row r="835" spans="1:33"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row>
    <row r="836" spans="1:33"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c r="AE836" s="292"/>
      <c r="AF836" s="292"/>
      <c r="AG836" s="292"/>
    </row>
    <row r="837" spans="1:33"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c r="AE837" s="292"/>
      <c r="AF837" s="292"/>
      <c r="AG837" s="292"/>
    </row>
    <row r="838" spans="1:33"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c r="AE838" s="292"/>
      <c r="AF838" s="292"/>
      <c r="AG838" s="292"/>
    </row>
    <row r="839" spans="1:33"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row>
    <row r="840" spans="1:33"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row>
    <row r="841" spans="1:33"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c r="AE841" s="292"/>
      <c r="AF841" s="292"/>
      <c r="AG841" s="292"/>
    </row>
    <row r="842" spans="1:33"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c r="AE842" s="292"/>
      <c r="AF842" s="292"/>
      <c r="AG842" s="292"/>
    </row>
    <row r="843" spans="1:33"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c r="AE843" s="292"/>
      <c r="AF843" s="292"/>
      <c r="AG843" s="292"/>
    </row>
    <row r="844" spans="1:33"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c r="AE844" s="292"/>
      <c r="AF844" s="292"/>
      <c r="AG844" s="292"/>
    </row>
    <row r="845" spans="1:33"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c r="AE845" s="292"/>
      <c r="AF845" s="292"/>
      <c r="AG845" s="292"/>
    </row>
    <row r="846" spans="1:33"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c r="AE846" s="292"/>
      <c r="AF846" s="292"/>
      <c r="AG846" s="292"/>
    </row>
    <row r="847" spans="1:33"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c r="AE847" s="292"/>
      <c r="AF847" s="292"/>
      <c r="AG847" s="292"/>
    </row>
    <row r="848" spans="1:33"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c r="AE848" s="292"/>
      <c r="AF848" s="292"/>
      <c r="AG848" s="292"/>
    </row>
    <row r="849" spans="1:33"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c r="AE849" s="292"/>
      <c r="AF849" s="292"/>
      <c r="AG849" s="292"/>
    </row>
    <row r="850" spans="1:33"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c r="AE850" s="292"/>
      <c r="AF850" s="292"/>
      <c r="AG850" s="292"/>
    </row>
    <row r="851" spans="1:33"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c r="AE851" s="292"/>
      <c r="AF851" s="292"/>
      <c r="AG851" s="292"/>
    </row>
    <row r="852" spans="1:33"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c r="AE852" s="292"/>
      <c r="AF852" s="292"/>
      <c r="AG852" s="292"/>
    </row>
    <row r="853" spans="1:33"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c r="AE853" s="292"/>
      <c r="AF853" s="292"/>
      <c r="AG853" s="292"/>
    </row>
    <row r="854" spans="1:33"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c r="AE854" s="292"/>
      <c r="AF854" s="292"/>
      <c r="AG854" s="292"/>
    </row>
    <row r="855" spans="1:33"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c r="AE855" s="292"/>
      <c r="AF855" s="292"/>
      <c r="AG855" s="292"/>
    </row>
    <row r="856" spans="1:33"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c r="AE856" s="292"/>
      <c r="AF856" s="292"/>
      <c r="AG856" s="292"/>
    </row>
    <row r="857" spans="1:33"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c r="AE857" s="292"/>
      <c r="AF857" s="292"/>
      <c r="AG857" s="292"/>
    </row>
    <row r="858" spans="1:33"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c r="AE858" s="292"/>
      <c r="AF858" s="292"/>
      <c r="AG858" s="292"/>
    </row>
    <row r="859" spans="1:33"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c r="AE859" s="292"/>
      <c r="AF859" s="292"/>
      <c r="AG859" s="292"/>
    </row>
    <row r="860" spans="1:33"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row>
    <row r="861" spans="1:33"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row>
    <row r="862" spans="1:33"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row>
    <row r="863" spans="1:33"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c r="AE863" s="292"/>
      <c r="AF863" s="292"/>
      <c r="AG863" s="292"/>
    </row>
    <row r="864" spans="1:33"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c r="AE864" s="292"/>
      <c r="AF864" s="292"/>
      <c r="AG864" s="292"/>
    </row>
    <row r="865" spans="1:33"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c r="AE865" s="292"/>
      <c r="AF865" s="292"/>
      <c r="AG865" s="292"/>
    </row>
    <row r="866" spans="1:33"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c r="AE866" s="292"/>
      <c r="AF866" s="292"/>
      <c r="AG866" s="292"/>
    </row>
    <row r="867" spans="1:33"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c r="AE867" s="292"/>
      <c r="AF867" s="292"/>
      <c r="AG867" s="292"/>
    </row>
    <row r="868" spans="1:33"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c r="AE868" s="292"/>
      <c r="AF868" s="292"/>
      <c r="AG868" s="292"/>
    </row>
    <row r="869" spans="1:33"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c r="AE869" s="292"/>
      <c r="AF869" s="292"/>
      <c r="AG869" s="292"/>
    </row>
    <row r="870" spans="1:33"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c r="AE870" s="292"/>
      <c r="AF870" s="292"/>
      <c r="AG870" s="292"/>
    </row>
    <row r="871" spans="1:33"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c r="AE871" s="292"/>
      <c r="AF871" s="292"/>
      <c r="AG871" s="292"/>
    </row>
    <row r="872" spans="1:33"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c r="AE872" s="292"/>
      <c r="AF872" s="292"/>
      <c r="AG872" s="292"/>
    </row>
    <row r="873" spans="1:33"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c r="AE873" s="292"/>
      <c r="AF873" s="292"/>
      <c r="AG873" s="292"/>
    </row>
    <row r="874" spans="1:33"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c r="AE874" s="292"/>
      <c r="AF874" s="292"/>
      <c r="AG874" s="292"/>
    </row>
    <row r="875" spans="1:33"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c r="AE875" s="292"/>
      <c r="AF875" s="292"/>
      <c r="AG875" s="292"/>
    </row>
    <row r="876" spans="1:33"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row>
    <row r="877" spans="1:33"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c r="AE877" s="292"/>
      <c r="AF877" s="292"/>
      <c r="AG877" s="292"/>
    </row>
    <row r="878" spans="1:33"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c r="AE878" s="292"/>
      <c r="AF878" s="292"/>
      <c r="AG878" s="292"/>
    </row>
    <row r="879" spans="1:33"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c r="AE879" s="292"/>
      <c r="AF879" s="292"/>
      <c r="AG879" s="292"/>
    </row>
    <row r="880" spans="1:33"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c r="AE880" s="292"/>
      <c r="AF880" s="292"/>
      <c r="AG880" s="292"/>
    </row>
    <row r="881" spans="1:33"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c r="AE881" s="292"/>
      <c r="AF881" s="292"/>
      <c r="AG881" s="292"/>
    </row>
    <row r="882" spans="1:33"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c r="AE882" s="292"/>
      <c r="AF882" s="292"/>
      <c r="AG882" s="292"/>
    </row>
    <row r="883" spans="1:33"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row>
    <row r="884" spans="1:33"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c r="AE884" s="292"/>
      <c r="AF884" s="292"/>
      <c r="AG884" s="292"/>
    </row>
    <row r="885" spans="1:33"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c r="AE885" s="292"/>
      <c r="AF885" s="292"/>
      <c r="AG885" s="292"/>
    </row>
    <row r="886" spans="1:33"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row>
    <row r="887" spans="1:33"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c r="AE887" s="292"/>
      <c r="AF887" s="292"/>
      <c r="AG887" s="292"/>
    </row>
    <row r="888" spans="1:33"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c r="AE888" s="292"/>
      <c r="AF888" s="292"/>
      <c r="AG888" s="292"/>
    </row>
    <row r="889" spans="1:33"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c r="AE889" s="292"/>
      <c r="AF889" s="292"/>
      <c r="AG889" s="292"/>
    </row>
    <row r="890" spans="1:33"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row>
    <row r="891" spans="1:33"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row>
    <row r="892" spans="1:33"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row>
    <row r="893" spans="1:33"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c r="AE893" s="292"/>
      <c r="AF893" s="292"/>
      <c r="AG893" s="292"/>
    </row>
    <row r="894" spans="1:33"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c r="AE894" s="292"/>
      <c r="AF894" s="292"/>
      <c r="AG894" s="292"/>
    </row>
    <row r="895" spans="1:33"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c r="AE895" s="292"/>
      <c r="AF895" s="292"/>
      <c r="AG895" s="292"/>
    </row>
    <row r="896" spans="1:33"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c r="AE896" s="292"/>
      <c r="AF896" s="292"/>
      <c r="AG896" s="292"/>
    </row>
    <row r="897" spans="1:33"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c r="AE897" s="292"/>
      <c r="AF897" s="292"/>
      <c r="AG897" s="292"/>
    </row>
    <row r="898" spans="1:33"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row>
    <row r="899" spans="1:33"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c r="AE899" s="292"/>
      <c r="AF899" s="292"/>
      <c r="AG899" s="292"/>
    </row>
    <row r="900" spans="1:33"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c r="AE900" s="292"/>
      <c r="AF900" s="292"/>
      <c r="AG900" s="292"/>
    </row>
    <row r="901" spans="1:33"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c r="AE901" s="292"/>
      <c r="AF901" s="292"/>
      <c r="AG901" s="292"/>
    </row>
    <row r="902" spans="1:33"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row>
    <row r="903" spans="1:33"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c r="AE903" s="292"/>
      <c r="AF903" s="292"/>
      <c r="AG903" s="292"/>
    </row>
    <row r="904" spans="1:33"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c r="AE904" s="292"/>
      <c r="AF904" s="292"/>
      <c r="AG904" s="292"/>
    </row>
    <row r="905" spans="1:33"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row>
    <row r="906" spans="1:33"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row>
    <row r="907" spans="1:33"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c r="AE907" s="292"/>
      <c r="AF907" s="292"/>
      <c r="AG907" s="292"/>
    </row>
    <row r="908" spans="1:33"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c r="AE908" s="292"/>
      <c r="AF908" s="292"/>
      <c r="AG908" s="292"/>
    </row>
    <row r="909" spans="1:33"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row>
    <row r="910" spans="1:33"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c r="AE910" s="292"/>
      <c r="AF910" s="292"/>
      <c r="AG910" s="292"/>
    </row>
    <row r="911" spans="1:33"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c r="AE911" s="292"/>
      <c r="AF911" s="292"/>
      <c r="AG911" s="292"/>
    </row>
    <row r="912" spans="1:33"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c r="AE912" s="292"/>
      <c r="AF912" s="292"/>
      <c r="AG912" s="292"/>
    </row>
    <row r="913" spans="1:33"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c r="AE913" s="292"/>
      <c r="AF913" s="292"/>
      <c r="AG913" s="292"/>
    </row>
    <row r="914" spans="1:33"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row>
    <row r="915" spans="1:33"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c r="AE915" s="292"/>
      <c r="AF915" s="292"/>
      <c r="AG915" s="292"/>
    </row>
    <row r="916" spans="1:33"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c r="AE916" s="292"/>
      <c r="AF916" s="292"/>
      <c r="AG916" s="292"/>
    </row>
    <row r="917" spans="1:33"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c r="AE917" s="292"/>
      <c r="AF917" s="292"/>
      <c r="AG917" s="292"/>
    </row>
    <row r="918" spans="1:33"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c r="AE918" s="292"/>
      <c r="AF918" s="292"/>
      <c r="AG918" s="292"/>
    </row>
    <row r="919" spans="1:33"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row>
    <row r="920" spans="1:33"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c r="AE920" s="292"/>
      <c r="AF920" s="292"/>
      <c r="AG920" s="292"/>
    </row>
    <row r="921" spans="1:33"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row>
    <row r="922" spans="1:33"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row>
    <row r="923" spans="1:33"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c r="AE923" s="292"/>
      <c r="AF923" s="292"/>
      <c r="AG923" s="292"/>
    </row>
    <row r="924" spans="1:33"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c r="AE924" s="292"/>
      <c r="AF924" s="292"/>
      <c r="AG924" s="292"/>
    </row>
    <row r="925" spans="1:33"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c r="AE925" s="292"/>
      <c r="AF925" s="292"/>
      <c r="AG925" s="292"/>
    </row>
    <row r="926" spans="1:33"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c r="AE926" s="292"/>
      <c r="AF926" s="292"/>
      <c r="AG926" s="292"/>
    </row>
    <row r="927" spans="1:33"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c r="AE927" s="292"/>
      <c r="AF927" s="292"/>
      <c r="AG927" s="292"/>
    </row>
    <row r="928" spans="1:33"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c r="AE928" s="292"/>
      <c r="AF928" s="292"/>
      <c r="AG928" s="292"/>
    </row>
    <row r="929" spans="1:33"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c r="AE929" s="292"/>
      <c r="AF929" s="292"/>
      <c r="AG929" s="292"/>
    </row>
    <row r="930" spans="1:33"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row>
    <row r="931" spans="1:33"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c r="AE931" s="292"/>
      <c r="AF931" s="292"/>
      <c r="AG931" s="292"/>
    </row>
    <row r="932" spans="1:33"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c r="AE932" s="292"/>
      <c r="AF932" s="292"/>
      <c r="AG932" s="292"/>
    </row>
    <row r="933" spans="1:33"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c r="AE933" s="292"/>
      <c r="AF933" s="292"/>
      <c r="AG933" s="292"/>
    </row>
    <row r="934" spans="1:33"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c r="AE934" s="292"/>
      <c r="AF934" s="292"/>
      <c r="AG934" s="292"/>
    </row>
    <row r="935" spans="1:33"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c r="AE935" s="292"/>
      <c r="AF935" s="292"/>
      <c r="AG935" s="292"/>
    </row>
    <row r="936" spans="1:33"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c r="AE936" s="292"/>
      <c r="AF936" s="292"/>
      <c r="AG936" s="292"/>
    </row>
    <row r="937" spans="1:33"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c r="AE937" s="292"/>
      <c r="AF937" s="292"/>
      <c r="AG937" s="292"/>
    </row>
    <row r="938" spans="1:33"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row>
    <row r="939" spans="1:33"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c r="AE939" s="292"/>
      <c r="AF939" s="292"/>
      <c r="AG939" s="292"/>
    </row>
    <row r="940" spans="1:33"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c r="AE940" s="292"/>
      <c r="AF940" s="292"/>
      <c r="AG940" s="292"/>
    </row>
    <row r="941" spans="1:33"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c r="AE941" s="292"/>
      <c r="AF941" s="292"/>
      <c r="AG941" s="292"/>
    </row>
    <row r="942" spans="1:33"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c r="AE942" s="292"/>
      <c r="AF942" s="292"/>
      <c r="AG942" s="292"/>
    </row>
    <row r="943" spans="1:33"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c r="AE943" s="292"/>
      <c r="AF943" s="292"/>
      <c r="AG943" s="292"/>
    </row>
    <row r="944" spans="1:33"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c r="AE944" s="292"/>
      <c r="AF944" s="292"/>
      <c r="AG944" s="292"/>
    </row>
    <row r="945" spans="1:33"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c r="AE945" s="292"/>
      <c r="AF945" s="292"/>
      <c r="AG945" s="292"/>
    </row>
    <row r="946" spans="1:33"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c r="AE946" s="292"/>
      <c r="AF946" s="292"/>
      <c r="AG946" s="292"/>
    </row>
    <row r="947" spans="1:33"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c r="AE947" s="292"/>
      <c r="AF947" s="292"/>
      <c r="AG947" s="292"/>
    </row>
    <row r="948" spans="1:33"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c r="AE948" s="292"/>
      <c r="AF948" s="292"/>
      <c r="AG948" s="292"/>
    </row>
    <row r="949" spans="1:33"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c r="AE949" s="292"/>
      <c r="AF949" s="292"/>
      <c r="AG949" s="292"/>
    </row>
    <row r="950" spans="1:33"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c r="AE950" s="292"/>
      <c r="AF950" s="292"/>
      <c r="AG950" s="292"/>
    </row>
    <row r="951" spans="1:33"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row>
    <row r="952" spans="1:33"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row>
    <row r="953" spans="1:33"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c r="AE953" s="292"/>
      <c r="AF953" s="292"/>
      <c r="AG953" s="292"/>
    </row>
    <row r="954" spans="1:33"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c r="AE954" s="292"/>
      <c r="AF954" s="292"/>
      <c r="AG954" s="292"/>
    </row>
    <row r="955" spans="1:33"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c r="AE955" s="292"/>
      <c r="AF955" s="292"/>
      <c r="AG955" s="292"/>
    </row>
    <row r="956" spans="1:33"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row>
    <row r="957" spans="1:33"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row>
    <row r="958" spans="1:33"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c r="AE958" s="292"/>
      <c r="AF958" s="292"/>
      <c r="AG958" s="292"/>
    </row>
    <row r="959" spans="1:33"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row>
    <row r="960" spans="1:33"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row>
    <row r="961" spans="1:33"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c r="AE961" s="292"/>
      <c r="AF961" s="292"/>
      <c r="AG961" s="292"/>
    </row>
    <row r="962" spans="1:33"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c r="AE962" s="292"/>
      <c r="AF962" s="292"/>
      <c r="AG962" s="292"/>
    </row>
    <row r="963" spans="1:33"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c r="AE963" s="292"/>
      <c r="AF963" s="292"/>
      <c r="AG963" s="292"/>
    </row>
    <row r="964" spans="1:33"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c r="AE964" s="292"/>
      <c r="AF964" s="292"/>
      <c r="AG964" s="292"/>
    </row>
    <row r="965" spans="1:33"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row>
    <row r="966" spans="1:33"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row>
    <row r="967" spans="1:33"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row>
    <row r="968" spans="1:33"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c r="AE968" s="292"/>
      <c r="AF968" s="292"/>
      <c r="AG968" s="292"/>
    </row>
    <row r="969" spans="1:33"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c r="AE969" s="292"/>
      <c r="AF969" s="292"/>
      <c r="AG969" s="292"/>
    </row>
    <row r="970" spans="1:33"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row>
    <row r="971" spans="1:33"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c r="AE971" s="292"/>
      <c r="AF971" s="292"/>
      <c r="AG971" s="292"/>
    </row>
    <row r="972" spans="1:33"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c r="AE972" s="292"/>
      <c r="AF972" s="292"/>
      <c r="AG972" s="292"/>
    </row>
    <row r="973" spans="1:33"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c r="AE973" s="292"/>
      <c r="AF973" s="292"/>
      <c r="AG973" s="292"/>
    </row>
    <row r="974" spans="1:33"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row>
    <row r="975" spans="1:33"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c r="AE975" s="292"/>
      <c r="AF975" s="292"/>
      <c r="AG975" s="292"/>
    </row>
    <row r="976" spans="1:33"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row>
    <row r="977" spans="1:33"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c r="AE977" s="292"/>
      <c r="AF977" s="292"/>
      <c r="AG977" s="292"/>
    </row>
    <row r="978" spans="1:33"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c r="AE978" s="292"/>
      <c r="AF978" s="292"/>
      <c r="AG978" s="292"/>
    </row>
    <row r="979" spans="1:33"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c r="AE979" s="292"/>
      <c r="AF979" s="292"/>
      <c r="AG979" s="292"/>
    </row>
    <row r="980" spans="1:33"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row>
    <row r="981" spans="1:33"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row>
    <row r="982" spans="1:33"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c r="AE982" s="292"/>
      <c r="AF982" s="292"/>
      <c r="AG982" s="292"/>
    </row>
    <row r="983" spans="1:33"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c r="AE983" s="292"/>
      <c r="AF983" s="292"/>
      <c r="AG983" s="292"/>
    </row>
    <row r="984" spans="1:33"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row>
    <row r="985" spans="1:33"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c r="AE985" s="292"/>
      <c r="AF985" s="292"/>
      <c r="AG985" s="292"/>
    </row>
    <row r="986" spans="1:33"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c r="AE986" s="292"/>
      <c r="AF986" s="292"/>
      <c r="AG986" s="292"/>
    </row>
    <row r="987" spans="1:33"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c r="AE987" s="292"/>
      <c r="AF987" s="292"/>
      <c r="AG987" s="292"/>
    </row>
    <row r="988" spans="1:33"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row>
    <row r="989" spans="1:33"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c r="AE989" s="292"/>
      <c r="AF989" s="292"/>
      <c r="AG989" s="292"/>
    </row>
    <row r="990" spans="1:33"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c r="AE990" s="292"/>
      <c r="AF990" s="292"/>
      <c r="AG990" s="292"/>
    </row>
    <row r="991" spans="1:33"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c r="AE991" s="292"/>
      <c r="AF991" s="292"/>
      <c r="AG991" s="292"/>
    </row>
    <row r="992" spans="1:33"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row>
    <row r="993" spans="1:33"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c r="AE993" s="292"/>
      <c r="AF993" s="292"/>
      <c r="AG993" s="292"/>
    </row>
    <row r="994" spans="1:33"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c r="AE994" s="292"/>
      <c r="AF994" s="292"/>
      <c r="AG994" s="292"/>
    </row>
    <row r="995" spans="1:33"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c r="AE995" s="292"/>
      <c r="AF995" s="292"/>
      <c r="AG995" s="292"/>
    </row>
    <row r="996" spans="1:33"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c r="AE996" s="292"/>
      <c r="AF996" s="292"/>
      <c r="AG996" s="292"/>
    </row>
    <row r="997" spans="1:33"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c r="AE997" s="292"/>
      <c r="AF997" s="292"/>
      <c r="AG997" s="292"/>
    </row>
    <row r="998" spans="1:33"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c r="AE998" s="292"/>
      <c r="AF998" s="292"/>
      <c r="AG998" s="292"/>
    </row>
    <row r="999" spans="1:33"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c r="AE999" s="292"/>
      <c r="AF999" s="292"/>
      <c r="AG999" s="292"/>
    </row>
    <row r="1000" spans="1:33"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488</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62" t="s">
        <v>125</v>
      </c>
      <c r="D12" s="563"/>
      <c r="E12" s="560" t="s">
        <v>126</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461</v>
      </c>
      <c r="D14" s="544"/>
      <c r="E14" s="553" t="s">
        <v>489</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row>
    <row r="15" spans="1:30"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row>
    <row r="16" spans="1:30"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row>
    <row r="17" spans="1:30" ht="15" customHeight="1" x14ac:dyDescent="0.25">
      <c r="A17" s="292"/>
      <c r="B17" s="31"/>
      <c r="C17" s="558" t="s">
        <v>463</v>
      </c>
      <c r="D17" s="544"/>
      <c r="E17" s="967" t="s">
        <v>478</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row>
    <row r="18" spans="1:30"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row>
    <row r="19" spans="1:30"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row>
    <row r="20" spans="1:30"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row>
    <row r="21" spans="1:30"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row>
    <row r="22" spans="1:30" ht="29.25" customHeight="1" x14ac:dyDescent="0.25">
      <c r="A22" s="292"/>
      <c r="B22" s="31"/>
      <c r="C22" s="526" t="s">
        <v>490</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row>
    <row r="23" spans="1:30"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row>
    <row r="24" spans="1:30"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row>
    <row r="25" spans="1:30" ht="15" customHeight="1" x14ac:dyDescent="0.25">
      <c r="A25" s="292"/>
      <c r="B25" s="31"/>
      <c r="C25" s="968" t="s">
        <v>491</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row>
    <row r="26" spans="1:30"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row>
    <row r="27" spans="1:30"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row>
    <row r="28" spans="1:30"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row>
    <row r="29" spans="1:30"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row>
    <row r="30" spans="1:30"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23</v>
      </c>
      <c r="X30" s="527"/>
      <c r="Y30" s="527"/>
      <c r="Z30" s="527"/>
      <c r="AA30" s="517"/>
      <c r="AB30" s="300"/>
      <c r="AC30" s="292"/>
      <c r="AD30" s="292"/>
    </row>
    <row r="31" spans="1:30"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row>
    <row r="32" spans="1:30"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row>
    <row r="33" spans="1:30" ht="39.75" customHeight="1" x14ac:dyDescent="0.25">
      <c r="A33" s="292"/>
      <c r="B33" s="31"/>
      <c r="C33" s="564" t="s">
        <v>133</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row>
    <row r="34" spans="1:30"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row>
    <row r="35" spans="1:30"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row>
    <row r="36" spans="1:30" ht="29.25" customHeight="1" x14ac:dyDescent="0.25">
      <c r="A36" s="292"/>
      <c r="B36" s="31"/>
      <c r="C36" s="564" t="s">
        <v>135</v>
      </c>
      <c r="D36" s="527"/>
      <c r="E36" s="527"/>
      <c r="F36" s="527"/>
      <c r="G36" s="527"/>
      <c r="H36" s="527"/>
      <c r="I36" s="527"/>
      <c r="J36" s="527"/>
      <c r="K36" s="517"/>
      <c r="L36" s="302"/>
      <c r="M36" s="564" t="s">
        <v>136</v>
      </c>
      <c r="N36" s="527"/>
      <c r="O36" s="527"/>
      <c r="P36" s="527"/>
      <c r="Q36" s="527"/>
      <c r="R36" s="527"/>
      <c r="S36" s="527"/>
      <c r="T36" s="527"/>
      <c r="U36" s="527"/>
      <c r="V36" s="527"/>
      <c r="W36" s="527"/>
      <c r="X36" s="527"/>
      <c r="Y36" s="527"/>
      <c r="Z36" s="527"/>
      <c r="AA36" s="517"/>
      <c r="AB36" s="308"/>
      <c r="AC36" s="292"/>
      <c r="AD36" s="292"/>
    </row>
    <row r="37" spans="1:30"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row>
    <row r="38" spans="1:30"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row>
    <row r="39" spans="1:30" ht="90" customHeight="1" x14ac:dyDescent="0.25">
      <c r="A39" s="292"/>
      <c r="B39" s="31"/>
      <c r="C39" s="565" t="s">
        <v>492</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row>
    <row r="40" spans="1:30"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row>
    <row r="41" spans="1:30" ht="15.75" customHeight="1" x14ac:dyDescent="0.25">
      <c r="A41" s="292"/>
      <c r="B41" s="31"/>
      <c r="C41" s="548" t="s">
        <v>139</v>
      </c>
      <c r="D41" s="544"/>
      <c r="E41" s="305"/>
      <c r="F41" s="526" t="s">
        <v>34</v>
      </c>
      <c r="G41" s="517"/>
      <c r="H41" s="305"/>
      <c r="I41" s="292"/>
      <c r="J41" s="312" t="s">
        <v>140</v>
      </c>
      <c r="K41" s="526">
        <v>1</v>
      </c>
      <c r="L41" s="527"/>
      <c r="M41" s="527"/>
      <c r="N41" s="517"/>
      <c r="O41" s="305"/>
      <c r="P41" s="305"/>
      <c r="Q41" s="296" t="s">
        <v>141</v>
      </c>
      <c r="R41" s="292"/>
      <c r="S41" s="305"/>
      <c r="T41" s="305"/>
      <c r="U41" s="305"/>
      <c r="V41" s="305"/>
      <c r="W41" s="526" t="s">
        <v>20</v>
      </c>
      <c r="X41" s="527"/>
      <c r="Y41" s="527"/>
      <c r="Z41" s="527"/>
      <c r="AA41" s="517"/>
      <c r="AB41" s="304"/>
      <c r="AC41" s="292"/>
      <c r="AD41" s="292"/>
    </row>
    <row r="42" spans="1:30"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row>
    <row r="43" spans="1:30" ht="32.25" customHeight="1" x14ac:dyDescent="0.25">
      <c r="A43" s="292"/>
      <c r="B43" s="31"/>
      <c r="C43" s="292"/>
      <c r="D43" s="312" t="s">
        <v>142</v>
      </c>
      <c r="E43" s="305"/>
      <c r="F43" s="565"/>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row>
    <row r="44" spans="1:30"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row>
    <row r="45" spans="1:30"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row>
    <row r="46" spans="1:30"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row>
    <row r="47" spans="1:30"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row>
    <row r="48" spans="1:30"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row>
    <row r="49" spans="1:30"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row>
    <row r="50" spans="1:30"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row>
    <row r="51" spans="1:30"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row>
    <row r="52" spans="1:30"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row>
    <row r="53" spans="1:30"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row>
    <row r="54" spans="1:30"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row>
    <row r="55" spans="1:30"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row>
    <row r="56" spans="1:30"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row>
    <row r="57" spans="1:30" ht="15.75" customHeight="1" x14ac:dyDescent="0.25">
      <c r="A57" s="319"/>
      <c r="B57" s="41"/>
      <c r="C57" s="44">
        <v>2024</v>
      </c>
      <c r="D57" s="45">
        <v>45474</v>
      </c>
      <c r="E57" s="542">
        <v>45656</v>
      </c>
      <c r="F57" s="517"/>
      <c r="G57" s="46">
        <v>1</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row>
    <row r="58" spans="1:30" ht="15.75" customHeight="1" x14ac:dyDescent="0.25">
      <c r="A58" s="319"/>
      <c r="B58" s="41"/>
      <c r="C58" s="44">
        <v>2025</v>
      </c>
      <c r="D58" s="45">
        <v>45658</v>
      </c>
      <c r="E58" s="542">
        <v>46021</v>
      </c>
      <c r="F58" s="517"/>
      <c r="G58" s="46">
        <v>1</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row>
    <row r="59" spans="1:30" ht="15.75" customHeight="1" x14ac:dyDescent="0.25">
      <c r="A59" s="319"/>
      <c r="B59" s="41"/>
      <c r="C59" s="44">
        <v>2026</v>
      </c>
      <c r="D59" s="45">
        <v>46023</v>
      </c>
      <c r="E59" s="542">
        <v>46386</v>
      </c>
      <c r="F59" s="517"/>
      <c r="G59" s="46">
        <v>1</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row>
    <row r="60" spans="1:30" ht="15.75" customHeight="1" x14ac:dyDescent="0.25">
      <c r="A60" s="319"/>
      <c r="B60" s="41"/>
      <c r="C60" s="44">
        <v>2027</v>
      </c>
      <c r="D60" s="45">
        <v>46388</v>
      </c>
      <c r="E60" s="542">
        <v>46751</v>
      </c>
      <c r="F60" s="517"/>
      <c r="G60" s="46">
        <v>1</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row>
    <row r="61" spans="1:30"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row>
    <row r="62" spans="1:30"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row>
    <row r="63" spans="1:30"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row>
    <row r="64" spans="1:30"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row>
    <row r="65" spans="1:30"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row>
    <row r="66" spans="1:30"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row>
    <row r="67" spans="1:30"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row>
    <row r="68" spans="1:30"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row>
    <row r="69" spans="1:30"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row>
    <row r="70" spans="1:30"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row>
    <row r="71" spans="1:30"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row>
    <row r="72" spans="1:30"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row>
    <row r="73" spans="1:30"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row>
    <row r="74" spans="1:30"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row>
    <row r="75" spans="1:30"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row>
    <row r="76" spans="1:30"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row>
    <row r="77" spans="1:30"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row>
    <row r="78" spans="1:30"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row>
    <row r="79" spans="1:30"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row>
    <row r="80" spans="1:30"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row>
    <row r="81" spans="1:30"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row>
    <row r="82" spans="1:30"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row>
    <row r="83" spans="1:30"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493</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58" t="s">
        <v>125</v>
      </c>
      <c r="D12" s="544"/>
      <c r="E12" s="560" t="s">
        <v>441</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461</v>
      </c>
      <c r="D14" s="544"/>
      <c r="E14" s="553" t="s">
        <v>494</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row>
    <row r="15" spans="1:30"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row>
    <row r="16" spans="1:30"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row>
    <row r="17" spans="1:30" ht="15" customHeight="1" x14ac:dyDescent="0.25">
      <c r="A17" s="292"/>
      <c r="B17" s="31"/>
      <c r="C17" s="558" t="s">
        <v>463</v>
      </c>
      <c r="D17" s="544"/>
      <c r="E17" s="967" t="s">
        <v>478</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row>
    <row r="18" spans="1:30"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row>
    <row r="19" spans="1:30"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row>
    <row r="20" spans="1:30"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row>
    <row r="21" spans="1:30"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row>
    <row r="22" spans="1:30" ht="29.25" customHeight="1" x14ac:dyDescent="0.25">
      <c r="A22" s="292"/>
      <c r="B22" s="31"/>
      <c r="C22" s="526" t="s">
        <v>495</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row>
    <row r="23" spans="1:30"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row>
    <row r="24" spans="1:30"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row>
    <row r="25" spans="1:30" ht="15" customHeight="1" x14ac:dyDescent="0.25">
      <c r="A25" s="292"/>
      <c r="B25" s="31"/>
      <c r="C25" s="968" t="s">
        <v>496</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row>
    <row r="26" spans="1:30"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row>
    <row r="27" spans="1:30"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row>
    <row r="28" spans="1:30"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row>
    <row r="29" spans="1:30"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row>
    <row r="30" spans="1:30"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23</v>
      </c>
      <c r="X30" s="527"/>
      <c r="Y30" s="527"/>
      <c r="Z30" s="527"/>
      <c r="AA30" s="517"/>
      <c r="AB30" s="300"/>
      <c r="AC30" s="292"/>
      <c r="AD30" s="292"/>
    </row>
    <row r="31" spans="1:30"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row>
    <row r="32" spans="1:30"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row>
    <row r="33" spans="1:30" ht="39.75" customHeight="1" x14ac:dyDescent="0.25">
      <c r="A33" s="292"/>
      <c r="B33" s="31"/>
      <c r="C33" s="564" t="s">
        <v>426</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row>
    <row r="34" spans="1:30"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row>
    <row r="35" spans="1:30"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row>
    <row r="36" spans="1:30" ht="29.25" customHeight="1" x14ac:dyDescent="0.25">
      <c r="A36" s="292"/>
      <c r="B36" s="31"/>
      <c r="C36" s="564" t="s">
        <v>423</v>
      </c>
      <c r="D36" s="527"/>
      <c r="E36" s="527"/>
      <c r="F36" s="527"/>
      <c r="G36" s="527"/>
      <c r="H36" s="527"/>
      <c r="I36" s="527"/>
      <c r="J36" s="527"/>
      <c r="K36" s="517"/>
      <c r="L36" s="302"/>
      <c r="M36" s="564" t="s">
        <v>427</v>
      </c>
      <c r="N36" s="527"/>
      <c r="O36" s="527"/>
      <c r="P36" s="527"/>
      <c r="Q36" s="527"/>
      <c r="R36" s="527"/>
      <c r="S36" s="527"/>
      <c r="T36" s="527"/>
      <c r="U36" s="527"/>
      <c r="V36" s="527"/>
      <c r="W36" s="527"/>
      <c r="X36" s="527"/>
      <c r="Y36" s="527"/>
      <c r="Z36" s="527"/>
      <c r="AA36" s="517"/>
      <c r="AB36" s="308"/>
      <c r="AC36" s="292"/>
      <c r="AD36" s="292"/>
    </row>
    <row r="37" spans="1:30"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row>
    <row r="38" spans="1:30"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row>
    <row r="39" spans="1:30" ht="90" customHeight="1" x14ac:dyDescent="0.25">
      <c r="A39" s="292"/>
      <c r="B39" s="31"/>
      <c r="C39" s="565" t="s">
        <v>428</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row>
    <row r="40" spans="1:30"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row>
    <row r="41" spans="1:30" ht="15.75" customHeight="1" x14ac:dyDescent="0.25">
      <c r="A41" s="292"/>
      <c r="B41" s="31"/>
      <c r="C41" s="548" t="s">
        <v>139</v>
      </c>
      <c r="D41" s="544"/>
      <c r="E41" s="305"/>
      <c r="F41" s="526" t="s">
        <v>34</v>
      </c>
      <c r="G41" s="517"/>
      <c r="H41" s="305"/>
      <c r="I41" s="292"/>
      <c r="J41" s="312" t="s">
        <v>140</v>
      </c>
      <c r="K41" s="526">
        <v>1</v>
      </c>
      <c r="L41" s="527"/>
      <c r="M41" s="527"/>
      <c r="N41" s="517"/>
      <c r="O41" s="305"/>
      <c r="P41" s="305"/>
      <c r="Q41" s="296" t="s">
        <v>141</v>
      </c>
      <c r="R41" s="292"/>
      <c r="S41" s="305"/>
      <c r="T41" s="305"/>
      <c r="U41" s="305"/>
      <c r="V41" s="305"/>
      <c r="W41" s="526" t="s">
        <v>20</v>
      </c>
      <c r="X41" s="527"/>
      <c r="Y41" s="527"/>
      <c r="Z41" s="527"/>
      <c r="AA41" s="517"/>
      <c r="AB41" s="304"/>
      <c r="AC41" s="292"/>
      <c r="AD41" s="292"/>
    </row>
    <row r="42" spans="1:30"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row>
    <row r="43" spans="1:30" ht="32.25" customHeight="1" x14ac:dyDescent="0.25">
      <c r="A43" s="292"/>
      <c r="B43" s="31"/>
      <c r="C43" s="292"/>
      <c r="D43" s="312" t="s">
        <v>142</v>
      </c>
      <c r="E43" s="305"/>
      <c r="F43" s="565"/>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row>
    <row r="44" spans="1:30"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row>
    <row r="45" spans="1:30"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row>
    <row r="46" spans="1:30"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row>
    <row r="47" spans="1:30"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row>
    <row r="48" spans="1:30"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row>
    <row r="49" spans="1:30"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row>
    <row r="50" spans="1:30"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row>
    <row r="51" spans="1:30"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row>
    <row r="52" spans="1:30"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row>
    <row r="53" spans="1:30"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row>
    <row r="54" spans="1:30"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row>
    <row r="55" spans="1:30"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row>
    <row r="56" spans="1:30"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row>
    <row r="57" spans="1:30" ht="15.75" customHeight="1" x14ac:dyDescent="0.25">
      <c r="A57" s="319"/>
      <c r="B57" s="41"/>
      <c r="C57" s="44">
        <v>2024</v>
      </c>
      <c r="D57" s="45">
        <v>45474</v>
      </c>
      <c r="E57" s="542">
        <v>45656</v>
      </c>
      <c r="F57" s="517"/>
      <c r="G57" s="46">
        <v>1</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row>
    <row r="58" spans="1:30" ht="15.75" customHeight="1" x14ac:dyDescent="0.25">
      <c r="A58" s="319"/>
      <c r="B58" s="41"/>
      <c r="C58" s="44">
        <v>2025</v>
      </c>
      <c r="D58" s="45">
        <v>45658</v>
      </c>
      <c r="E58" s="542">
        <v>46021</v>
      </c>
      <c r="F58" s="517"/>
      <c r="G58" s="46">
        <v>1</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row>
    <row r="59" spans="1:30" ht="15.75" customHeight="1" x14ac:dyDescent="0.25">
      <c r="A59" s="319"/>
      <c r="B59" s="41"/>
      <c r="C59" s="44">
        <v>2026</v>
      </c>
      <c r="D59" s="45">
        <v>46023</v>
      </c>
      <c r="E59" s="542">
        <v>46386</v>
      </c>
      <c r="F59" s="517"/>
      <c r="G59" s="46">
        <v>1</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row>
    <row r="60" spans="1:30" ht="15.75" customHeight="1" x14ac:dyDescent="0.25">
      <c r="A60" s="319"/>
      <c r="B60" s="41"/>
      <c r="C60" s="44">
        <v>2027</v>
      </c>
      <c r="D60" s="45">
        <v>46388</v>
      </c>
      <c r="E60" s="542">
        <v>46751</v>
      </c>
      <c r="F60" s="517"/>
      <c r="G60" s="46">
        <v>1</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row>
    <row r="61" spans="1:30"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row>
    <row r="62" spans="1:30"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row>
    <row r="63" spans="1:30"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row>
    <row r="64" spans="1:30"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row>
    <row r="65" spans="1:30"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row>
    <row r="66" spans="1:30"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row>
    <row r="67" spans="1:30"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row>
    <row r="68" spans="1:30"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row>
    <row r="69" spans="1:30"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row>
    <row r="70" spans="1:30"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row>
    <row r="71" spans="1:30"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row>
    <row r="72" spans="1:30"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row>
    <row r="73" spans="1:30"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row>
    <row r="74" spans="1:30"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row>
    <row r="75" spans="1:30"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row>
    <row r="76" spans="1:30"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row>
    <row r="77" spans="1:30"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row>
    <row r="78" spans="1:30"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row>
    <row r="79" spans="1:30"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row>
    <row r="80" spans="1:30"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row>
    <row r="81" spans="1:30"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row>
    <row r="82" spans="1:30"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row>
    <row r="83" spans="1:30"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497</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58" t="s">
        <v>125</v>
      </c>
      <c r="D12" s="544"/>
      <c r="E12" s="560" t="s">
        <v>498</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461</v>
      </c>
      <c r="D14" s="544"/>
      <c r="E14" s="553" t="s">
        <v>499</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row>
    <row r="15" spans="1:30"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row>
    <row r="16" spans="1:30"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row>
    <row r="17" spans="1:30" ht="15" customHeight="1" x14ac:dyDescent="0.25">
      <c r="A17" s="292"/>
      <c r="B17" s="31"/>
      <c r="C17" s="558" t="s">
        <v>463</v>
      </c>
      <c r="D17" s="544"/>
      <c r="E17" s="967" t="s">
        <v>478</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row>
    <row r="18" spans="1:30"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row>
    <row r="19" spans="1:30"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row>
    <row r="20" spans="1:30"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row>
    <row r="21" spans="1:30"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row>
    <row r="22" spans="1:30" ht="29.25" customHeight="1" x14ac:dyDescent="0.25">
      <c r="A22" s="292"/>
      <c r="B22" s="31"/>
      <c r="C22" s="526" t="s">
        <v>500</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row>
    <row r="23" spans="1:30"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row>
    <row r="24" spans="1:30"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row>
    <row r="25" spans="1:30" ht="15" customHeight="1" x14ac:dyDescent="0.25">
      <c r="A25" s="292"/>
      <c r="B25" s="31"/>
      <c r="C25" s="968" t="s">
        <v>501</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row>
    <row r="26" spans="1:30"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row>
    <row r="27" spans="1:30"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row>
    <row r="28" spans="1:30"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row>
    <row r="29" spans="1:30"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row>
    <row r="30" spans="1:30"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21</v>
      </c>
      <c r="X30" s="527"/>
      <c r="Y30" s="527"/>
      <c r="Z30" s="527"/>
      <c r="AA30" s="517"/>
      <c r="AB30" s="300"/>
      <c r="AC30" s="292"/>
      <c r="AD30" s="292"/>
    </row>
    <row r="31" spans="1:30"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row>
    <row r="32" spans="1:30"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row>
    <row r="33" spans="1:30" ht="39.75" customHeight="1" x14ac:dyDescent="0.25">
      <c r="A33" s="292"/>
      <c r="B33" s="31"/>
      <c r="C33" s="964" t="s">
        <v>433</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row>
    <row r="34" spans="1:30"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row>
    <row r="35" spans="1:30"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row>
    <row r="36" spans="1:30" ht="29.25" customHeight="1" x14ac:dyDescent="0.25">
      <c r="A36" s="292"/>
      <c r="B36" s="31"/>
      <c r="C36" s="564" t="s">
        <v>434</v>
      </c>
      <c r="D36" s="527"/>
      <c r="E36" s="527"/>
      <c r="F36" s="527"/>
      <c r="G36" s="527"/>
      <c r="H36" s="527"/>
      <c r="I36" s="527"/>
      <c r="J36" s="527"/>
      <c r="K36" s="517"/>
      <c r="L36" s="302"/>
      <c r="M36" s="564"/>
      <c r="N36" s="527"/>
      <c r="O36" s="527"/>
      <c r="P36" s="527"/>
      <c r="Q36" s="527"/>
      <c r="R36" s="527"/>
      <c r="S36" s="527"/>
      <c r="T36" s="527"/>
      <c r="U36" s="527"/>
      <c r="V36" s="527"/>
      <c r="W36" s="527"/>
      <c r="X36" s="527"/>
      <c r="Y36" s="527"/>
      <c r="Z36" s="527"/>
      <c r="AA36" s="517"/>
      <c r="AB36" s="308"/>
      <c r="AC36" s="292"/>
      <c r="AD36" s="292"/>
    </row>
    <row r="37" spans="1:30"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row>
    <row r="38" spans="1:30"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row>
    <row r="39" spans="1:30" ht="90" customHeight="1" x14ac:dyDescent="0.25">
      <c r="A39" s="292"/>
      <c r="B39" s="31"/>
      <c r="C39" s="565" t="s">
        <v>435</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row>
    <row r="40" spans="1:30"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row>
    <row r="41" spans="1:30" ht="15.75" customHeight="1" x14ac:dyDescent="0.25">
      <c r="A41" s="292"/>
      <c r="B41" s="31"/>
      <c r="C41" s="548" t="s">
        <v>139</v>
      </c>
      <c r="D41" s="544"/>
      <c r="E41" s="305"/>
      <c r="F41" s="526" t="s">
        <v>22</v>
      </c>
      <c r="G41" s="517"/>
      <c r="H41" s="305"/>
      <c r="I41" s="292"/>
      <c r="J41" s="312" t="s">
        <v>140</v>
      </c>
      <c r="K41" s="526">
        <v>5</v>
      </c>
      <c r="L41" s="527"/>
      <c r="M41" s="527"/>
      <c r="N41" s="517"/>
      <c r="O41" s="305"/>
      <c r="P41" s="305"/>
      <c r="Q41" s="296" t="s">
        <v>141</v>
      </c>
      <c r="R41" s="292"/>
      <c r="S41" s="305"/>
      <c r="T41" s="305"/>
      <c r="U41" s="305"/>
      <c r="V41" s="305"/>
      <c r="W41" s="526" t="s">
        <v>20</v>
      </c>
      <c r="X41" s="527"/>
      <c r="Y41" s="527"/>
      <c r="Z41" s="527"/>
      <c r="AA41" s="517"/>
      <c r="AB41" s="304"/>
      <c r="AC41" s="292"/>
      <c r="AD41" s="292"/>
    </row>
    <row r="42" spans="1:30"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row>
    <row r="43" spans="1:30" ht="32.25" customHeight="1" x14ac:dyDescent="0.25">
      <c r="A43" s="292"/>
      <c r="B43" s="31"/>
      <c r="C43" s="292"/>
      <c r="D43" s="312" t="s">
        <v>142</v>
      </c>
      <c r="E43" s="305"/>
      <c r="F43" s="565"/>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row>
    <row r="44" spans="1:30"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row>
    <row r="45" spans="1:30"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row>
    <row r="46" spans="1:30"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row>
    <row r="47" spans="1:30"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row>
    <row r="48" spans="1:30"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row>
    <row r="49" spans="1:30"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row>
    <row r="50" spans="1:30"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row>
    <row r="51" spans="1:30"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row>
    <row r="52" spans="1:30"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row>
    <row r="53" spans="1:30"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row>
    <row r="54" spans="1:30"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row>
    <row r="55" spans="1:30"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row>
    <row r="56" spans="1:30"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row>
    <row r="57" spans="1:30" ht="15.75" customHeight="1" x14ac:dyDescent="0.25">
      <c r="A57" s="319"/>
      <c r="B57" s="41"/>
      <c r="C57" s="44">
        <v>2024</v>
      </c>
      <c r="D57" s="45">
        <v>45474</v>
      </c>
      <c r="E57" s="542">
        <v>45656</v>
      </c>
      <c r="F57" s="517"/>
      <c r="G57" s="46">
        <v>1.2</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row>
    <row r="58" spans="1:30" ht="15.75" customHeight="1" x14ac:dyDescent="0.25">
      <c r="A58" s="319"/>
      <c r="B58" s="41"/>
      <c r="C58" s="44">
        <v>2025</v>
      </c>
      <c r="D58" s="45">
        <v>45658</v>
      </c>
      <c r="E58" s="542">
        <v>46021</v>
      </c>
      <c r="F58" s="517"/>
      <c r="G58" s="46">
        <v>1.7</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row>
    <row r="59" spans="1:30" ht="15.75" customHeight="1" x14ac:dyDescent="0.25">
      <c r="A59" s="319"/>
      <c r="B59" s="41"/>
      <c r="C59" s="44">
        <v>2026</v>
      </c>
      <c r="D59" s="45">
        <v>46023</v>
      </c>
      <c r="E59" s="542">
        <v>46386</v>
      </c>
      <c r="F59" s="517"/>
      <c r="G59" s="46">
        <v>1.1000000000000001</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row>
    <row r="60" spans="1:30" ht="15.75" customHeight="1" x14ac:dyDescent="0.25">
      <c r="A60" s="319"/>
      <c r="B60" s="41"/>
      <c r="C60" s="44">
        <v>2027</v>
      </c>
      <c r="D60" s="45">
        <v>46388</v>
      </c>
      <c r="E60" s="542">
        <v>46751</v>
      </c>
      <c r="F60" s="517"/>
      <c r="G60" s="46">
        <v>1</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row>
    <row r="61" spans="1:30"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row>
    <row r="62" spans="1:30"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row>
    <row r="63" spans="1:30"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row>
    <row r="64" spans="1:30"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row>
    <row r="65" spans="1:30"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row>
    <row r="66" spans="1:30"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row>
    <row r="67" spans="1:30"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row>
    <row r="68" spans="1:30"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row>
    <row r="69" spans="1:30"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row>
    <row r="70" spans="1:30"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row>
    <row r="71" spans="1:30"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row>
    <row r="72" spans="1:30"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row>
    <row r="73" spans="1:30"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row>
    <row r="74" spans="1:30"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row>
    <row r="75" spans="1:30"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row>
    <row r="76" spans="1:30"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row>
    <row r="77" spans="1:30"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row>
    <row r="78" spans="1:30"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row>
    <row r="79" spans="1:30"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row>
    <row r="80" spans="1:30"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row>
    <row r="81" spans="1:30"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row>
    <row r="82" spans="1:30"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row>
    <row r="83" spans="1:30"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row>
    <row r="3" spans="1:30"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row>
    <row r="4" spans="1:30"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row>
    <row r="5" spans="1:30"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row>
    <row r="6" spans="1:30"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row>
    <row r="7" spans="1:30"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row>
    <row r="8" spans="1:30"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row>
    <row r="9" spans="1:30"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row>
    <row r="10" spans="1:30" ht="30" customHeight="1" x14ac:dyDescent="0.25">
      <c r="A10" s="292"/>
      <c r="B10" s="31"/>
      <c r="C10" s="558" t="s">
        <v>123</v>
      </c>
      <c r="D10" s="544"/>
      <c r="E10" s="526" t="s">
        <v>502</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row>
    <row r="11" spans="1:30"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row>
    <row r="12" spans="1:30" ht="29.25" customHeight="1" x14ac:dyDescent="0.25">
      <c r="A12" s="292"/>
      <c r="B12" s="31"/>
      <c r="C12" s="558" t="s">
        <v>125</v>
      </c>
      <c r="D12" s="544"/>
      <c r="E12" s="560" t="s">
        <v>498</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row>
    <row r="13" spans="1:30"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row>
    <row r="14" spans="1:30" ht="15" customHeight="1" x14ac:dyDescent="0.25">
      <c r="A14" s="292"/>
      <c r="B14" s="31"/>
      <c r="C14" s="558" t="s">
        <v>461</v>
      </c>
      <c r="D14" s="544"/>
      <c r="E14" s="553" t="s">
        <v>503</v>
      </c>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row>
    <row r="15" spans="1:30"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row>
    <row r="16" spans="1:30"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row>
    <row r="17" spans="1:30" ht="15" customHeight="1" x14ac:dyDescent="0.25">
      <c r="A17" s="292"/>
      <c r="B17" s="31"/>
      <c r="C17" s="558" t="s">
        <v>463</v>
      </c>
      <c r="D17" s="544"/>
      <c r="E17" s="967" t="s">
        <v>504</v>
      </c>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row>
    <row r="18" spans="1:30"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row>
    <row r="19" spans="1:30"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row>
    <row r="20" spans="1:30"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row>
    <row r="21" spans="1:30"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row>
    <row r="22" spans="1:30" ht="29.25" customHeight="1" x14ac:dyDescent="0.25">
      <c r="A22" s="292"/>
      <c r="B22" s="31"/>
      <c r="C22" s="969" t="s">
        <v>505</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row>
    <row r="23" spans="1:30"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row>
    <row r="24" spans="1:30"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row>
    <row r="25" spans="1:30" ht="15" customHeight="1" x14ac:dyDescent="0.25">
      <c r="A25" s="292"/>
      <c r="B25" s="31"/>
      <c r="C25" s="968" t="s">
        <v>501</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row>
    <row r="26" spans="1:30"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row>
    <row r="27" spans="1:30"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row>
    <row r="28" spans="1:30"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row>
    <row r="29" spans="1:30"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row>
    <row r="30" spans="1:30"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23</v>
      </c>
      <c r="X30" s="527"/>
      <c r="Y30" s="527"/>
      <c r="Z30" s="527"/>
      <c r="AA30" s="517"/>
      <c r="AB30" s="300"/>
      <c r="AC30" s="292"/>
      <c r="AD30" s="292"/>
    </row>
    <row r="31" spans="1:30"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row>
    <row r="32" spans="1:30"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row>
    <row r="33" spans="1:30" ht="39.75" customHeight="1" x14ac:dyDescent="0.25">
      <c r="A33" s="292"/>
      <c r="B33" s="31"/>
      <c r="C33" s="970" t="s">
        <v>506</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row>
    <row r="34" spans="1:30"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row>
    <row r="35" spans="1:30"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row>
    <row r="36" spans="1:30" ht="29.25" customHeight="1" x14ac:dyDescent="0.25">
      <c r="A36" s="292"/>
      <c r="B36" s="31"/>
      <c r="C36" s="564" t="s">
        <v>507</v>
      </c>
      <c r="D36" s="527"/>
      <c r="E36" s="527"/>
      <c r="F36" s="527"/>
      <c r="G36" s="527"/>
      <c r="H36" s="527"/>
      <c r="I36" s="527"/>
      <c r="J36" s="527"/>
      <c r="K36" s="517"/>
      <c r="L36" s="302"/>
      <c r="M36" s="564"/>
      <c r="N36" s="527"/>
      <c r="O36" s="527"/>
      <c r="P36" s="527"/>
      <c r="Q36" s="527"/>
      <c r="R36" s="527"/>
      <c r="S36" s="527"/>
      <c r="T36" s="527"/>
      <c r="U36" s="527"/>
      <c r="V36" s="527"/>
      <c r="W36" s="527"/>
      <c r="X36" s="527"/>
      <c r="Y36" s="527"/>
      <c r="Z36" s="527"/>
      <c r="AA36" s="517"/>
      <c r="AB36" s="308"/>
      <c r="AC36" s="292"/>
      <c r="AD36" s="292"/>
    </row>
    <row r="37" spans="1:30"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row>
    <row r="38" spans="1:30"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row>
    <row r="39" spans="1:30" ht="90" customHeight="1" x14ac:dyDescent="0.25">
      <c r="A39" s="292"/>
      <c r="B39" s="31"/>
      <c r="C39" s="565" t="s">
        <v>508</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row>
    <row r="40" spans="1:30"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row>
    <row r="41" spans="1:30" ht="15.75" customHeight="1" x14ac:dyDescent="0.25">
      <c r="A41" s="292"/>
      <c r="B41" s="31"/>
      <c r="C41" s="548" t="s">
        <v>139</v>
      </c>
      <c r="D41" s="544"/>
      <c r="E41" s="305"/>
      <c r="F41" s="526" t="s">
        <v>22</v>
      </c>
      <c r="G41" s="517"/>
      <c r="H41" s="305"/>
      <c r="I41" s="292"/>
      <c r="J41" s="312" t="s">
        <v>140</v>
      </c>
      <c r="K41" s="526">
        <v>40</v>
      </c>
      <c r="L41" s="527"/>
      <c r="M41" s="527"/>
      <c r="N41" s="517"/>
      <c r="O41" s="305"/>
      <c r="P41" s="305"/>
      <c r="Q41" s="296" t="s">
        <v>141</v>
      </c>
      <c r="R41" s="292"/>
      <c r="S41" s="305"/>
      <c r="T41" s="305"/>
      <c r="U41" s="305"/>
      <c r="V41" s="305"/>
      <c r="W41" s="526" t="s">
        <v>20</v>
      </c>
      <c r="X41" s="527"/>
      <c r="Y41" s="527"/>
      <c r="Z41" s="527"/>
      <c r="AA41" s="517"/>
      <c r="AB41" s="304"/>
      <c r="AC41" s="292"/>
      <c r="AD41" s="292"/>
    </row>
    <row r="42" spans="1:30"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row>
    <row r="43" spans="1:30" ht="32.25" customHeight="1" x14ac:dyDescent="0.25">
      <c r="A43" s="292"/>
      <c r="B43" s="31"/>
      <c r="C43" s="292"/>
      <c r="D43" s="312" t="s">
        <v>142</v>
      </c>
      <c r="E43" s="305"/>
      <c r="F43" s="565"/>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row>
    <row r="44" spans="1:30"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row>
    <row r="45" spans="1:30"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row>
    <row r="46" spans="1:30"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row>
    <row r="47" spans="1:30"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row>
    <row r="48" spans="1:30"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row>
    <row r="49" spans="1:30" ht="15.75" customHeight="1" x14ac:dyDescent="0.25">
      <c r="A49" s="292"/>
      <c r="B49" s="31"/>
      <c r="C49" s="305" t="s">
        <v>140</v>
      </c>
      <c r="D49" s="564">
        <v>40</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row>
    <row r="50" spans="1:30"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row>
    <row r="51" spans="1:30"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row>
    <row r="52" spans="1:30"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row>
    <row r="53" spans="1:30"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row>
    <row r="54" spans="1:30"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row>
    <row r="55" spans="1:30"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row>
    <row r="56" spans="1:30"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row>
    <row r="57" spans="1:30" ht="15.75" customHeight="1" x14ac:dyDescent="0.25">
      <c r="A57" s="319"/>
      <c r="B57" s="41"/>
      <c r="C57" s="44">
        <v>2024</v>
      </c>
      <c r="D57" s="45">
        <v>45474</v>
      </c>
      <c r="E57" s="542">
        <v>45656</v>
      </c>
      <c r="F57" s="517"/>
      <c r="G57" s="46">
        <v>40</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row>
    <row r="58" spans="1:30" ht="15.75" customHeight="1" x14ac:dyDescent="0.25">
      <c r="A58" s="319"/>
      <c r="B58" s="41"/>
      <c r="C58" s="44">
        <v>2025</v>
      </c>
      <c r="D58" s="45">
        <v>45658</v>
      </c>
      <c r="E58" s="542">
        <v>46021</v>
      </c>
      <c r="F58" s="517"/>
      <c r="G58" s="46">
        <v>40</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row>
    <row r="59" spans="1:30" ht="15.75" customHeight="1" x14ac:dyDescent="0.25">
      <c r="A59" s="319"/>
      <c r="B59" s="41"/>
      <c r="C59" s="44">
        <v>2026</v>
      </c>
      <c r="D59" s="45">
        <v>46023</v>
      </c>
      <c r="E59" s="542">
        <v>46386</v>
      </c>
      <c r="F59" s="517"/>
      <c r="G59" s="46">
        <v>40</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row>
    <row r="60" spans="1:30" ht="15.75" customHeight="1" x14ac:dyDescent="0.25">
      <c r="A60" s="319"/>
      <c r="B60" s="41"/>
      <c r="C60" s="44">
        <v>2027</v>
      </c>
      <c r="D60" s="45">
        <v>46388</v>
      </c>
      <c r="E60" s="542">
        <v>46751</v>
      </c>
      <c r="F60" s="517"/>
      <c r="G60" s="46">
        <v>40</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row>
    <row r="61" spans="1:30"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row>
    <row r="62" spans="1:30"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row>
    <row r="63" spans="1:30"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row>
    <row r="64" spans="1:30"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row>
    <row r="65" spans="1:30"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row>
    <row r="66" spans="1:30"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row>
    <row r="67" spans="1:30"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row>
    <row r="68" spans="1:30"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row>
    <row r="69" spans="1:30"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row>
    <row r="70" spans="1:30"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row>
    <row r="71" spans="1:30"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row>
    <row r="72" spans="1:30"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row>
    <row r="73" spans="1:30"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row>
    <row r="74" spans="1:30"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row>
    <row r="75" spans="1:30"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row>
    <row r="76" spans="1:30"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row>
    <row r="77" spans="1:30"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row>
    <row r="78" spans="1:30"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row>
    <row r="79" spans="1:30"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row>
    <row r="80" spans="1:30"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row>
    <row r="81" spans="1:30"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row>
    <row r="82" spans="1:30"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row>
    <row r="83" spans="1:30"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row>
    <row r="84" spans="1:30"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75" customHeight="1" x14ac:dyDescent="0.25">
      <c r="A2" s="292"/>
      <c r="B2" s="553"/>
      <c r="C2" s="537"/>
      <c r="D2" s="538"/>
      <c r="E2" s="25"/>
      <c r="F2" s="556" t="s">
        <v>120</v>
      </c>
      <c r="G2" s="537"/>
      <c r="H2" s="537"/>
      <c r="I2" s="537"/>
      <c r="J2" s="537"/>
      <c r="K2" s="537"/>
      <c r="L2" s="537"/>
      <c r="M2" s="537"/>
      <c r="N2" s="537"/>
      <c r="O2" s="537"/>
      <c r="P2" s="537"/>
      <c r="Q2" s="537"/>
      <c r="R2" s="537"/>
      <c r="S2" s="537"/>
      <c r="T2" s="537"/>
      <c r="U2" s="537"/>
      <c r="V2" s="537"/>
      <c r="W2" s="537"/>
      <c r="X2" s="537"/>
      <c r="Y2" s="537"/>
      <c r="Z2" s="537"/>
      <c r="AA2" s="537"/>
      <c r="AB2" s="538"/>
      <c r="AC2" s="292"/>
      <c r="AD2" s="292"/>
      <c r="AE2" s="292"/>
      <c r="AF2" s="292"/>
      <c r="AG2" s="292"/>
      <c r="AH2" s="292"/>
    </row>
    <row r="3" spans="1:34" ht="12.75" customHeight="1" x14ac:dyDescent="0.25">
      <c r="A3" s="292"/>
      <c r="B3" s="554"/>
      <c r="C3" s="501"/>
      <c r="D3" s="555"/>
      <c r="E3" s="26"/>
      <c r="F3" s="544"/>
      <c r="G3" s="501"/>
      <c r="H3" s="501"/>
      <c r="I3" s="501"/>
      <c r="J3" s="501"/>
      <c r="K3" s="501"/>
      <c r="L3" s="501"/>
      <c r="M3" s="501"/>
      <c r="N3" s="501"/>
      <c r="O3" s="501"/>
      <c r="P3" s="501"/>
      <c r="Q3" s="501"/>
      <c r="R3" s="501"/>
      <c r="S3" s="501"/>
      <c r="T3" s="501"/>
      <c r="U3" s="501"/>
      <c r="V3" s="501"/>
      <c r="W3" s="501"/>
      <c r="X3" s="501"/>
      <c r="Y3" s="501"/>
      <c r="Z3" s="501"/>
      <c r="AA3" s="501"/>
      <c r="AB3" s="555"/>
      <c r="AC3" s="292"/>
      <c r="AD3" s="292"/>
      <c r="AE3" s="292"/>
      <c r="AF3" s="292"/>
      <c r="AG3" s="292"/>
      <c r="AH3" s="292"/>
    </row>
    <row r="4" spans="1:34" ht="12.75" customHeight="1" x14ac:dyDescent="0.25">
      <c r="A4" s="292"/>
      <c r="B4" s="554"/>
      <c r="C4" s="501"/>
      <c r="D4" s="555"/>
      <c r="E4" s="26"/>
      <c r="F4" s="544"/>
      <c r="G4" s="501"/>
      <c r="H4" s="501"/>
      <c r="I4" s="501"/>
      <c r="J4" s="501"/>
      <c r="K4" s="501"/>
      <c r="L4" s="501"/>
      <c r="M4" s="501"/>
      <c r="N4" s="501"/>
      <c r="O4" s="501"/>
      <c r="P4" s="501"/>
      <c r="Q4" s="501"/>
      <c r="R4" s="501"/>
      <c r="S4" s="501"/>
      <c r="T4" s="501"/>
      <c r="U4" s="501"/>
      <c r="V4" s="501"/>
      <c r="W4" s="501"/>
      <c r="X4" s="501"/>
      <c r="Y4" s="501"/>
      <c r="Z4" s="501"/>
      <c r="AA4" s="501"/>
      <c r="AB4" s="555"/>
      <c r="AC4" s="292"/>
      <c r="AD4" s="292"/>
      <c r="AE4" s="292"/>
      <c r="AF4" s="292"/>
      <c r="AG4" s="292"/>
      <c r="AH4" s="292"/>
    </row>
    <row r="5" spans="1:34" ht="12.75" customHeight="1" x14ac:dyDescent="0.25">
      <c r="A5" s="292"/>
      <c r="B5" s="554"/>
      <c r="C5" s="501"/>
      <c r="D5" s="555"/>
      <c r="E5" s="26"/>
      <c r="F5" s="544"/>
      <c r="G5" s="501"/>
      <c r="H5" s="501"/>
      <c r="I5" s="501"/>
      <c r="J5" s="501"/>
      <c r="K5" s="501"/>
      <c r="L5" s="501"/>
      <c r="M5" s="501"/>
      <c r="N5" s="501"/>
      <c r="O5" s="501"/>
      <c r="P5" s="501"/>
      <c r="Q5" s="501"/>
      <c r="R5" s="501"/>
      <c r="S5" s="501"/>
      <c r="T5" s="501"/>
      <c r="U5" s="501"/>
      <c r="V5" s="501"/>
      <c r="W5" s="501"/>
      <c r="X5" s="501"/>
      <c r="Y5" s="501"/>
      <c r="Z5" s="501"/>
      <c r="AA5" s="501"/>
      <c r="AB5" s="555"/>
      <c r="AC5" s="292"/>
      <c r="AD5" s="292"/>
      <c r="AE5" s="292"/>
      <c r="AF5" s="292"/>
      <c r="AG5" s="292"/>
      <c r="AH5" s="292"/>
    </row>
    <row r="6" spans="1:34" ht="37.5" customHeight="1" x14ac:dyDescent="0.25">
      <c r="A6" s="292"/>
      <c r="B6" s="539"/>
      <c r="C6" s="540"/>
      <c r="D6" s="541"/>
      <c r="E6" s="293"/>
      <c r="F6" s="540"/>
      <c r="G6" s="540"/>
      <c r="H6" s="540"/>
      <c r="I6" s="540"/>
      <c r="J6" s="540"/>
      <c r="K6" s="540"/>
      <c r="L6" s="540"/>
      <c r="M6" s="540"/>
      <c r="N6" s="540"/>
      <c r="O6" s="540"/>
      <c r="P6" s="540"/>
      <c r="Q6" s="540"/>
      <c r="R6" s="540"/>
      <c r="S6" s="540"/>
      <c r="T6" s="540"/>
      <c r="U6" s="540"/>
      <c r="V6" s="540"/>
      <c r="W6" s="540"/>
      <c r="X6" s="540"/>
      <c r="Y6" s="540"/>
      <c r="Z6" s="540"/>
      <c r="AA6" s="540"/>
      <c r="AB6" s="541"/>
      <c r="AC6" s="292"/>
      <c r="AD6" s="292"/>
      <c r="AE6" s="292"/>
      <c r="AF6" s="292"/>
      <c r="AG6" s="292"/>
      <c r="AH6" s="292"/>
    </row>
    <row r="7" spans="1:34" ht="15" customHeight="1" x14ac:dyDescent="0.25">
      <c r="A7" s="292"/>
      <c r="B7" s="27"/>
      <c r="C7" s="557"/>
      <c r="D7" s="537"/>
      <c r="E7" s="28"/>
      <c r="F7" s="29"/>
      <c r="G7" s="29"/>
      <c r="H7" s="29"/>
      <c r="I7" s="29"/>
      <c r="J7" s="29"/>
      <c r="K7" s="29"/>
      <c r="L7" s="29"/>
      <c r="M7" s="29"/>
      <c r="N7" s="29"/>
      <c r="O7" s="29"/>
      <c r="P7" s="29"/>
      <c r="Q7" s="29"/>
      <c r="R7" s="29"/>
      <c r="S7" s="29"/>
      <c r="T7" s="29"/>
      <c r="U7" s="29"/>
      <c r="V7" s="29"/>
      <c r="W7" s="29"/>
      <c r="X7" s="29"/>
      <c r="Y7" s="29"/>
      <c r="Z7" s="29"/>
      <c r="AA7" s="29"/>
      <c r="AB7" s="30"/>
      <c r="AC7" s="292"/>
      <c r="AD7" s="292"/>
      <c r="AE7" s="292"/>
      <c r="AF7" s="292"/>
      <c r="AG7" s="292"/>
      <c r="AH7" s="292"/>
    </row>
    <row r="8" spans="1:34" ht="15" customHeight="1" x14ac:dyDescent="0.25">
      <c r="A8" s="292"/>
      <c r="B8" s="31"/>
      <c r="C8" s="294" t="s">
        <v>121</v>
      </c>
      <c r="D8" s="32"/>
      <c r="E8" s="33"/>
      <c r="F8" s="295" t="s">
        <v>122</v>
      </c>
      <c r="G8" s="34"/>
      <c r="H8" s="35"/>
      <c r="I8" s="292"/>
      <c r="J8" s="292"/>
      <c r="K8" s="296"/>
      <c r="L8" s="296"/>
      <c r="M8" s="296"/>
      <c r="N8" s="296"/>
      <c r="O8" s="296"/>
      <c r="P8" s="296"/>
      <c r="Q8" s="296"/>
      <c r="R8" s="296"/>
      <c r="S8" s="296"/>
      <c r="T8" s="296"/>
      <c r="U8" s="296"/>
      <c r="V8" s="296"/>
      <c r="W8" s="296"/>
      <c r="X8" s="296"/>
      <c r="Y8" s="296"/>
      <c r="Z8" s="296"/>
      <c r="AA8" s="296"/>
      <c r="AB8" s="297"/>
      <c r="AC8" s="292"/>
      <c r="AD8" s="292"/>
      <c r="AE8" s="292"/>
      <c r="AF8" s="292"/>
      <c r="AG8" s="292"/>
      <c r="AH8" s="292"/>
    </row>
    <row r="9" spans="1:34" ht="15" customHeight="1" x14ac:dyDescent="0.25">
      <c r="A9" s="292"/>
      <c r="B9" s="31"/>
      <c r="C9" s="558"/>
      <c r="D9" s="544"/>
      <c r="E9" s="544"/>
      <c r="F9" s="544"/>
      <c r="G9" s="299"/>
      <c r="H9" s="292"/>
      <c r="I9" s="292"/>
      <c r="J9" s="292"/>
      <c r="K9" s="292"/>
      <c r="L9" s="292"/>
      <c r="M9" s="292"/>
      <c r="N9" s="292"/>
      <c r="O9" s="292"/>
      <c r="P9" s="292"/>
      <c r="Q9" s="292"/>
      <c r="R9" s="292"/>
      <c r="S9" s="292"/>
      <c r="T9" s="292"/>
      <c r="U9" s="292"/>
      <c r="V9" s="292"/>
      <c r="W9" s="292"/>
      <c r="X9" s="292"/>
      <c r="Y9" s="292"/>
      <c r="Z9" s="292"/>
      <c r="AA9" s="292"/>
      <c r="AB9" s="300"/>
      <c r="AC9" s="292"/>
      <c r="AD9" s="292"/>
      <c r="AE9" s="292"/>
      <c r="AF9" s="292"/>
      <c r="AG9" s="292"/>
      <c r="AH9" s="292"/>
    </row>
    <row r="10" spans="1:34" ht="30" customHeight="1" x14ac:dyDescent="0.25">
      <c r="A10" s="292"/>
      <c r="B10" s="31"/>
      <c r="C10" s="558" t="s">
        <v>123</v>
      </c>
      <c r="D10" s="544"/>
      <c r="E10" s="526" t="s">
        <v>509</v>
      </c>
      <c r="F10" s="527"/>
      <c r="G10" s="527"/>
      <c r="H10" s="527"/>
      <c r="I10" s="527"/>
      <c r="J10" s="527"/>
      <c r="K10" s="527"/>
      <c r="L10" s="527"/>
      <c r="M10" s="527"/>
      <c r="N10" s="527"/>
      <c r="O10" s="527"/>
      <c r="P10" s="527"/>
      <c r="Q10" s="527"/>
      <c r="R10" s="527"/>
      <c r="S10" s="527"/>
      <c r="T10" s="527"/>
      <c r="U10" s="527"/>
      <c r="V10" s="527"/>
      <c r="W10" s="527"/>
      <c r="X10" s="527"/>
      <c r="Y10" s="527"/>
      <c r="Z10" s="527"/>
      <c r="AA10" s="517"/>
      <c r="AB10" s="301"/>
      <c r="AC10" s="292"/>
      <c r="AD10" s="292"/>
      <c r="AE10" s="292"/>
      <c r="AF10" s="292"/>
      <c r="AG10" s="965" t="s">
        <v>438</v>
      </c>
      <c r="AH10" s="544"/>
    </row>
    <row r="11" spans="1:34" ht="15" customHeight="1" x14ac:dyDescent="0.25">
      <c r="A11" s="292"/>
      <c r="B11" s="31"/>
      <c r="C11" s="558"/>
      <c r="D11" s="544"/>
      <c r="E11" s="544"/>
      <c r="F11" s="544"/>
      <c r="G11" s="292"/>
      <c r="H11" s="292"/>
      <c r="I11" s="292"/>
      <c r="J11" s="292"/>
      <c r="K11" s="292"/>
      <c r="L11" s="292"/>
      <c r="M11" s="292"/>
      <c r="N11" s="292"/>
      <c r="O11" s="292"/>
      <c r="P11" s="292"/>
      <c r="Q11" s="292"/>
      <c r="R11" s="292"/>
      <c r="S11" s="292"/>
      <c r="T11" s="292"/>
      <c r="U11" s="292"/>
      <c r="V11" s="292"/>
      <c r="W11" s="292"/>
      <c r="X11" s="292"/>
      <c r="Y11" s="292"/>
      <c r="Z11" s="292"/>
      <c r="AA11" s="559"/>
      <c r="AB11" s="555"/>
      <c r="AC11" s="292"/>
      <c r="AD11" s="292"/>
      <c r="AE11" s="292"/>
      <c r="AF11" s="292"/>
      <c r="AG11" s="292"/>
      <c r="AH11" s="292"/>
    </row>
    <row r="12" spans="1:34" ht="29.25" customHeight="1" x14ac:dyDescent="0.25">
      <c r="A12" s="292"/>
      <c r="B12" s="31"/>
      <c r="C12" s="562" t="s">
        <v>125</v>
      </c>
      <c r="D12" s="563"/>
      <c r="E12" s="560" t="s">
        <v>510</v>
      </c>
      <c r="F12" s="561"/>
      <c r="G12" s="561"/>
      <c r="H12" s="561"/>
      <c r="I12" s="561"/>
      <c r="J12" s="561"/>
      <c r="K12" s="561"/>
      <c r="L12" s="561"/>
      <c r="M12" s="561"/>
      <c r="N12" s="561"/>
      <c r="O12" s="561"/>
      <c r="P12" s="561"/>
      <c r="Q12" s="561"/>
      <c r="R12" s="561"/>
      <c r="S12" s="561"/>
      <c r="T12" s="561"/>
      <c r="U12" s="561"/>
      <c r="V12" s="561"/>
      <c r="W12" s="561"/>
      <c r="X12" s="561"/>
      <c r="Y12" s="561"/>
      <c r="Z12" s="561"/>
      <c r="AA12" s="561"/>
      <c r="AB12" s="36"/>
      <c r="AC12" s="292"/>
      <c r="AD12" s="292"/>
      <c r="AE12" s="292"/>
      <c r="AF12" s="292"/>
      <c r="AG12" s="292"/>
      <c r="AH12" s="292"/>
    </row>
    <row r="13" spans="1:34" ht="15" customHeight="1" x14ac:dyDescent="0.25">
      <c r="A13" s="292"/>
      <c r="B13" s="31"/>
      <c r="C13" s="559"/>
      <c r="D13" s="544"/>
      <c r="E13" s="302"/>
      <c r="F13" s="292"/>
      <c r="G13" s="292"/>
      <c r="H13" s="292"/>
      <c r="I13" s="292"/>
      <c r="J13" s="292"/>
      <c r="K13" s="292"/>
      <c r="L13" s="292"/>
      <c r="M13" s="292"/>
      <c r="N13" s="292"/>
      <c r="O13" s="292"/>
      <c r="P13" s="292"/>
      <c r="Q13" s="292"/>
      <c r="R13" s="292"/>
      <c r="S13" s="292"/>
      <c r="T13" s="292"/>
      <c r="U13" s="292"/>
      <c r="V13" s="292"/>
      <c r="W13" s="292"/>
      <c r="X13" s="292"/>
      <c r="Y13" s="292"/>
      <c r="Z13" s="292"/>
      <c r="AA13" s="292"/>
      <c r="AB13" s="300"/>
      <c r="AC13" s="292"/>
      <c r="AD13" s="292"/>
      <c r="AE13" s="292"/>
      <c r="AF13" s="292"/>
      <c r="AG13" s="52" t="s">
        <v>439</v>
      </c>
      <c r="AH13" s="52" t="s">
        <v>440</v>
      </c>
    </row>
    <row r="14" spans="1:34" ht="15" customHeight="1" x14ac:dyDescent="0.25">
      <c r="A14" s="292"/>
      <c r="B14" s="31"/>
      <c r="C14" s="558" t="s">
        <v>461</v>
      </c>
      <c r="D14" s="544"/>
      <c r="E14" s="553"/>
      <c r="F14" s="537"/>
      <c r="G14" s="537"/>
      <c r="H14" s="537"/>
      <c r="I14" s="537"/>
      <c r="J14" s="537"/>
      <c r="K14" s="537"/>
      <c r="L14" s="537"/>
      <c r="M14" s="537"/>
      <c r="N14" s="537"/>
      <c r="O14" s="537"/>
      <c r="P14" s="537"/>
      <c r="Q14" s="537"/>
      <c r="R14" s="537"/>
      <c r="S14" s="537"/>
      <c r="T14" s="537"/>
      <c r="U14" s="537"/>
      <c r="V14" s="537"/>
      <c r="W14" s="537"/>
      <c r="X14" s="537"/>
      <c r="Y14" s="537"/>
      <c r="Z14" s="537"/>
      <c r="AA14" s="538"/>
      <c r="AB14" s="300"/>
      <c r="AC14" s="292"/>
      <c r="AD14" s="292"/>
      <c r="AE14" s="292"/>
      <c r="AF14" s="292"/>
      <c r="AG14" s="37" t="s">
        <v>470</v>
      </c>
      <c r="AH14" s="37">
        <v>25</v>
      </c>
    </row>
    <row r="15" spans="1:34" ht="15.75" customHeight="1" x14ac:dyDescent="0.25">
      <c r="A15" s="292"/>
      <c r="B15" s="31"/>
      <c r="C15" s="302"/>
      <c r="D15" s="302"/>
      <c r="E15" s="539"/>
      <c r="F15" s="540"/>
      <c r="G15" s="540"/>
      <c r="H15" s="540"/>
      <c r="I15" s="540"/>
      <c r="J15" s="540"/>
      <c r="K15" s="540"/>
      <c r="L15" s="540"/>
      <c r="M15" s="540"/>
      <c r="N15" s="540"/>
      <c r="O15" s="540"/>
      <c r="P15" s="540"/>
      <c r="Q15" s="540"/>
      <c r="R15" s="540"/>
      <c r="S15" s="540"/>
      <c r="T15" s="540"/>
      <c r="U15" s="540"/>
      <c r="V15" s="540"/>
      <c r="W15" s="540"/>
      <c r="X15" s="540"/>
      <c r="Y15" s="540"/>
      <c r="Z15" s="540"/>
      <c r="AA15" s="541"/>
      <c r="AB15" s="300"/>
      <c r="AC15" s="292"/>
      <c r="AD15" s="292"/>
      <c r="AE15" s="292"/>
      <c r="AF15" s="292"/>
      <c r="AG15" s="37" t="s">
        <v>472</v>
      </c>
      <c r="AH15" s="37">
        <v>12</v>
      </c>
    </row>
    <row r="16" spans="1:34" ht="15" customHeight="1" x14ac:dyDescent="0.25">
      <c r="A16" s="292"/>
      <c r="B16" s="31"/>
      <c r="C16" s="302"/>
      <c r="D16" s="302"/>
      <c r="E16" s="302"/>
      <c r="F16" s="292"/>
      <c r="G16" s="292"/>
      <c r="H16" s="292"/>
      <c r="I16" s="292"/>
      <c r="J16" s="292"/>
      <c r="K16" s="292"/>
      <c r="L16" s="292"/>
      <c r="M16" s="292"/>
      <c r="N16" s="292"/>
      <c r="O16" s="292"/>
      <c r="P16" s="292"/>
      <c r="Q16" s="292"/>
      <c r="R16" s="292"/>
      <c r="S16" s="292"/>
      <c r="T16" s="292"/>
      <c r="U16" s="292"/>
      <c r="V16" s="292"/>
      <c r="W16" s="292"/>
      <c r="X16" s="292"/>
      <c r="Y16" s="292"/>
      <c r="Z16" s="292"/>
      <c r="AA16" s="292"/>
      <c r="AB16" s="300"/>
      <c r="AC16" s="292"/>
      <c r="AD16" s="292"/>
      <c r="AE16" s="292"/>
      <c r="AF16" s="292"/>
      <c r="AG16" s="37" t="s">
        <v>473</v>
      </c>
      <c r="AH16" s="37">
        <v>12</v>
      </c>
    </row>
    <row r="17" spans="1:34" ht="15" customHeight="1" x14ac:dyDescent="0.25">
      <c r="A17" s="292"/>
      <c r="B17" s="31"/>
      <c r="C17" s="558" t="s">
        <v>463</v>
      </c>
      <c r="D17" s="544"/>
      <c r="E17" s="553"/>
      <c r="F17" s="537"/>
      <c r="G17" s="537"/>
      <c r="H17" s="537"/>
      <c r="I17" s="537"/>
      <c r="J17" s="537"/>
      <c r="K17" s="537"/>
      <c r="L17" s="537"/>
      <c r="M17" s="537"/>
      <c r="N17" s="537"/>
      <c r="O17" s="537"/>
      <c r="P17" s="537"/>
      <c r="Q17" s="537"/>
      <c r="R17" s="537"/>
      <c r="S17" s="537"/>
      <c r="T17" s="537"/>
      <c r="U17" s="537"/>
      <c r="V17" s="537"/>
      <c r="W17" s="537"/>
      <c r="X17" s="537"/>
      <c r="Y17" s="537"/>
      <c r="Z17" s="537"/>
      <c r="AA17" s="538"/>
      <c r="AB17" s="300"/>
      <c r="AC17" s="292"/>
      <c r="AD17" s="292"/>
      <c r="AE17" s="292"/>
      <c r="AF17" s="292"/>
      <c r="AG17" s="37" t="s">
        <v>475</v>
      </c>
      <c r="AH17" s="37">
        <v>25</v>
      </c>
    </row>
    <row r="18" spans="1:34" ht="15" customHeight="1" x14ac:dyDescent="0.25">
      <c r="A18" s="292"/>
      <c r="B18" s="31"/>
      <c r="C18" s="302"/>
      <c r="D18" s="302"/>
      <c r="E18" s="539"/>
      <c r="F18" s="540"/>
      <c r="G18" s="540"/>
      <c r="H18" s="540"/>
      <c r="I18" s="540"/>
      <c r="J18" s="540"/>
      <c r="K18" s="540"/>
      <c r="L18" s="540"/>
      <c r="M18" s="540"/>
      <c r="N18" s="540"/>
      <c r="O18" s="540"/>
      <c r="P18" s="540"/>
      <c r="Q18" s="540"/>
      <c r="R18" s="540"/>
      <c r="S18" s="540"/>
      <c r="T18" s="540"/>
      <c r="U18" s="540"/>
      <c r="V18" s="540"/>
      <c r="W18" s="540"/>
      <c r="X18" s="540"/>
      <c r="Y18" s="540"/>
      <c r="Z18" s="540"/>
      <c r="AA18" s="541"/>
      <c r="AB18" s="300"/>
      <c r="AC18" s="292"/>
      <c r="AD18" s="292"/>
      <c r="AE18" s="292"/>
      <c r="AF18" s="292"/>
      <c r="AG18" s="37" t="s">
        <v>476</v>
      </c>
      <c r="AH18" s="37">
        <v>12</v>
      </c>
    </row>
    <row r="19" spans="1:34" ht="15" customHeight="1" x14ac:dyDescent="0.25">
      <c r="A19" s="292"/>
      <c r="B19" s="31"/>
      <c r="C19" s="302"/>
      <c r="D19" s="302"/>
      <c r="E19" s="302"/>
      <c r="F19" s="292"/>
      <c r="G19" s="292"/>
      <c r="H19" s="292"/>
      <c r="I19" s="292"/>
      <c r="J19" s="292"/>
      <c r="K19" s="292"/>
      <c r="L19" s="292"/>
      <c r="M19" s="292"/>
      <c r="N19" s="292"/>
      <c r="O19" s="292"/>
      <c r="P19" s="292"/>
      <c r="Q19" s="292"/>
      <c r="R19" s="292"/>
      <c r="S19" s="292"/>
      <c r="T19" s="292"/>
      <c r="U19" s="292"/>
      <c r="V19" s="292"/>
      <c r="W19" s="292"/>
      <c r="X19" s="292"/>
      <c r="Y19" s="292"/>
      <c r="Z19" s="292"/>
      <c r="AA19" s="292"/>
      <c r="AB19" s="300"/>
      <c r="AC19" s="292"/>
      <c r="AD19" s="292"/>
      <c r="AE19" s="292"/>
      <c r="AF19" s="292"/>
      <c r="AG19" s="37" t="s">
        <v>473</v>
      </c>
      <c r="AH19" s="37">
        <v>12</v>
      </c>
    </row>
    <row r="20" spans="1:34" ht="15" customHeight="1" x14ac:dyDescent="0.25">
      <c r="A20" s="292"/>
      <c r="B20" s="31"/>
      <c r="C20" s="302"/>
      <c r="D20" s="302"/>
      <c r="E20" s="302"/>
      <c r="F20" s="292"/>
      <c r="G20" s="292"/>
      <c r="H20" s="292"/>
      <c r="I20" s="292"/>
      <c r="J20" s="292"/>
      <c r="K20" s="292"/>
      <c r="L20" s="292"/>
      <c r="M20" s="292"/>
      <c r="N20" s="292"/>
      <c r="O20" s="292"/>
      <c r="P20" s="292"/>
      <c r="Q20" s="292"/>
      <c r="R20" s="292"/>
      <c r="S20" s="292"/>
      <c r="T20" s="292"/>
      <c r="U20" s="292"/>
      <c r="V20" s="292"/>
      <c r="W20" s="292"/>
      <c r="X20" s="292"/>
      <c r="Y20" s="292"/>
      <c r="Z20" s="292"/>
      <c r="AA20" s="292"/>
      <c r="AB20" s="300"/>
      <c r="AC20" s="292"/>
      <c r="AD20" s="292"/>
      <c r="AE20" s="292"/>
      <c r="AF20" s="292"/>
      <c r="AG20" s="37" t="s">
        <v>511</v>
      </c>
      <c r="AH20" s="37">
        <v>25</v>
      </c>
    </row>
    <row r="21" spans="1:34" ht="15" customHeight="1" x14ac:dyDescent="0.25">
      <c r="A21" s="292"/>
      <c r="B21" s="31"/>
      <c r="C21" s="558" t="s">
        <v>127</v>
      </c>
      <c r="D21" s="544"/>
      <c r="E21" s="303"/>
      <c r="F21" s="559"/>
      <c r="G21" s="544"/>
      <c r="H21" s="544"/>
      <c r="I21" s="544"/>
      <c r="J21" s="544"/>
      <c r="K21" s="544"/>
      <c r="L21" s="544"/>
      <c r="M21" s="544"/>
      <c r="N21" s="544"/>
      <c r="O21" s="544"/>
      <c r="P21" s="544"/>
      <c r="Q21" s="544"/>
      <c r="R21" s="544"/>
      <c r="S21" s="544"/>
      <c r="T21" s="544"/>
      <c r="U21" s="544"/>
      <c r="V21" s="544"/>
      <c r="W21" s="544"/>
      <c r="X21" s="544"/>
      <c r="Y21" s="544"/>
      <c r="Z21" s="544"/>
      <c r="AA21" s="544"/>
      <c r="AB21" s="555"/>
      <c r="AC21" s="292"/>
      <c r="AD21" s="292"/>
      <c r="AE21" s="292"/>
      <c r="AF21" s="292"/>
      <c r="AG21" s="37" t="s">
        <v>512</v>
      </c>
      <c r="AH21" s="37">
        <v>12</v>
      </c>
    </row>
    <row r="22" spans="1:34" ht="29.25" customHeight="1" x14ac:dyDescent="0.25">
      <c r="A22" s="292"/>
      <c r="B22" s="31"/>
      <c r="C22" s="526" t="s">
        <v>513</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17"/>
      <c r="AB22" s="304"/>
      <c r="AC22" s="292"/>
      <c r="AD22" s="292"/>
      <c r="AE22" s="292"/>
      <c r="AF22" s="292"/>
      <c r="AG22" s="37" t="s">
        <v>473</v>
      </c>
      <c r="AH22" s="37">
        <v>12</v>
      </c>
    </row>
    <row r="23" spans="1:34" ht="15" customHeight="1" x14ac:dyDescent="0.25">
      <c r="A23" s="292"/>
      <c r="B23" s="31"/>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4"/>
      <c r="AC23" s="292"/>
      <c r="AD23" s="292"/>
      <c r="AE23" s="292"/>
      <c r="AF23" s="292"/>
      <c r="AG23" s="37" t="s">
        <v>514</v>
      </c>
      <c r="AH23" s="37">
        <v>25</v>
      </c>
    </row>
    <row r="24" spans="1:34" ht="15" customHeight="1" x14ac:dyDescent="0.25">
      <c r="A24" s="292"/>
      <c r="B24" s="31"/>
      <c r="C24" s="306" t="s">
        <v>128</v>
      </c>
      <c r="D24" s="306"/>
      <c r="E24" s="292"/>
      <c r="F24" s="292"/>
      <c r="G24" s="292"/>
      <c r="H24" s="292"/>
      <c r="I24" s="292"/>
      <c r="J24" s="305"/>
      <c r="K24" s="305"/>
      <c r="L24" s="305"/>
      <c r="M24" s="305"/>
      <c r="N24" s="305"/>
      <c r="O24" s="305"/>
      <c r="P24" s="305"/>
      <c r="Q24" s="305"/>
      <c r="R24" s="305" t="s">
        <v>129</v>
      </c>
      <c r="S24" s="305"/>
      <c r="T24" s="305"/>
      <c r="U24" s="305"/>
      <c r="V24" s="305"/>
      <c r="W24" s="305"/>
      <c r="X24" s="305"/>
      <c r="Y24" s="305"/>
      <c r="Z24" s="305"/>
      <c r="AA24" s="305"/>
      <c r="AB24" s="304"/>
      <c r="AC24" s="292"/>
      <c r="AD24" s="292"/>
      <c r="AE24" s="292"/>
      <c r="AF24" s="292"/>
      <c r="AG24" s="37" t="s">
        <v>515</v>
      </c>
      <c r="AH24" s="37">
        <v>12</v>
      </c>
    </row>
    <row r="25" spans="1:34" ht="15" customHeight="1" x14ac:dyDescent="0.25">
      <c r="A25" s="292"/>
      <c r="B25" s="31"/>
      <c r="C25" s="967" t="s">
        <v>516</v>
      </c>
      <c r="D25" s="537"/>
      <c r="E25" s="537"/>
      <c r="F25" s="537"/>
      <c r="G25" s="537"/>
      <c r="H25" s="537"/>
      <c r="I25" s="537"/>
      <c r="J25" s="537"/>
      <c r="K25" s="537"/>
      <c r="L25" s="537"/>
      <c r="M25" s="537"/>
      <c r="N25" s="537"/>
      <c r="O25" s="537"/>
      <c r="P25" s="538"/>
      <c r="Q25" s="292"/>
      <c r="R25" s="547"/>
      <c r="S25" s="527"/>
      <c r="T25" s="527"/>
      <c r="U25" s="527"/>
      <c r="V25" s="527"/>
      <c r="W25" s="527"/>
      <c r="X25" s="527"/>
      <c r="Y25" s="527"/>
      <c r="Z25" s="527"/>
      <c r="AA25" s="517"/>
      <c r="AB25" s="300"/>
      <c r="AC25" s="292"/>
      <c r="AD25" s="292"/>
      <c r="AE25" s="292"/>
      <c r="AF25" s="292"/>
      <c r="AG25" s="37" t="s">
        <v>473</v>
      </c>
      <c r="AH25" s="37">
        <v>12</v>
      </c>
    </row>
    <row r="26" spans="1:34" ht="15" customHeight="1" x14ac:dyDescent="0.25">
      <c r="A26" s="292"/>
      <c r="B26" s="31"/>
      <c r="C26" s="554"/>
      <c r="D26" s="501"/>
      <c r="E26" s="501"/>
      <c r="F26" s="501"/>
      <c r="G26" s="501"/>
      <c r="H26" s="501"/>
      <c r="I26" s="501"/>
      <c r="J26" s="501"/>
      <c r="K26" s="501"/>
      <c r="L26" s="501"/>
      <c r="M26" s="501"/>
      <c r="N26" s="501"/>
      <c r="O26" s="501"/>
      <c r="P26" s="555"/>
      <c r="Q26" s="292"/>
      <c r="R26" s="292"/>
      <c r="S26" s="292"/>
      <c r="T26" s="292"/>
      <c r="U26" s="292"/>
      <c r="V26" s="292"/>
      <c r="W26" s="292"/>
      <c r="X26" s="292"/>
      <c r="Y26" s="292"/>
      <c r="Z26" s="292"/>
      <c r="AA26" s="292"/>
      <c r="AB26" s="300"/>
      <c r="AC26" s="292"/>
      <c r="AD26" s="292"/>
      <c r="AE26" s="292"/>
      <c r="AF26" s="292"/>
      <c r="AG26" s="292"/>
      <c r="AH26" s="292"/>
    </row>
    <row r="27" spans="1:34" ht="15" customHeight="1" x14ac:dyDescent="0.25">
      <c r="A27" s="292"/>
      <c r="B27" s="31"/>
      <c r="C27" s="554"/>
      <c r="D27" s="501"/>
      <c r="E27" s="501"/>
      <c r="F27" s="501"/>
      <c r="G27" s="501"/>
      <c r="H27" s="501"/>
      <c r="I27" s="501"/>
      <c r="J27" s="501"/>
      <c r="K27" s="501"/>
      <c r="L27" s="501"/>
      <c r="M27" s="501"/>
      <c r="N27" s="501"/>
      <c r="O27" s="501"/>
      <c r="P27" s="555"/>
      <c r="Q27" s="302"/>
      <c r="R27" s="305" t="s">
        <v>130</v>
      </c>
      <c r="S27" s="305"/>
      <c r="T27" s="305"/>
      <c r="U27" s="305"/>
      <c r="V27" s="305"/>
      <c r="W27" s="302"/>
      <c r="X27" s="302"/>
      <c r="Y27" s="302"/>
      <c r="Z27" s="292"/>
      <c r="AA27" s="302"/>
      <c r="AB27" s="300"/>
      <c r="AC27" s="292"/>
      <c r="AD27" s="292"/>
      <c r="AE27" s="292"/>
      <c r="AF27" s="292"/>
      <c r="AG27" s="292"/>
      <c r="AH27" s="292"/>
    </row>
    <row r="28" spans="1:34" ht="15" customHeight="1" x14ac:dyDescent="0.25">
      <c r="A28" s="292"/>
      <c r="B28" s="31"/>
      <c r="C28" s="554"/>
      <c r="D28" s="501"/>
      <c r="E28" s="501"/>
      <c r="F28" s="501"/>
      <c r="G28" s="501"/>
      <c r="H28" s="501"/>
      <c r="I28" s="501"/>
      <c r="J28" s="501"/>
      <c r="K28" s="501"/>
      <c r="L28" s="501"/>
      <c r="M28" s="501"/>
      <c r="N28" s="501"/>
      <c r="O28" s="501"/>
      <c r="P28" s="555"/>
      <c r="Q28" s="292"/>
      <c r="R28" s="37"/>
      <c r="S28" s="292" t="s">
        <v>15</v>
      </c>
      <c r="T28" s="292"/>
      <c r="U28" s="37"/>
      <c r="V28" s="292" t="s">
        <v>27</v>
      </c>
      <c r="W28" s="292"/>
      <c r="X28" s="37"/>
      <c r="Y28" s="307" t="s">
        <v>46</v>
      </c>
      <c r="Z28" s="292"/>
      <c r="AA28" s="292"/>
      <c r="AB28" s="300"/>
      <c r="AC28" s="292"/>
      <c r="AD28" s="292"/>
      <c r="AE28" s="292"/>
      <c r="AF28" s="292"/>
      <c r="AG28" s="327">
        <f>+(((AH14/AH15)*AH16)+((AH17/AH18)*AH19)+((AH20/AH21)*AH22)+((AH23/AH24)*AH25))*4/100</f>
        <v>4</v>
      </c>
      <c r="AH28" s="292"/>
    </row>
    <row r="29" spans="1:34" ht="15" customHeight="1" x14ac:dyDescent="0.25">
      <c r="A29" s="292"/>
      <c r="B29" s="31"/>
      <c r="C29" s="554"/>
      <c r="D29" s="501"/>
      <c r="E29" s="501"/>
      <c r="F29" s="501"/>
      <c r="G29" s="501"/>
      <c r="H29" s="501"/>
      <c r="I29" s="501"/>
      <c r="J29" s="501"/>
      <c r="K29" s="501"/>
      <c r="L29" s="501"/>
      <c r="M29" s="501"/>
      <c r="N29" s="501"/>
      <c r="O29" s="501"/>
      <c r="P29" s="555"/>
      <c r="Q29" s="292"/>
      <c r="R29" s="292"/>
      <c r="S29" s="292"/>
      <c r="T29" s="292"/>
      <c r="U29" s="292"/>
      <c r="V29" s="292"/>
      <c r="W29" s="292"/>
      <c r="X29" s="292"/>
      <c r="Y29" s="292"/>
      <c r="Z29" s="292"/>
      <c r="AA29" s="292"/>
      <c r="AB29" s="300"/>
      <c r="AC29" s="292"/>
      <c r="AD29" s="292"/>
      <c r="AE29" s="292"/>
      <c r="AF29" s="292"/>
      <c r="AG29" s="292"/>
      <c r="AH29" s="292"/>
    </row>
    <row r="30" spans="1:34" ht="15" customHeight="1" x14ac:dyDescent="0.25">
      <c r="A30" s="292"/>
      <c r="B30" s="31"/>
      <c r="C30" s="539"/>
      <c r="D30" s="540"/>
      <c r="E30" s="540"/>
      <c r="F30" s="540"/>
      <c r="G30" s="540"/>
      <c r="H30" s="540"/>
      <c r="I30" s="540"/>
      <c r="J30" s="540"/>
      <c r="K30" s="540"/>
      <c r="L30" s="540"/>
      <c r="M30" s="540"/>
      <c r="N30" s="540"/>
      <c r="O30" s="540"/>
      <c r="P30" s="541"/>
      <c r="Q30" s="292"/>
      <c r="R30" s="305" t="s">
        <v>131</v>
      </c>
      <c r="S30" s="292"/>
      <c r="T30" s="292"/>
      <c r="U30" s="292"/>
      <c r="V30" s="292"/>
      <c r="W30" s="564" t="s">
        <v>23</v>
      </c>
      <c r="X30" s="527"/>
      <c r="Y30" s="527"/>
      <c r="Z30" s="527"/>
      <c r="AA30" s="517"/>
      <c r="AB30" s="300"/>
      <c r="AC30" s="292"/>
      <c r="AD30" s="292"/>
      <c r="AE30" s="292"/>
      <c r="AF30" s="292"/>
      <c r="AG30" s="292"/>
      <c r="AH30" s="292"/>
    </row>
    <row r="31" spans="1:34" ht="15" customHeight="1" x14ac:dyDescent="0.25">
      <c r="A31" s="292"/>
      <c r="B31" s="31"/>
      <c r="C31" s="302"/>
      <c r="D31" s="302"/>
      <c r="E31" s="302"/>
      <c r="F31" s="302"/>
      <c r="G31" s="302"/>
      <c r="H31" s="292"/>
      <c r="I31" s="292"/>
      <c r="J31" s="292"/>
      <c r="K31" s="292"/>
      <c r="L31" s="292"/>
      <c r="M31" s="292"/>
      <c r="N31" s="292"/>
      <c r="O31" s="292"/>
      <c r="P31" s="292"/>
      <c r="Q31" s="292"/>
      <c r="R31" s="305"/>
      <c r="S31" s="292"/>
      <c r="T31" s="292"/>
      <c r="U31" s="292"/>
      <c r="V31" s="292"/>
      <c r="W31" s="292"/>
      <c r="X31" s="292"/>
      <c r="Y31" s="292"/>
      <c r="Z31" s="292"/>
      <c r="AA31" s="292"/>
      <c r="AB31" s="300"/>
      <c r="AC31" s="292"/>
      <c r="AD31" s="292"/>
      <c r="AE31" s="292"/>
      <c r="AF31" s="292"/>
      <c r="AG31" s="292"/>
      <c r="AH31" s="292"/>
    </row>
    <row r="32" spans="1:34" ht="15" customHeight="1" x14ac:dyDescent="0.25">
      <c r="A32" s="292"/>
      <c r="B32" s="31"/>
      <c r="C32" s="305" t="s">
        <v>132</v>
      </c>
      <c r="D32" s="302"/>
      <c r="E32" s="302"/>
      <c r="F32" s="302"/>
      <c r="G32" s="302"/>
      <c r="H32" s="302"/>
      <c r="I32" s="292"/>
      <c r="J32" s="292"/>
      <c r="K32" s="292"/>
      <c r="L32" s="292"/>
      <c r="M32" s="292"/>
      <c r="N32" s="292"/>
      <c r="O32" s="292"/>
      <c r="P32" s="292"/>
      <c r="Q32" s="292"/>
      <c r="R32" s="292"/>
      <c r="S32" s="292"/>
      <c r="T32" s="292"/>
      <c r="U32" s="292"/>
      <c r="V32" s="292"/>
      <c r="W32" s="292"/>
      <c r="X32" s="292"/>
      <c r="Y32" s="292"/>
      <c r="Z32" s="292"/>
      <c r="AA32" s="292"/>
      <c r="AB32" s="300"/>
      <c r="AC32" s="292"/>
      <c r="AD32" s="292"/>
      <c r="AE32" s="292"/>
      <c r="AF32" s="292"/>
      <c r="AG32" s="292"/>
      <c r="AH32" s="292"/>
    </row>
    <row r="33" spans="1:34" ht="39.75" customHeight="1" x14ac:dyDescent="0.25">
      <c r="A33" s="292"/>
      <c r="B33" s="31"/>
      <c r="C33" s="966" t="s">
        <v>517</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17"/>
      <c r="AB33" s="300"/>
      <c r="AC33" s="292"/>
      <c r="AD33" s="292"/>
      <c r="AE33" s="292"/>
      <c r="AF33" s="292"/>
      <c r="AG33" s="292"/>
      <c r="AH33" s="292"/>
    </row>
    <row r="34" spans="1:34" ht="15" customHeight="1" x14ac:dyDescent="0.25">
      <c r="A34" s="292"/>
      <c r="B34" s="3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8"/>
      <c r="AC34" s="292"/>
      <c r="AD34" s="292"/>
      <c r="AE34" s="292"/>
      <c r="AF34" s="292"/>
      <c r="AG34" s="292"/>
      <c r="AH34" s="292"/>
    </row>
    <row r="35" spans="1:34" ht="15" customHeight="1" x14ac:dyDescent="0.25">
      <c r="A35" s="292"/>
      <c r="B35" s="31"/>
      <c r="C35" s="296" t="s">
        <v>134</v>
      </c>
      <c r="D35" s="302"/>
      <c r="E35" s="302"/>
      <c r="F35" s="302"/>
      <c r="G35" s="302"/>
      <c r="H35" s="302"/>
      <c r="I35" s="302"/>
      <c r="J35" s="302"/>
      <c r="K35" s="302"/>
      <c r="L35" s="302"/>
      <c r="M35" s="296" t="s">
        <v>134</v>
      </c>
      <c r="N35" s="302"/>
      <c r="O35" s="302"/>
      <c r="P35" s="302"/>
      <c r="Q35" s="302"/>
      <c r="R35" s="302"/>
      <c r="S35" s="302"/>
      <c r="T35" s="302"/>
      <c r="U35" s="302"/>
      <c r="V35" s="302"/>
      <c r="W35" s="302"/>
      <c r="X35" s="302"/>
      <c r="Y35" s="302"/>
      <c r="Z35" s="302"/>
      <c r="AA35" s="302"/>
      <c r="AB35" s="308"/>
      <c r="AC35" s="292"/>
      <c r="AD35" s="292"/>
      <c r="AE35" s="292"/>
      <c r="AF35" s="292"/>
      <c r="AG35" s="292"/>
      <c r="AH35" s="292"/>
    </row>
    <row r="36" spans="1:34" ht="29.25" customHeight="1" x14ac:dyDescent="0.25">
      <c r="A36" s="292"/>
      <c r="B36" s="31"/>
      <c r="C36" s="564"/>
      <c r="D36" s="527"/>
      <c r="E36" s="527"/>
      <c r="F36" s="527"/>
      <c r="G36" s="527"/>
      <c r="H36" s="527"/>
      <c r="I36" s="527"/>
      <c r="J36" s="527"/>
      <c r="K36" s="517"/>
      <c r="L36" s="302"/>
      <c r="M36" s="564"/>
      <c r="N36" s="527"/>
      <c r="O36" s="527"/>
      <c r="P36" s="527"/>
      <c r="Q36" s="527"/>
      <c r="R36" s="527"/>
      <c r="S36" s="527"/>
      <c r="T36" s="527"/>
      <c r="U36" s="527"/>
      <c r="V36" s="527"/>
      <c r="W36" s="527"/>
      <c r="X36" s="527"/>
      <c r="Y36" s="527"/>
      <c r="Z36" s="527"/>
      <c r="AA36" s="517"/>
      <c r="AB36" s="308"/>
      <c r="AC36" s="292"/>
      <c r="AD36" s="292"/>
      <c r="AE36" s="292"/>
      <c r="AF36" s="292"/>
      <c r="AG36" s="292"/>
      <c r="AH36" s="292"/>
    </row>
    <row r="37" spans="1:34" ht="15" customHeight="1" x14ac:dyDescent="0.25">
      <c r="A37" s="292"/>
      <c r="B37" s="3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300"/>
      <c r="AC37" s="292"/>
      <c r="AD37" s="292"/>
      <c r="AE37" s="292"/>
      <c r="AF37" s="292"/>
      <c r="AG37" s="292"/>
      <c r="AH37" s="292"/>
    </row>
    <row r="38" spans="1:34" ht="15" customHeight="1" x14ac:dyDescent="0.25">
      <c r="A38" s="292"/>
      <c r="B38" s="31"/>
      <c r="C38" s="309" t="s">
        <v>137</v>
      </c>
      <c r="D38" s="309"/>
      <c r="E38" s="309"/>
      <c r="F38" s="309"/>
      <c r="G38" s="310"/>
      <c r="H38" s="311"/>
      <c r="I38" s="311"/>
      <c r="J38" s="311"/>
      <c r="K38" s="311"/>
      <c r="L38" s="311"/>
      <c r="M38" s="311"/>
      <c r="N38" s="311"/>
      <c r="O38" s="311"/>
      <c r="P38" s="311"/>
      <c r="Q38" s="311"/>
      <c r="R38" s="311"/>
      <c r="S38" s="311"/>
      <c r="T38" s="311"/>
      <c r="U38" s="311"/>
      <c r="V38" s="311"/>
      <c r="W38" s="311"/>
      <c r="X38" s="311"/>
      <c r="Y38" s="311"/>
      <c r="Z38" s="311"/>
      <c r="AA38" s="311"/>
      <c r="AB38" s="300"/>
      <c r="AC38" s="292"/>
      <c r="AD38" s="292"/>
      <c r="AE38" s="292"/>
      <c r="AF38" s="292"/>
      <c r="AG38" s="292"/>
      <c r="AH38" s="292"/>
    </row>
    <row r="39" spans="1:34" ht="90" customHeight="1" x14ac:dyDescent="0.25">
      <c r="A39" s="292"/>
      <c r="B39" s="31"/>
      <c r="C39" s="565" t="s">
        <v>435</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17"/>
      <c r="AB39" s="300"/>
      <c r="AC39" s="292"/>
      <c r="AD39" s="292"/>
      <c r="AE39" s="292"/>
      <c r="AF39" s="292"/>
      <c r="AG39" s="292"/>
      <c r="AH39" s="292"/>
    </row>
    <row r="40" spans="1:34" ht="15" customHeight="1" x14ac:dyDescent="0.25">
      <c r="A40" s="292"/>
      <c r="B40" s="3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300"/>
      <c r="AC40" s="292"/>
      <c r="AD40" s="292"/>
      <c r="AE40" s="292"/>
      <c r="AF40" s="292"/>
      <c r="AG40" s="292"/>
      <c r="AH40" s="292"/>
    </row>
    <row r="41" spans="1:34" ht="15.75" customHeight="1" x14ac:dyDescent="0.25">
      <c r="A41" s="292"/>
      <c r="B41" s="31"/>
      <c r="C41" s="548" t="s">
        <v>139</v>
      </c>
      <c r="D41" s="544"/>
      <c r="E41" s="305"/>
      <c r="F41" s="526" t="s">
        <v>34</v>
      </c>
      <c r="G41" s="517"/>
      <c r="H41" s="305"/>
      <c r="I41" s="292"/>
      <c r="J41" s="312" t="s">
        <v>140</v>
      </c>
      <c r="K41" s="526">
        <v>2</v>
      </c>
      <c r="L41" s="527"/>
      <c r="M41" s="527"/>
      <c r="N41" s="517"/>
      <c r="O41" s="305"/>
      <c r="P41" s="305"/>
      <c r="Q41" s="296" t="s">
        <v>141</v>
      </c>
      <c r="R41" s="292"/>
      <c r="S41" s="305"/>
      <c r="T41" s="305"/>
      <c r="U41" s="305"/>
      <c r="V41" s="305"/>
      <c r="W41" s="526" t="s">
        <v>20</v>
      </c>
      <c r="X41" s="527"/>
      <c r="Y41" s="527"/>
      <c r="Z41" s="527"/>
      <c r="AA41" s="517"/>
      <c r="AB41" s="304"/>
      <c r="AC41" s="292"/>
      <c r="AD41" s="292"/>
      <c r="AE41" s="292"/>
      <c r="AF41" s="292"/>
      <c r="AG41" s="292"/>
      <c r="AH41" s="292"/>
    </row>
    <row r="42" spans="1:34" ht="15.75" customHeight="1" x14ac:dyDescent="0.25">
      <c r="A42" s="292"/>
      <c r="B42" s="31"/>
      <c r="C42" s="292"/>
      <c r="D42" s="292"/>
      <c r="E42" s="292"/>
      <c r="F42" s="307"/>
      <c r="G42" s="307"/>
      <c r="H42" s="307"/>
      <c r="I42" s="307"/>
      <c r="J42" s="307"/>
      <c r="K42" s="307"/>
      <c r="L42" s="307"/>
      <c r="M42" s="292"/>
      <c r="N42" s="292"/>
      <c r="O42" s="292"/>
      <c r="P42" s="292"/>
      <c r="Q42" s="292"/>
      <c r="R42" s="292"/>
      <c r="S42" s="292"/>
      <c r="T42" s="292"/>
      <c r="U42" s="292"/>
      <c r="V42" s="292"/>
      <c r="W42" s="292"/>
      <c r="X42" s="292"/>
      <c r="Y42" s="292"/>
      <c r="Z42" s="292"/>
      <c r="AA42" s="292"/>
      <c r="AB42" s="300"/>
      <c r="AC42" s="292"/>
      <c r="AD42" s="292"/>
      <c r="AE42" s="292"/>
      <c r="AF42" s="292"/>
      <c r="AG42" s="292"/>
      <c r="AH42" s="292"/>
    </row>
    <row r="43" spans="1:34" ht="32.25" customHeight="1" x14ac:dyDescent="0.25">
      <c r="A43" s="292"/>
      <c r="B43" s="31"/>
      <c r="C43" s="292"/>
      <c r="D43" s="312" t="s">
        <v>142</v>
      </c>
      <c r="E43" s="305"/>
      <c r="F43" s="565" t="s">
        <v>467</v>
      </c>
      <c r="G43" s="527"/>
      <c r="H43" s="527"/>
      <c r="I43" s="527"/>
      <c r="J43" s="527"/>
      <c r="K43" s="527"/>
      <c r="L43" s="527"/>
      <c r="M43" s="517"/>
      <c r="N43" s="292"/>
      <c r="O43" s="312" t="s">
        <v>144</v>
      </c>
      <c r="P43" s="564">
        <v>0</v>
      </c>
      <c r="Q43" s="527"/>
      <c r="R43" s="527"/>
      <c r="S43" s="527"/>
      <c r="T43" s="527"/>
      <c r="U43" s="527"/>
      <c r="V43" s="527"/>
      <c r="W43" s="527"/>
      <c r="X43" s="527"/>
      <c r="Y43" s="527"/>
      <c r="Z43" s="527"/>
      <c r="AA43" s="517"/>
      <c r="AB43" s="300"/>
      <c r="AC43" s="292"/>
      <c r="AD43" s="292"/>
      <c r="AE43" s="292"/>
      <c r="AF43" s="292"/>
      <c r="AG43" s="292"/>
      <c r="AH43" s="292"/>
    </row>
    <row r="44" spans="1:34" ht="15.75" customHeight="1" x14ac:dyDescent="0.25">
      <c r="A44" s="292"/>
      <c r="B44" s="31"/>
      <c r="C44" s="305"/>
      <c r="D44" s="305"/>
      <c r="E44" s="305"/>
      <c r="F44" s="307"/>
      <c r="G44" s="307"/>
      <c r="H44" s="307"/>
      <c r="I44" s="307"/>
      <c r="J44" s="307"/>
      <c r="K44" s="307"/>
      <c r="L44" s="307"/>
      <c r="M44" s="305"/>
      <c r="N44" s="305"/>
      <c r="O44" s="305"/>
      <c r="P44" s="305"/>
      <c r="Q44" s="305"/>
      <c r="R44" s="305"/>
      <c r="S44" s="305"/>
      <c r="T44" s="305"/>
      <c r="U44" s="305"/>
      <c r="V44" s="305"/>
      <c r="W44" s="305"/>
      <c r="X44" s="305"/>
      <c r="Y44" s="305"/>
      <c r="Z44" s="305"/>
      <c r="AA44" s="305"/>
      <c r="AB44" s="304"/>
      <c r="AC44" s="292"/>
      <c r="AD44" s="292"/>
      <c r="AE44" s="292"/>
      <c r="AF44" s="292"/>
      <c r="AG44" s="292"/>
      <c r="AH44" s="292"/>
    </row>
    <row r="45" spans="1:34" ht="15.75" customHeight="1" x14ac:dyDescent="0.25">
      <c r="A45" s="292"/>
      <c r="B45" s="31"/>
      <c r="C45" s="292"/>
      <c r="D45" s="312" t="s">
        <v>145</v>
      </c>
      <c r="E45" s="292"/>
      <c r="F45" s="547" t="s">
        <v>146</v>
      </c>
      <c r="G45" s="517"/>
      <c r="H45" s="292"/>
      <c r="I45" s="292"/>
      <c r="J45" s="305" t="s">
        <v>147</v>
      </c>
      <c r="K45" s="292"/>
      <c r="L45" s="547" t="s">
        <v>148</v>
      </c>
      <c r="M45" s="527"/>
      <c r="N45" s="517"/>
      <c r="O45" s="305"/>
      <c r="P45" s="305"/>
      <c r="Q45" s="292"/>
      <c r="R45" s="305" t="s">
        <v>149</v>
      </c>
      <c r="S45" s="305"/>
      <c r="T45" s="305"/>
      <c r="U45" s="305"/>
      <c r="V45" s="305"/>
      <c r="W45" s="566"/>
      <c r="X45" s="527"/>
      <c r="Y45" s="527"/>
      <c r="Z45" s="527"/>
      <c r="AA45" s="517"/>
      <c r="AB45" s="304"/>
      <c r="AC45" s="292"/>
      <c r="AD45" s="292"/>
      <c r="AE45" s="292"/>
      <c r="AF45" s="292"/>
      <c r="AG45" s="292"/>
      <c r="AH45" s="292"/>
    </row>
    <row r="46" spans="1:34" ht="15.75" customHeight="1" x14ac:dyDescent="0.25">
      <c r="A46" s="292"/>
      <c r="B46" s="31"/>
      <c r="C46" s="292"/>
      <c r="D46" s="292"/>
      <c r="E46" s="292"/>
      <c r="F46" s="29"/>
      <c r="G46" s="292"/>
      <c r="H46" s="292"/>
      <c r="I46" s="296"/>
      <c r="J46" s="296"/>
      <c r="K46" s="296"/>
      <c r="L46" s="296"/>
      <c r="M46" s="296"/>
      <c r="N46" s="296"/>
      <c r="O46" s="296"/>
      <c r="P46" s="296"/>
      <c r="Q46" s="296"/>
      <c r="R46" s="296"/>
      <c r="S46" s="296"/>
      <c r="T46" s="296"/>
      <c r="U46" s="296"/>
      <c r="V46" s="296"/>
      <c r="W46" s="296"/>
      <c r="X46" s="296"/>
      <c r="Y46" s="296"/>
      <c r="Z46" s="296"/>
      <c r="AA46" s="296"/>
      <c r="AB46" s="297"/>
      <c r="AC46" s="292"/>
      <c r="AD46" s="292"/>
      <c r="AE46" s="292"/>
      <c r="AF46" s="292"/>
      <c r="AG46" s="292"/>
      <c r="AH46" s="292"/>
    </row>
    <row r="47" spans="1:34" ht="15.75" customHeight="1" x14ac:dyDescent="0.25">
      <c r="A47" s="292"/>
      <c r="B47" s="31"/>
      <c r="C47" s="313" t="s">
        <v>150</v>
      </c>
      <c r="D47" s="567">
        <v>2024</v>
      </c>
      <c r="E47" s="568"/>
      <c r="F47" s="569"/>
      <c r="G47" s="35"/>
      <c r="H47" s="296"/>
      <c r="I47" s="296"/>
      <c r="J47" s="296"/>
      <c r="K47" s="296"/>
      <c r="L47" s="296"/>
      <c r="M47" s="296"/>
      <c r="N47" s="296"/>
      <c r="O47" s="296"/>
      <c r="P47" s="296"/>
      <c r="Q47" s="559"/>
      <c r="R47" s="544"/>
      <c r="S47" s="544"/>
      <c r="T47" s="544"/>
      <c r="U47" s="544"/>
      <c r="V47" s="296"/>
      <c r="W47" s="296"/>
      <c r="X47" s="558"/>
      <c r="Y47" s="544"/>
      <c r="Z47" s="544"/>
      <c r="AA47" s="544"/>
      <c r="AB47" s="304"/>
      <c r="AC47" s="292"/>
      <c r="AD47" s="292"/>
      <c r="AE47" s="292"/>
      <c r="AF47" s="292"/>
      <c r="AG47" s="292"/>
      <c r="AH47" s="292"/>
    </row>
    <row r="48" spans="1:34" ht="5.25" customHeight="1" x14ac:dyDescent="0.25">
      <c r="A48" s="292"/>
      <c r="B48" s="31"/>
      <c r="C48" s="305"/>
      <c r="D48" s="38"/>
      <c r="E48" s="38"/>
      <c r="F48" s="38"/>
      <c r="G48" s="292"/>
      <c r="H48" s="296"/>
      <c r="I48" s="296"/>
      <c r="J48" s="296"/>
      <c r="K48" s="296"/>
      <c r="L48" s="296"/>
      <c r="M48" s="296"/>
      <c r="N48" s="296"/>
      <c r="O48" s="296"/>
      <c r="P48" s="296"/>
      <c r="Q48" s="302"/>
      <c r="R48" s="302"/>
      <c r="S48" s="302"/>
      <c r="T48" s="302"/>
      <c r="U48" s="302"/>
      <c r="V48" s="296"/>
      <c r="W48" s="296"/>
      <c r="X48" s="298"/>
      <c r="Y48" s="298"/>
      <c r="Z48" s="298"/>
      <c r="AA48" s="298"/>
      <c r="AB48" s="304"/>
      <c r="AC48" s="292"/>
      <c r="AD48" s="292"/>
      <c r="AE48" s="292"/>
      <c r="AF48" s="292"/>
      <c r="AG48" s="292"/>
      <c r="AH48" s="292"/>
    </row>
    <row r="49" spans="1:34" ht="15.75" customHeight="1" x14ac:dyDescent="0.25">
      <c r="A49" s="292"/>
      <c r="B49" s="31"/>
      <c r="C49" s="305" t="s">
        <v>140</v>
      </c>
      <c r="D49" s="564">
        <v>1.2</v>
      </c>
      <c r="E49" s="527"/>
      <c r="F49" s="517"/>
      <c r="G49" s="292"/>
      <c r="H49" s="296"/>
      <c r="I49" s="296"/>
      <c r="J49" s="296"/>
      <c r="K49" s="296"/>
      <c r="L49" s="296"/>
      <c r="M49" s="296"/>
      <c r="N49" s="296"/>
      <c r="O49" s="296"/>
      <c r="P49" s="296"/>
      <c r="Q49" s="559"/>
      <c r="R49" s="544"/>
      <c r="S49" s="544"/>
      <c r="T49" s="544"/>
      <c r="U49" s="544"/>
      <c r="V49" s="296"/>
      <c r="W49" s="296"/>
      <c r="X49" s="558"/>
      <c r="Y49" s="544"/>
      <c r="Z49" s="544"/>
      <c r="AA49" s="544"/>
      <c r="AB49" s="297"/>
      <c r="AC49" s="292"/>
      <c r="AD49" s="292"/>
      <c r="AE49" s="292"/>
      <c r="AF49" s="292"/>
      <c r="AG49" s="292"/>
      <c r="AH49" s="292"/>
    </row>
    <row r="50" spans="1:34" ht="15.75" customHeight="1" x14ac:dyDescent="0.25">
      <c r="A50" s="292"/>
      <c r="B50" s="31"/>
      <c r="C50" s="292"/>
      <c r="D50" s="292"/>
      <c r="E50" s="292"/>
      <c r="F50" s="292"/>
      <c r="G50" s="292"/>
      <c r="H50" s="292"/>
      <c r="I50" s="296"/>
      <c r="J50" s="296"/>
      <c r="K50" s="305"/>
      <c r="L50" s="305"/>
      <c r="M50" s="305"/>
      <c r="N50" s="305"/>
      <c r="O50" s="305"/>
      <c r="P50" s="305"/>
      <c r="Q50" s="305"/>
      <c r="R50" s="305"/>
      <c r="S50" s="305"/>
      <c r="T50" s="305"/>
      <c r="U50" s="305"/>
      <c r="V50" s="305"/>
      <c r="W50" s="305"/>
      <c r="X50" s="305"/>
      <c r="Y50" s="305"/>
      <c r="Z50" s="305"/>
      <c r="AA50" s="305"/>
      <c r="AB50" s="297"/>
      <c r="AC50" s="292"/>
      <c r="AD50" s="292"/>
      <c r="AE50" s="292"/>
      <c r="AF50" s="292"/>
      <c r="AG50" s="292"/>
      <c r="AH50" s="292"/>
    </row>
    <row r="51" spans="1:34" ht="15.75" customHeight="1" x14ac:dyDescent="0.25">
      <c r="A51" s="292"/>
      <c r="B51" s="31"/>
      <c r="C51" s="305"/>
      <c r="D51" s="526" t="s">
        <v>151</v>
      </c>
      <c r="E51" s="527"/>
      <c r="F51" s="527"/>
      <c r="G51" s="527"/>
      <c r="H51" s="527"/>
      <c r="I51" s="527"/>
      <c r="J51" s="527"/>
      <c r="K51" s="527"/>
      <c r="L51" s="527"/>
      <c r="M51" s="527"/>
      <c r="N51" s="527"/>
      <c r="O51" s="527"/>
      <c r="P51" s="527"/>
      <c r="Q51" s="527"/>
      <c r="R51" s="527"/>
      <c r="S51" s="527"/>
      <c r="T51" s="527"/>
      <c r="U51" s="527"/>
      <c r="V51" s="527"/>
      <c r="W51" s="527"/>
      <c r="X51" s="527"/>
      <c r="Y51" s="517"/>
      <c r="Z51" s="306"/>
      <c r="AA51" s="306"/>
      <c r="AB51" s="314"/>
      <c r="AC51" s="292"/>
      <c r="AD51" s="292"/>
      <c r="AE51" s="292"/>
      <c r="AF51" s="292"/>
      <c r="AG51" s="292"/>
      <c r="AH51" s="292"/>
    </row>
    <row r="52" spans="1:34" ht="15.75" customHeight="1" x14ac:dyDescent="0.25">
      <c r="A52" s="292"/>
      <c r="B52" s="31"/>
      <c r="C52" s="292"/>
      <c r="D52" s="532" t="s">
        <v>152</v>
      </c>
      <c r="E52" s="527"/>
      <c r="F52" s="527"/>
      <c r="G52" s="527"/>
      <c r="H52" s="517"/>
      <c r="I52" s="528" t="s">
        <v>153</v>
      </c>
      <c r="J52" s="527"/>
      <c r="K52" s="527"/>
      <c r="L52" s="527"/>
      <c r="M52" s="527"/>
      <c r="N52" s="527"/>
      <c r="O52" s="527"/>
      <c r="P52" s="517"/>
      <c r="Q52" s="529" t="s">
        <v>154</v>
      </c>
      <c r="R52" s="527"/>
      <c r="S52" s="527"/>
      <c r="T52" s="527"/>
      <c r="U52" s="527"/>
      <c r="V52" s="527"/>
      <c r="W52" s="527"/>
      <c r="X52" s="527"/>
      <c r="Y52" s="517"/>
      <c r="Z52" s="306"/>
      <c r="AA52" s="306"/>
      <c r="AB52" s="314"/>
      <c r="AC52" s="292"/>
      <c r="AD52" s="292"/>
      <c r="AE52" s="292"/>
      <c r="AF52" s="292"/>
      <c r="AG52" s="292"/>
      <c r="AH52" s="292"/>
    </row>
    <row r="53" spans="1:34" ht="15.75" customHeight="1" x14ac:dyDescent="0.25">
      <c r="A53" s="315"/>
      <c r="B53" s="39"/>
      <c r="C53" s="40"/>
      <c r="D53" s="533" t="s">
        <v>155</v>
      </c>
      <c r="E53" s="527"/>
      <c r="F53" s="527"/>
      <c r="G53" s="527"/>
      <c r="H53" s="517"/>
      <c r="I53" s="530" t="s">
        <v>156</v>
      </c>
      <c r="J53" s="527"/>
      <c r="K53" s="527"/>
      <c r="L53" s="527"/>
      <c r="M53" s="527"/>
      <c r="N53" s="527"/>
      <c r="O53" s="527"/>
      <c r="P53" s="517"/>
      <c r="Q53" s="531" t="s">
        <v>157</v>
      </c>
      <c r="R53" s="527"/>
      <c r="S53" s="527"/>
      <c r="T53" s="527"/>
      <c r="U53" s="527"/>
      <c r="V53" s="527"/>
      <c r="W53" s="527"/>
      <c r="X53" s="527"/>
      <c r="Y53" s="517"/>
      <c r="Z53" s="315"/>
      <c r="AA53" s="315"/>
      <c r="AB53" s="316"/>
      <c r="AC53" s="315"/>
      <c r="AD53" s="315"/>
      <c r="AE53" s="315"/>
      <c r="AF53" s="315"/>
      <c r="AG53" s="315"/>
      <c r="AH53" s="315"/>
    </row>
    <row r="54" spans="1:34" ht="15.75" customHeight="1" x14ac:dyDescent="0.25">
      <c r="A54" s="292"/>
      <c r="B54" s="31"/>
      <c r="C54" s="317"/>
      <c r="D54" s="317"/>
      <c r="E54" s="317"/>
      <c r="F54" s="317"/>
      <c r="G54" s="318"/>
      <c r="H54" s="318"/>
      <c r="I54" s="318"/>
      <c r="J54" s="318"/>
      <c r="K54" s="318"/>
      <c r="L54" s="318"/>
      <c r="M54" s="318"/>
      <c r="N54" s="318"/>
      <c r="O54" s="318"/>
      <c r="P54" s="318"/>
      <c r="Q54" s="318"/>
      <c r="R54" s="318"/>
      <c r="S54" s="318"/>
      <c r="T54" s="318"/>
      <c r="U54" s="318"/>
      <c r="V54" s="318"/>
      <c r="W54" s="318"/>
      <c r="X54" s="318"/>
      <c r="Y54" s="318"/>
      <c r="Z54" s="317"/>
      <c r="AA54" s="317"/>
      <c r="AB54" s="301"/>
      <c r="AC54" s="292"/>
      <c r="AD54" s="292"/>
      <c r="AE54" s="292"/>
      <c r="AF54" s="292"/>
      <c r="AG54" s="292"/>
      <c r="AH54" s="292"/>
    </row>
    <row r="55" spans="1:34" ht="15.75" customHeight="1" x14ac:dyDescent="0.25">
      <c r="A55" s="319"/>
      <c r="B55" s="41"/>
      <c r="C55" s="534" t="s">
        <v>158</v>
      </c>
      <c r="D55" s="527"/>
      <c r="E55" s="527"/>
      <c r="F55" s="517"/>
      <c r="G55" s="535" t="s">
        <v>159</v>
      </c>
      <c r="H55" s="536" t="s">
        <v>160</v>
      </c>
      <c r="I55" s="537"/>
      <c r="J55" s="537"/>
      <c r="K55" s="537"/>
      <c r="L55" s="537"/>
      <c r="M55" s="537"/>
      <c r="N55" s="537"/>
      <c r="O55" s="537"/>
      <c r="P55" s="537"/>
      <c r="Q55" s="537"/>
      <c r="R55" s="537"/>
      <c r="S55" s="537"/>
      <c r="T55" s="537"/>
      <c r="U55" s="537"/>
      <c r="V55" s="537"/>
      <c r="W55" s="537"/>
      <c r="X55" s="537"/>
      <c r="Y55" s="537"/>
      <c r="Z55" s="537"/>
      <c r="AA55" s="538"/>
      <c r="AB55" s="314"/>
      <c r="AC55" s="319"/>
      <c r="AD55" s="319"/>
      <c r="AE55" s="319"/>
      <c r="AF55" s="319"/>
      <c r="AG55" s="319"/>
      <c r="AH55" s="319"/>
    </row>
    <row r="56" spans="1:34" ht="15.75" customHeight="1" x14ac:dyDescent="0.25">
      <c r="A56" s="319"/>
      <c r="B56" s="41"/>
      <c r="C56" s="42" t="s">
        <v>161</v>
      </c>
      <c r="D56" s="43" t="s">
        <v>468</v>
      </c>
      <c r="E56" s="534" t="s">
        <v>162</v>
      </c>
      <c r="F56" s="517"/>
      <c r="G56" s="504"/>
      <c r="H56" s="539"/>
      <c r="I56" s="540"/>
      <c r="J56" s="540"/>
      <c r="K56" s="540"/>
      <c r="L56" s="540"/>
      <c r="M56" s="540"/>
      <c r="N56" s="540"/>
      <c r="O56" s="540"/>
      <c r="P56" s="540"/>
      <c r="Q56" s="540"/>
      <c r="R56" s="540"/>
      <c r="S56" s="540"/>
      <c r="T56" s="540"/>
      <c r="U56" s="540"/>
      <c r="V56" s="540"/>
      <c r="W56" s="540"/>
      <c r="X56" s="540"/>
      <c r="Y56" s="540"/>
      <c r="Z56" s="540"/>
      <c r="AA56" s="541"/>
      <c r="AB56" s="314"/>
      <c r="AC56" s="319"/>
      <c r="AD56" s="319"/>
      <c r="AE56" s="319"/>
      <c r="AF56" s="319"/>
      <c r="AG56" s="319"/>
      <c r="AH56" s="319"/>
    </row>
    <row r="57" spans="1:34" ht="15.75" customHeight="1" x14ac:dyDescent="0.25">
      <c r="A57" s="319"/>
      <c r="B57" s="41"/>
      <c r="C57" s="44">
        <v>2024</v>
      </c>
      <c r="D57" s="45">
        <v>45474</v>
      </c>
      <c r="E57" s="542">
        <v>45656</v>
      </c>
      <c r="F57" s="517"/>
      <c r="G57" s="46">
        <v>0.5</v>
      </c>
      <c r="H57" s="546"/>
      <c r="I57" s="527"/>
      <c r="J57" s="527"/>
      <c r="K57" s="527"/>
      <c r="L57" s="527"/>
      <c r="M57" s="527"/>
      <c r="N57" s="527"/>
      <c r="O57" s="527"/>
      <c r="P57" s="527"/>
      <c r="Q57" s="527"/>
      <c r="R57" s="527"/>
      <c r="S57" s="527"/>
      <c r="T57" s="527"/>
      <c r="U57" s="527"/>
      <c r="V57" s="527"/>
      <c r="W57" s="527"/>
      <c r="X57" s="527"/>
      <c r="Y57" s="527"/>
      <c r="Z57" s="527"/>
      <c r="AA57" s="517"/>
      <c r="AB57" s="314"/>
      <c r="AC57" s="319"/>
      <c r="AD57" s="319"/>
      <c r="AE57" s="319"/>
      <c r="AF57" s="319"/>
      <c r="AG57" s="319"/>
      <c r="AH57" s="319"/>
    </row>
    <row r="58" spans="1:34" ht="15.75" customHeight="1" x14ac:dyDescent="0.25">
      <c r="A58" s="319"/>
      <c r="B58" s="41"/>
      <c r="C58" s="44">
        <v>2025</v>
      </c>
      <c r="D58" s="45">
        <v>45658</v>
      </c>
      <c r="E58" s="542">
        <v>46021</v>
      </c>
      <c r="F58" s="517"/>
      <c r="G58" s="46">
        <v>0.8</v>
      </c>
      <c r="H58" s="546"/>
      <c r="I58" s="527"/>
      <c r="J58" s="527"/>
      <c r="K58" s="527"/>
      <c r="L58" s="527"/>
      <c r="M58" s="527"/>
      <c r="N58" s="527"/>
      <c r="O58" s="527"/>
      <c r="P58" s="527"/>
      <c r="Q58" s="527"/>
      <c r="R58" s="527"/>
      <c r="S58" s="527"/>
      <c r="T58" s="527"/>
      <c r="U58" s="527"/>
      <c r="V58" s="527"/>
      <c r="W58" s="527"/>
      <c r="X58" s="527"/>
      <c r="Y58" s="527"/>
      <c r="Z58" s="527"/>
      <c r="AA58" s="517"/>
      <c r="AB58" s="314"/>
      <c r="AC58" s="319"/>
      <c r="AD58" s="319"/>
      <c r="AE58" s="319"/>
      <c r="AF58" s="319"/>
      <c r="AG58" s="319"/>
      <c r="AH58" s="319"/>
    </row>
    <row r="59" spans="1:34" ht="15.75" customHeight="1" x14ac:dyDescent="0.25">
      <c r="A59" s="319"/>
      <c r="B59" s="41"/>
      <c r="C59" s="44">
        <v>2026</v>
      </c>
      <c r="D59" s="45">
        <v>46023</v>
      </c>
      <c r="E59" s="542">
        <v>46386</v>
      </c>
      <c r="F59" s="517"/>
      <c r="G59" s="46">
        <v>0.4</v>
      </c>
      <c r="H59" s="546"/>
      <c r="I59" s="527"/>
      <c r="J59" s="527"/>
      <c r="K59" s="527"/>
      <c r="L59" s="527"/>
      <c r="M59" s="527"/>
      <c r="N59" s="527"/>
      <c r="O59" s="527"/>
      <c r="P59" s="527"/>
      <c r="Q59" s="527"/>
      <c r="R59" s="527"/>
      <c r="S59" s="527"/>
      <c r="T59" s="527"/>
      <c r="U59" s="527"/>
      <c r="V59" s="527"/>
      <c r="W59" s="527"/>
      <c r="X59" s="527"/>
      <c r="Y59" s="527"/>
      <c r="Z59" s="527"/>
      <c r="AA59" s="517"/>
      <c r="AB59" s="314"/>
      <c r="AC59" s="319"/>
      <c r="AD59" s="319"/>
      <c r="AE59" s="319"/>
      <c r="AF59" s="319"/>
      <c r="AG59" s="319"/>
      <c r="AH59" s="319"/>
    </row>
    <row r="60" spans="1:34" ht="15.75" customHeight="1" x14ac:dyDescent="0.25">
      <c r="A60" s="319"/>
      <c r="B60" s="41"/>
      <c r="C60" s="44">
        <v>2027</v>
      </c>
      <c r="D60" s="45">
        <v>46388</v>
      </c>
      <c r="E60" s="542">
        <v>46751</v>
      </c>
      <c r="F60" s="517"/>
      <c r="G60" s="46">
        <v>0.3</v>
      </c>
      <c r="H60" s="546"/>
      <c r="I60" s="527"/>
      <c r="J60" s="527"/>
      <c r="K60" s="527"/>
      <c r="L60" s="527"/>
      <c r="M60" s="527"/>
      <c r="N60" s="527"/>
      <c r="O60" s="527"/>
      <c r="P60" s="527"/>
      <c r="Q60" s="527"/>
      <c r="R60" s="527"/>
      <c r="S60" s="527"/>
      <c r="T60" s="527"/>
      <c r="U60" s="527"/>
      <c r="V60" s="527"/>
      <c r="W60" s="527"/>
      <c r="X60" s="527"/>
      <c r="Y60" s="527"/>
      <c r="Z60" s="527"/>
      <c r="AA60" s="517"/>
      <c r="AB60" s="314"/>
      <c r="AC60" s="319"/>
      <c r="AD60" s="319"/>
      <c r="AE60" s="319"/>
      <c r="AF60" s="319"/>
      <c r="AG60" s="319"/>
      <c r="AH60" s="319"/>
    </row>
    <row r="61" spans="1:34" ht="15.75" customHeight="1" x14ac:dyDescent="0.25">
      <c r="A61" s="319"/>
      <c r="B61" s="41"/>
      <c r="C61" s="44"/>
      <c r="D61" s="44"/>
      <c r="E61" s="534"/>
      <c r="F61" s="517"/>
      <c r="G61" s="43"/>
      <c r="H61" s="534"/>
      <c r="I61" s="527"/>
      <c r="J61" s="527"/>
      <c r="K61" s="527"/>
      <c r="L61" s="527"/>
      <c r="M61" s="527"/>
      <c r="N61" s="527"/>
      <c r="O61" s="527"/>
      <c r="P61" s="527"/>
      <c r="Q61" s="527"/>
      <c r="R61" s="527"/>
      <c r="S61" s="527"/>
      <c r="T61" s="527"/>
      <c r="U61" s="527"/>
      <c r="V61" s="527"/>
      <c r="W61" s="527"/>
      <c r="X61" s="527"/>
      <c r="Y61" s="527"/>
      <c r="Z61" s="527"/>
      <c r="AA61" s="517"/>
      <c r="AB61" s="314"/>
      <c r="AC61" s="319"/>
      <c r="AD61" s="319"/>
      <c r="AE61" s="319"/>
      <c r="AF61" s="319"/>
      <c r="AG61" s="319"/>
      <c r="AH61" s="319"/>
    </row>
    <row r="62" spans="1:34" ht="15.75" customHeight="1" x14ac:dyDescent="0.25">
      <c r="A62" s="292"/>
      <c r="B62" s="3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300"/>
      <c r="AC62" s="292"/>
      <c r="AD62" s="292"/>
      <c r="AE62" s="292"/>
      <c r="AF62" s="292"/>
      <c r="AG62" s="292"/>
      <c r="AH62" s="292"/>
    </row>
    <row r="63" spans="1:34" ht="15.75" customHeight="1" x14ac:dyDescent="0.25">
      <c r="A63" s="292"/>
      <c r="B63" s="31"/>
      <c r="C63" s="548" t="s">
        <v>163</v>
      </c>
      <c r="D63" s="544"/>
      <c r="E63" s="305"/>
      <c r="F63" s="296" t="s">
        <v>164</v>
      </c>
      <c r="G63" s="47"/>
      <c r="H63" s="307"/>
      <c r="I63" s="296" t="s">
        <v>165</v>
      </c>
      <c r="J63" s="292"/>
      <c r="K63" s="547"/>
      <c r="L63" s="517"/>
      <c r="M63" s="305"/>
      <c r="N63" s="292"/>
      <c r="O63" s="292"/>
      <c r="P63" s="292"/>
      <c r="Q63" s="292"/>
      <c r="R63" s="292"/>
      <c r="S63" s="292"/>
      <c r="T63" s="292"/>
      <c r="U63" s="292"/>
      <c r="V63" s="292"/>
      <c r="W63" s="292"/>
      <c r="X63" s="292"/>
      <c r="Y63" s="292"/>
      <c r="Z63" s="292"/>
      <c r="AA63" s="292"/>
      <c r="AB63" s="300"/>
      <c r="AC63" s="292"/>
      <c r="AD63" s="292"/>
      <c r="AE63" s="292"/>
      <c r="AF63" s="292"/>
      <c r="AG63" s="292"/>
      <c r="AH63" s="292"/>
    </row>
    <row r="64" spans="1:34" ht="15.75" customHeight="1" x14ac:dyDescent="0.25">
      <c r="A64" s="292"/>
      <c r="B64" s="320"/>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21"/>
      <c r="AC64" s="292"/>
      <c r="AD64" s="292"/>
      <c r="AE64" s="292"/>
      <c r="AF64" s="292"/>
      <c r="AG64" s="292"/>
      <c r="AH64" s="292"/>
    </row>
    <row r="65" spans="1:34" ht="15.75" customHeight="1" x14ac:dyDescent="0.25">
      <c r="A65" s="292"/>
      <c r="B65" s="545" t="s">
        <v>166</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17"/>
      <c r="AC65" s="292"/>
      <c r="AD65" s="292"/>
      <c r="AE65" s="292"/>
      <c r="AF65" s="292"/>
      <c r="AG65" s="292"/>
      <c r="AH65" s="292"/>
    </row>
    <row r="66" spans="1:34" ht="15.75" customHeight="1" x14ac:dyDescent="0.25">
      <c r="A66" s="292"/>
      <c r="B66" s="48"/>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9"/>
      <c r="AC66" s="292"/>
      <c r="AD66" s="292"/>
      <c r="AE66" s="292"/>
      <c r="AF66" s="292"/>
      <c r="AG66" s="292"/>
      <c r="AH66" s="292"/>
    </row>
    <row r="67" spans="1:34" ht="29.25" customHeight="1" x14ac:dyDescent="0.25">
      <c r="A67" s="292"/>
      <c r="B67" s="534" t="s">
        <v>161</v>
      </c>
      <c r="C67" s="517"/>
      <c r="D67" s="43"/>
      <c r="E67" s="534" t="s">
        <v>167</v>
      </c>
      <c r="F67" s="517"/>
      <c r="G67" s="43"/>
      <c r="H67" s="526" t="s">
        <v>168</v>
      </c>
      <c r="I67" s="517"/>
      <c r="J67" s="534"/>
      <c r="K67" s="517"/>
      <c r="L67" s="543"/>
      <c r="M67" s="544"/>
      <c r="N67" s="43" t="s">
        <v>169</v>
      </c>
      <c r="O67" s="534"/>
      <c r="P67" s="527"/>
      <c r="Q67" s="517"/>
      <c r="R67" s="534" t="s">
        <v>170</v>
      </c>
      <c r="S67" s="527"/>
      <c r="T67" s="517"/>
      <c r="U67" s="534"/>
      <c r="V67" s="527"/>
      <c r="W67" s="517"/>
      <c r="X67" s="534" t="s">
        <v>171</v>
      </c>
      <c r="Y67" s="517"/>
      <c r="Z67" s="534"/>
      <c r="AA67" s="527"/>
      <c r="AB67" s="517"/>
      <c r="AC67" s="292"/>
      <c r="AD67" s="292"/>
      <c r="AE67" s="292"/>
      <c r="AF67" s="292"/>
      <c r="AG67" s="292"/>
      <c r="AH67" s="292"/>
    </row>
    <row r="68" spans="1:34" ht="15.75" customHeight="1" x14ac:dyDescent="0.25">
      <c r="A68" s="292"/>
      <c r="B68" s="48"/>
      <c r="C68" s="322"/>
      <c r="D68" s="322"/>
      <c r="E68" s="322"/>
      <c r="F68" s="315"/>
      <c r="G68" s="323"/>
      <c r="H68" s="324"/>
      <c r="I68" s="324"/>
      <c r="J68" s="315"/>
      <c r="K68" s="315"/>
      <c r="L68" s="315"/>
      <c r="M68" s="315"/>
      <c r="N68" s="324"/>
      <c r="O68" s="315"/>
      <c r="P68" s="315"/>
      <c r="Q68" s="315"/>
      <c r="R68" s="315"/>
      <c r="S68" s="324"/>
      <c r="T68" s="302"/>
      <c r="U68" s="302"/>
      <c r="V68" s="292"/>
      <c r="W68" s="324"/>
      <c r="X68" s="312"/>
      <c r="Y68" s="312"/>
      <c r="Z68" s="50"/>
      <c r="AA68" s="28"/>
      <c r="AB68" s="51"/>
      <c r="AC68" s="292"/>
      <c r="AD68" s="292"/>
      <c r="AE68" s="292"/>
      <c r="AF68" s="292"/>
      <c r="AG68" s="292"/>
      <c r="AH68" s="292"/>
    </row>
    <row r="69" spans="1:34" ht="15.75" customHeight="1" x14ac:dyDescent="0.25">
      <c r="A69" s="292"/>
      <c r="B69" s="545" t="s">
        <v>172</v>
      </c>
      <c r="C69" s="517"/>
      <c r="D69" s="549"/>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1"/>
      <c r="AC69" s="292"/>
      <c r="AD69" s="292"/>
      <c r="AE69" s="292"/>
      <c r="AF69" s="292"/>
      <c r="AG69" s="292"/>
      <c r="AH69" s="292"/>
    </row>
    <row r="70" spans="1:34" ht="15.75" customHeight="1" x14ac:dyDescent="0.25">
      <c r="A70" s="292"/>
      <c r="B70" s="48"/>
      <c r="C70" s="322"/>
      <c r="D70" s="322"/>
      <c r="E70" s="322"/>
      <c r="F70" s="315"/>
      <c r="G70" s="323"/>
      <c r="H70" s="324"/>
      <c r="I70" s="324"/>
      <c r="J70" s="315"/>
      <c r="K70" s="315"/>
      <c r="L70" s="315"/>
      <c r="M70" s="315"/>
      <c r="N70" s="324"/>
      <c r="O70" s="315"/>
      <c r="P70" s="315"/>
      <c r="Q70" s="315"/>
      <c r="R70" s="315"/>
      <c r="S70" s="324"/>
      <c r="T70" s="302"/>
      <c r="U70" s="302"/>
      <c r="V70" s="292"/>
      <c r="W70" s="324"/>
      <c r="X70" s="312"/>
      <c r="Y70" s="312"/>
      <c r="Z70" s="50"/>
      <c r="AA70" s="28"/>
      <c r="AB70" s="51"/>
      <c r="AC70" s="292"/>
      <c r="AD70" s="292"/>
      <c r="AE70" s="292"/>
      <c r="AF70" s="292"/>
      <c r="AG70" s="292"/>
      <c r="AH70" s="292"/>
    </row>
    <row r="71" spans="1:34" ht="15.75" customHeight="1" x14ac:dyDescent="0.25">
      <c r="A71" s="292"/>
      <c r="B71" s="545" t="s">
        <v>173</v>
      </c>
      <c r="C71" s="517"/>
      <c r="D71" s="55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1"/>
      <c r="AC71" s="292"/>
      <c r="AD71" s="292"/>
      <c r="AE71" s="292"/>
      <c r="AF71" s="292"/>
      <c r="AG71" s="292"/>
      <c r="AH71" s="292"/>
    </row>
    <row r="72" spans="1:34" ht="15.75" customHeight="1" x14ac:dyDescent="0.25">
      <c r="A72" s="292"/>
      <c r="B72" s="48"/>
      <c r="C72" s="322"/>
      <c r="D72" s="322"/>
      <c r="E72" s="322"/>
      <c r="F72" s="315"/>
      <c r="G72" s="323"/>
      <c r="H72" s="324"/>
      <c r="I72" s="324"/>
      <c r="J72" s="315"/>
      <c r="K72" s="315"/>
      <c r="L72" s="315"/>
      <c r="M72" s="315"/>
      <c r="N72" s="324"/>
      <c r="O72" s="315"/>
      <c r="P72" s="315"/>
      <c r="Q72" s="315"/>
      <c r="R72" s="315"/>
      <c r="S72" s="324"/>
      <c r="T72" s="302"/>
      <c r="U72" s="302"/>
      <c r="V72" s="292"/>
      <c r="W72" s="324"/>
      <c r="X72" s="312"/>
      <c r="Y72" s="312"/>
      <c r="Z72" s="312"/>
      <c r="AA72" s="302"/>
      <c r="AB72" s="308"/>
      <c r="AC72" s="292"/>
      <c r="AD72" s="292"/>
      <c r="AE72" s="292"/>
      <c r="AF72" s="292"/>
      <c r="AG72" s="292"/>
      <c r="AH72" s="292"/>
    </row>
    <row r="73" spans="1:34" ht="15.75" customHeight="1" x14ac:dyDescent="0.25">
      <c r="A73" s="292"/>
      <c r="B73" s="545" t="s">
        <v>174</v>
      </c>
      <c r="C73" s="517"/>
      <c r="D73" s="55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1"/>
      <c r="AC73" s="292"/>
      <c r="AD73" s="292"/>
      <c r="AE73" s="292"/>
      <c r="AF73" s="292"/>
      <c r="AG73" s="292"/>
      <c r="AH73" s="292"/>
    </row>
    <row r="74" spans="1:34" ht="15.75" customHeight="1" x14ac:dyDescent="0.25">
      <c r="A74" s="292"/>
      <c r="B74" s="48"/>
      <c r="C74" s="322"/>
      <c r="D74" s="322"/>
      <c r="E74" s="322"/>
      <c r="F74" s="315"/>
      <c r="G74" s="323"/>
      <c r="H74" s="324"/>
      <c r="I74" s="324"/>
      <c r="J74" s="315"/>
      <c r="K74" s="315"/>
      <c r="L74" s="315"/>
      <c r="M74" s="315"/>
      <c r="N74" s="324"/>
      <c r="O74" s="315"/>
      <c r="P74" s="315"/>
      <c r="Q74" s="315"/>
      <c r="R74" s="315"/>
      <c r="S74" s="324"/>
      <c r="T74" s="302"/>
      <c r="U74" s="302"/>
      <c r="V74" s="292"/>
      <c r="W74" s="324"/>
      <c r="X74" s="312"/>
      <c r="Y74" s="312"/>
      <c r="Z74" s="50"/>
      <c r="AA74" s="28"/>
      <c r="AB74" s="51"/>
      <c r="AC74" s="292"/>
      <c r="AD74" s="292"/>
      <c r="AE74" s="292"/>
      <c r="AF74" s="292"/>
      <c r="AG74" s="292"/>
      <c r="AH74" s="292"/>
    </row>
    <row r="75" spans="1:34" ht="15.75" customHeight="1" x14ac:dyDescent="0.25">
      <c r="A75" s="292"/>
      <c r="B75" s="545" t="s">
        <v>175</v>
      </c>
      <c r="C75" s="517"/>
      <c r="D75" s="55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1"/>
      <c r="AC75" s="292"/>
      <c r="AD75" s="292"/>
      <c r="AE75" s="292"/>
      <c r="AF75" s="292"/>
      <c r="AG75" s="292"/>
      <c r="AH75" s="292"/>
    </row>
    <row r="76" spans="1:34" ht="15.75" customHeight="1" x14ac:dyDescent="0.25">
      <c r="A76" s="292"/>
      <c r="B76" s="48"/>
      <c r="C76" s="322"/>
      <c r="D76" s="322"/>
      <c r="E76" s="322"/>
      <c r="F76" s="315"/>
      <c r="G76" s="323"/>
      <c r="H76" s="324"/>
      <c r="I76" s="324"/>
      <c r="J76" s="315"/>
      <c r="K76" s="315"/>
      <c r="L76" s="315"/>
      <c r="M76" s="315"/>
      <c r="N76" s="324"/>
      <c r="O76" s="315"/>
      <c r="P76" s="315"/>
      <c r="Q76" s="315"/>
      <c r="R76" s="315"/>
      <c r="S76" s="324"/>
      <c r="T76" s="302"/>
      <c r="U76" s="302"/>
      <c r="V76" s="292"/>
      <c r="W76" s="324"/>
      <c r="X76" s="312"/>
      <c r="Y76" s="312"/>
      <c r="Z76" s="50"/>
      <c r="AA76" s="28"/>
      <c r="AB76" s="51"/>
      <c r="AC76" s="292"/>
      <c r="AD76" s="292"/>
      <c r="AE76" s="292"/>
      <c r="AF76" s="292"/>
      <c r="AG76" s="292"/>
      <c r="AH76" s="292"/>
    </row>
    <row r="77" spans="1:34" ht="15.75" customHeight="1" x14ac:dyDescent="0.25">
      <c r="A77" s="292"/>
      <c r="B77" s="545" t="s">
        <v>176</v>
      </c>
      <c r="C77" s="517"/>
      <c r="D77" s="55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1"/>
      <c r="AC77" s="292"/>
      <c r="AD77" s="292"/>
      <c r="AE77" s="292"/>
      <c r="AF77" s="292"/>
      <c r="AG77" s="292"/>
      <c r="AH77" s="292"/>
    </row>
    <row r="78" spans="1:34" ht="15.75" customHeight="1" x14ac:dyDescent="0.25">
      <c r="A78" s="292"/>
      <c r="B78" s="48"/>
      <c r="C78" s="322"/>
      <c r="D78" s="322"/>
      <c r="E78" s="322"/>
      <c r="F78" s="315"/>
      <c r="G78" s="323"/>
      <c r="H78" s="324"/>
      <c r="I78" s="324"/>
      <c r="J78" s="315"/>
      <c r="K78" s="315"/>
      <c r="L78" s="315"/>
      <c r="M78" s="315"/>
      <c r="N78" s="324"/>
      <c r="O78" s="315"/>
      <c r="P78" s="315"/>
      <c r="Q78" s="315"/>
      <c r="R78" s="315"/>
      <c r="S78" s="324"/>
      <c r="T78" s="302"/>
      <c r="U78" s="302"/>
      <c r="V78" s="292"/>
      <c r="W78" s="324"/>
      <c r="X78" s="312"/>
      <c r="Y78" s="312"/>
      <c r="Z78" s="50"/>
      <c r="AA78" s="28"/>
      <c r="AB78" s="51"/>
      <c r="AC78" s="292"/>
      <c r="AD78" s="292"/>
      <c r="AE78" s="292"/>
      <c r="AF78" s="292"/>
      <c r="AG78" s="292"/>
      <c r="AH78" s="292"/>
    </row>
    <row r="79" spans="1:34" ht="15.75" customHeight="1" x14ac:dyDescent="0.25">
      <c r="A79" s="292"/>
      <c r="B79" s="545" t="s">
        <v>177</v>
      </c>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17"/>
      <c r="AC79" s="292"/>
      <c r="AD79" s="292"/>
      <c r="AE79" s="292"/>
      <c r="AF79" s="292"/>
      <c r="AG79" s="292"/>
      <c r="AH79" s="292"/>
    </row>
    <row r="80" spans="1:34" ht="15.75" customHeight="1" x14ac:dyDescent="0.25">
      <c r="A80" s="292"/>
      <c r="B80" s="526" t="s">
        <v>122</v>
      </c>
      <c r="C80" s="517"/>
      <c r="D80" s="52" t="s">
        <v>178</v>
      </c>
      <c r="E80" s="526" t="s">
        <v>179</v>
      </c>
      <c r="F80" s="517"/>
      <c r="G80" s="526" t="s">
        <v>177</v>
      </c>
      <c r="H80" s="527"/>
      <c r="I80" s="527"/>
      <c r="J80" s="527"/>
      <c r="K80" s="527"/>
      <c r="L80" s="527"/>
      <c r="M80" s="527"/>
      <c r="N80" s="527"/>
      <c r="O80" s="517"/>
      <c r="P80" s="526" t="s">
        <v>180</v>
      </c>
      <c r="Q80" s="527"/>
      <c r="R80" s="527"/>
      <c r="S80" s="527"/>
      <c r="T80" s="527"/>
      <c r="U80" s="527"/>
      <c r="V80" s="527"/>
      <c r="W80" s="527"/>
      <c r="X80" s="527"/>
      <c r="Y80" s="527"/>
      <c r="Z80" s="527"/>
      <c r="AA80" s="527"/>
      <c r="AB80" s="517"/>
      <c r="AC80" s="292"/>
      <c r="AD80" s="292"/>
      <c r="AE80" s="292"/>
      <c r="AF80" s="292"/>
      <c r="AG80" s="292"/>
      <c r="AH80" s="292"/>
    </row>
    <row r="81" spans="1:34" ht="15.75" customHeight="1" x14ac:dyDescent="0.25">
      <c r="A81" s="292"/>
      <c r="B81" s="526"/>
      <c r="C81" s="517"/>
      <c r="D81" s="37"/>
      <c r="E81" s="526"/>
      <c r="F81" s="517"/>
      <c r="G81" s="551"/>
      <c r="H81" s="527"/>
      <c r="I81" s="527"/>
      <c r="J81" s="527"/>
      <c r="K81" s="527"/>
      <c r="L81" s="527"/>
      <c r="M81" s="527"/>
      <c r="N81" s="527"/>
      <c r="O81" s="517"/>
      <c r="P81" s="551"/>
      <c r="Q81" s="527"/>
      <c r="R81" s="527"/>
      <c r="S81" s="527"/>
      <c r="T81" s="527"/>
      <c r="U81" s="527"/>
      <c r="V81" s="527"/>
      <c r="W81" s="527"/>
      <c r="X81" s="527"/>
      <c r="Y81" s="527"/>
      <c r="Z81" s="527"/>
      <c r="AA81" s="527"/>
      <c r="AB81" s="517"/>
      <c r="AC81" s="292"/>
      <c r="AD81" s="292"/>
      <c r="AE81" s="292"/>
      <c r="AF81" s="292"/>
      <c r="AG81" s="292"/>
      <c r="AH81" s="292"/>
    </row>
    <row r="82" spans="1:34" ht="15.75" customHeight="1" x14ac:dyDescent="0.25">
      <c r="A82" s="292"/>
      <c r="B82" s="526"/>
      <c r="C82" s="517"/>
      <c r="D82" s="37"/>
      <c r="E82" s="526"/>
      <c r="F82" s="517"/>
      <c r="G82" s="551"/>
      <c r="H82" s="527"/>
      <c r="I82" s="527"/>
      <c r="J82" s="527"/>
      <c r="K82" s="527"/>
      <c r="L82" s="527"/>
      <c r="M82" s="527"/>
      <c r="N82" s="527"/>
      <c r="O82" s="517"/>
      <c r="P82" s="551"/>
      <c r="Q82" s="527"/>
      <c r="R82" s="527"/>
      <c r="S82" s="527"/>
      <c r="T82" s="527"/>
      <c r="U82" s="527"/>
      <c r="V82" s="527"/>
      <c r="W82" s="527"/>
      <c r="X82" s="527"/>
      <c r="Y82" s="527"/>
      <c r="Z82" s="527"/>
      <c r="AA82" s="527"/>
      <c r="AB82" s="517"/>
      <c r="AC82" s="292"/>
      <c r="AD82" s="292"/>
      <c r="AE82" s="292"/>
      <c r="AF82" s="292"/>
      <c r="AG82" s="292"/>
      <c r="AH82" s="292"/>
    </row>
    <row r="83" spans="1:34" ht="26.25" customHeight="1" x14ac:dyDescent="0.25">
      <c r="A83" s="292"/>
      <c r="B83" s="552" t="s">
        <v>181</v>
      </c>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17"/>
      <c r="AC83" s="292"/>
      <c r="AD83" s="325"/>
      <c r="AE83" s="292"/>
      <c r="AF83" s="292"/>
      <c r="AG83" s="292"/>
      <c r="AH83" s="292"/>
    </row>
    <row r="84" spans="1:34" ht="12.7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ht="12.7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ht="12.7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ht="12.7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ht="12.7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row>
    <row r="89" spans="1:34" ht="12.7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ht="12.7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ht="12.7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ht="12.7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ht="12.7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ht="12.7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row>
    <row r="95" spans="1:34" ht="12.7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row>
    <row r="96" spans="1:34" ht="12.7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ht="12.75" customHeight="1"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ht="12.75" customHeight="1"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ht="12.75" customHeight="1"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ht="12.7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ht="12.75" customHeight="1"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row>
    <row r="102" spans="1:34" ht="12.75" customHeight="1"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ht="12.75" customHeight="1"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ht="12.75" customHeight="1"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row>
    <row r="105" spans="1:34" ht="12.75" customHeight="1"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ht="12.75" customHeight="1"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ht="12.75" customHeight="1"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ht="12.75" customHeight="1"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ht="12.75" customHeight="1"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ht="12.75" customHeight="1"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ht="12.75" customHeight="1"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ht="12.75" customHeight="1"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34" ht="12.75" customHeight="1"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34" ht="12.75" customHeight="1"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34" ht="12.75" customHeight="1"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34" ht="12.75" customHeight="1"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row>
    <row r="117" spans="1:34" ht="12.75" customHeight="1"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34" ht="12.75" customHeight="1"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34" ht="12.75" customHeight="1"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34" ht="12.75" customHeight="1"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row>
    <row r="121" spans="1:34" ht="12.75" customHeight="1"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row>
    <row r="122" spans="1:34" ht="12.75" customHeight="1"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34" ht="12.75" customHeight="1"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34" ht="12.75" customHeight="1"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34" ht="12.75" customHeight="1"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row>
    <row r="126" spans="1:34" ht="12.75" customHeight="1"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row>
    <row r="127" spans="1:34" ht="12.75" customHeight="1"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row>
    <row r="128" spans="1:34" ht="12.75" customHeight="1"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row>
    <row r="129" spans="1:34" ht="12.75" customHeight="1"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row>
    <row r="130" spans="1:34" ht="12.75" customHeight="1"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row>
    <row r="131" spans="1:34" ht="12.75" customHeight="1"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row>
    <row r="132" spans="1:34" ht="12.75" customHeight="1"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row>
    <row r="133" spans="1:34" ht="12.75" customHeight="1"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row>
    <row r="134" spans="1:34" ht="12.75" customHeight="1"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row>
    <row r="135" spans="1:34" ht="12.75" customHeight="1"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row>
    <row r="136" spans="1:34" ht="12.75" customHeight="1"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row>
    <row r="137" spans="1:34" ht="12.75" customHeight="1"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row>
    <row r="138" spans="1:34" ht="12.75" customHeight="1"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row>
    <row r="139" spans="1:34" ht="12.75" customHeight="1"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row>
    <row r="140" spans="1:34" ht="12.75" customHeight="1"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row>
    <row r="141" spans="1:34" ht="12.75" customHeight="1"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row>
    <row r="142" spans="1:34" ht="12.75" customHeight="1"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row>
    <row r="143" spans="1:34" ht="12.75" customHeight="1"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row>
    <row r="144" spans="1:34" ht="12.75" customHeight="1"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row>
    <row r="145" spans="1:34" ht="12.75" customHeight="1"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row>
    <row r="146" spans="1:34" ht="12.75" customHeight="1"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row>
    <row r="147" spans="1:34" ht="12.75" customHeight="1"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row>
    <row r="148" spans="1:34" ht="12.75" customHeight="1"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row>
    <row r="149" spans="1:34" ht="12.75"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row>
    <row r="150" spans="1:34" ht="12.75" customHeight="1"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row>
    <row r="151" spans="1:34" ht="12.75" customHeight="1" x14ac:dyDescent="0.25">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row>
    <row r="152" spans="1:34" ht="12.75" customHeight="1"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row>
    <row r="153" spans="1:34" ht="12.75" customHeight="1"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row>
    <row r="154" spans="1:34" ht="12.7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row>
    <row r="155" spans="1:34" ht="12.75" customHeight="1" x14ac:dyDescent="0.2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row>
    <row r="156" spans="1:34" ht="12.75" customHeight="1" x14ac:dyDescent="0.25">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row>
    <row r="157" spans="1:34" ht="12.75" customHeight="1" x14ac:dyDescent="0.25">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row>
    <row r="158" spans="1:34" ht="12.75" customHeight="1"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row>
    <row r="159" spans="1:34" ht="12.75" customHeight="1" x14ac:dyDescent="0.2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row>
    <row r="160" spans="1:34" ht="12.75" customHeight="1" x14ac:dyDescent="0.2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row>
    <row r="161" spans="1:34" ht="12.75" customHeight="1" x14ac:dyDescent="0.2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row>
    <row r="162" spans="1:34" ht="12.7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row>
    <row r="163" spans="1:34" ht="12.75" customHeight="1" x14ac:dyDescent="0.2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row>
    <row r="164" spans="1:34" ht="12.75" customHeight="1" x14ac:dyDescent="0.2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row>
    <row r="165" spans="1:34" ht="12.75" customHeight="1" x14ac:dyDescent="0.25">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row>
    <row r="166" spans="1:34" ht="12.75" customHeight="1" x14ac:dyDescent="0.25">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row>
    <row r="167" spans="1:34" ht="12.75" customHeight="1" x14ac:dyDescent="0.2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row>
    <row r="168" spans="1:34" ht="12.75" customHeight="1" x14ac:dyDescent="0.2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row>
    <row r="169" spans="1:34" ht="12.75" customHeight="1" x14ac:dyDescent="0.2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row>
    <row r="170" spans="1:34" ht="12.75" customHeight="1" x14ac:dyDescent="0.2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row>
    <row r="171" spans="1:34" ht="12.75" customHeight="1" x14ac:dyDescent="0.2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row>
    <row r="172" spans="1:34" ht="12.75" customHeight="1" x14ac:dyDescent="0.2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row>
    <row r="173" spans="1:34" ht="12.75" customHeight="1" x14ac:dyDescent="0.25">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row>
    <row r="174" spans="1:34" ht="12.75" customHeight="1" x14ac:dyDescent="0.25">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row>
    <row r="175" spans="1:34" ht="12.75" customHeight="1" x14ac:dyDescent="0.25">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row>
    <row r="176" spans="1:34" ht="12.75" customHeight="1" x14ac:dyDescent="0.25">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row>
    <row r="177" spans="1:34" ht="12.75" customHeight="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row>
    <row r="178" spans="1:34" ht="12.75" customHeight="1" x14ac:dyDescent="0.2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row>
    <row r="179" spans="1:34" ht="12.75" customHeight="1" x14ac:dyDescent="0.2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row>
    <row r="180" spans="1:34" ht="12.75" customHeight="1" x14ac:dyDescent="0.25">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row>
    <row r="181" spans="1:34" ht="12.75" customHeight="1" x14ac:dyDescent="0.25">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row>
    <row r="182" spans="1:34" ht="12.75" customHeight="1" x14ac:dyDescent="0.2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row>
    <row r="183" spans="1:34" ht="12.75" customHeight="1" x14ac:dyDescent="0.2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row>
    <row r="184" spans="1:34" ht="12.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row>
    <row r="185" spans="1:34" ht="12.75" customHeight="1" x14ac:dyDescent="0.25">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row>
    <row r="186" spans="1:34" ht="12.75" customHeight="1" x14ac:dyDescent="0.25">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row>
    <row r="187" spans="1:34" ht="12.75" customHeight="1" x14ac:dyDescent="0.25">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row>
    <row r="188" spans="1:34" ht="12.75" customHeight="1" x14ac:dyDescent="0.2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row>
    <row r="189" spans="1:34" ht="12.75" customHeight="1" x14ac:dyDescent="0.2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row>
    <row r="190" spans="1:34" ht="12.75" customHeight="1" x14ac:dyDescent="0.25">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row>
    <row r="191" spans="1:34" ht="12.75" customHeight="1" x14ac:dyDescent="0.25">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row>
    <row r="192" spans="1:34" ht="12.75" customHeight="1" x14ac:dyDescent="0.25">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row>
    <row r="193" spans="1:34" ht="12.75" customHeight="1"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row>
    <row r="194" spans="1:34" ht="12.75" customHeight="1" x14ac:dyDescent="0.25">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row>
    <row r="195" spans="1:34" ht="12.75" customHeight="1"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row>
    <row r="196" spans="1:34" ht="12.75" customHeight="1" x14ac:dyDescent="0.25">
      <c r="A196" s="292"/>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row>
    <row r="197" spans="1:34" ht="12.75" customHeight="1" x14ac:dyDescent="0.25">
      <c r="A197" s="292"/>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row>
    <row r="198" spans="1:34" ht="12.75" customHeight="1" x14ac:dyDescent="0.25">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row>
    <row r="199" spans="1:34" ht="12.75" customHeight="1" x14ac:dyDescent="0.25">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row>
    <row r="200" spans="1:34" ht="12.75" customHeight="1"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row>
    <row r="201" spans="1:34" ht="12.75"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row>
    <row r="202" spans="1:34" ht="12.75" customHeight="1" x14ac:dyDescent="0.25">
      <c r="A202" s="292"/>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row>
    <row r="203" spans="1:34" ht="12.75" customHeight="1" x14ac:dyDescent="0.25">
      <c r="A203" s="292"/>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row>
    <row r="204" spans="1:34" ht="12.75" customHeight="1" x14ac:dyDescent="0.25">
      <c r="A204" s="292"/>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row>
    <row r="205" spans="1:34" ht="12.75" customHeight="1" x14ac:dyDescent="0.25">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row>
    <row r="206" spans="1:34" ht="12.75" customHeight="1" x14ac:dyDescent="0.25">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row>
    <row r="207" spans="1:34" ht="12.75" customHeight="1" x14ac:dyDescent="0.25">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row>
    <row r="208" spans="1:34" ht="12.75" customHeight="1" x14ac:dyDescent="0.25">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row>
    <row r="209" spans="1:34" ht="12.75" customHeight="1" x14ac:dyDescent="0.25">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row>
    <row r="210" spans="1:34" ht="12.75" customHeight="1" x14ac:dyDescent="0.25">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row>
    <row r="211" spans="1:34" ht="12.75" customHeight="1" x14ac:dyDescent="0.25">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row>
    <row r="212" spans="1:34" ht="12.75" customHeight="1" x14ac:dyDescent="0.25">
      <c r="A212" s="292"/>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row>
    <row r="213" spans="1:34" ht="12.75" customHeight="1" x14ac:dyDescent="0.25">
      <c r="A213" s="292"/>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row>
    <row r="214" spans="1:34" ht="12.75" customHeight="1" x14ac:dyDescent="0.25">
      <c r="A214" s="292"/>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row>
    <row r="215" spans="1:34" ht="12.75" customHeight="1" x14ac:dyDescent="0.25">
      <c r="A215" s="292"/>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row>
    <row r="216" spans="1:34" ht="12.75" customHeight="1" x14ac:dyDescent="0.25">
      <c r="A216" s="292"/>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row>
    <row r="217" spans="1:34" ht="12.75" customHeight="1"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row>
    <row r="218" spans="1:34" ht="12.75" customHeight="1"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row>
    <row r="219" spans="1:34" ht="12.75" customHeight="1" x14ac:dyDescent="0.25">
      <c r="A219" s="292"/>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row>
    <row r="220" spans="1:34" ht="12.75" customHeight="1" x14ac:dyDescent="0.25">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row>
    <row r="221" spans="1:34" ht="12.75" customHeight="1" x14ac:dyDescent="0.25">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row>
    <row r="222" spans="1:34" ht="12.75" customHeight="1" x14ac:dyDescent="0.25">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row>
    <row r="223" spans="1:34" ht="12.75" customHeight="1" x14ac:dyDescent="0.25">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row>
    <row r="224" spans="1:34" ht="12.75" customHeight="1" x14ac:dyDescent="0.25">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row>
    <row r="225" spans="1:34" ht="12.75" customHeight="1" x14ac:dyDescent="0.25">
      <c r="A225" s="292"/>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row>
    <row r="226" spans="1:34" ht="12.75" customHeight="1" x14ac:dyDescent="0.25">
      <c r="A226" s="292"/>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row>
    <row r="227" spans="1:34" ht="12.75" customHeight="1" x14ac:dyDescent="0.25">
      <c r="A227" s="292"/>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row>
    <row r="228" spans="1:34" ht="12.75" customHeight="1" x14ac:dyDescent="0.25">
      <c r="A228" s="292"/>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row>
    <row r="229" spans="1:34" ht="12.75" customHeight="1" x14ac:dyDescent="0.25">
      <c r="A229" s="292"/>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row>
    <row r="230" spans="1:34" ht="12.75" customHeight="1" x14ac:dyDescent="0.25">
      <c r="A230" s="292"/>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row>
    <row r="231" spans="1:34" ht="12.75" customHeight="1" x14ac:dyDescent="0.25">
      <c r="A231" s="292"/>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row>
    <row r="232" spans="1:34" ht="12.75" customHeight="1"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row>
    <row r="233" spans="1:34" ht="12.75" customHeight="1" x14ac:dyDescent="0.25">
      <c r="A233" s="292"/>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row>
    <row r="234" spans="1:34" ht="12.75" customHeight="1" x14ac:dyDescent="0.25">
      <c r="A234" s="292"/>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row>
    <row r="235" spans="1:34" ht="12.75" customHeight="1" x14ac:dyDescent="0.25">
      <c r="A235" s="292"/>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row>
    <row r="236" spans="1:34" ht="12.75" customHeight="1" x14ac:dyDescent="0.25">
      <c r="A236" s="292"/>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row>
    <row r="237" spans="1:34" ht="12.75" customHeight="1" x14ac:dyDescent="0.25">
      <c r="A237" s="292"/>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row>
    <row r="238" spans="1:34" ht="12.75" customHeight="1" x14ac:dyDescent="0.25">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row>
    <row r="239" spans="1:34" ht="12.75" customHeight="1" x14ac:dyDescent="0.25">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row>
    <row r="240" spans="1:34" ht="12.75" customHeight="1" x14ac:dyDescent="0.25">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row>
    <row r="241" spans="1:34" ht="12.75" customHeight="1" x14ac:dyDescent="0.25">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row>
    <row r="242" spans="1:34" ht="12.75" customHeight="1" x14ac:dyDescent="0.25">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row>
    <row r="243" spans="1:34" ht="12.75" customHeight="1" x14ac:dyDescent="0.25">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row>
    <row r="244" spans="1:34" ht="12.75" customHeight="1" x14ac:dyDescent="0.25">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row>
    <row r="245" spans="1:34" ht="12.75" customHeight="1" x14ac:dyDescent="0.25">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c r="AH245" s="292"/>
    </row>
    <row r="246" spans="1:34" ht="12.75" customHeight="1" x14ac:dyDescent="0.25">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row>
    <row r="247" spans="1:34" ht="12.75" customHeight="1"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row>
    <row r="248" spans="1:34" ht="12.75" customHeight="1"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row>
    <row r="249" spans="1:34" ht="12.75" customHeight="1" x14ac:dyDescent="0.25">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row>
    <row r="250" spans="1:34" ht="12.75" customHeight="1" x14ac:dyDescent="0.25">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row>
    <row r="251" spans="1:34" ht="12.75" customHeight="1" x14ac:dyDescent="0.25">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row>
    <row r="252" spans="1:34" ht="12.75" customHeight="1" x14ac:dyDescent="0.25">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row>
    <row r="253" spans="1:34" ht="12.75" customHeight="1" x14ac:dyDescent="0.25">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row>
    <row r="254" spans="1:34" ht="12.75" customHeight="1" x14ac:dyDescent="0.25">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c r="AH254" s="292"/>
    </row>
    <row r="255" spans="1:34" ht="12.75" customHeight="1" x14ac:dyDescent="0.25">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c r="AH255" s="292"/>
    </row>
    <row r="256" spans="1:34" ht="12.75" customHeight="1" x14ac:dyDescent="0.25">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row>
    <row r="257" spans="1:34" ht="12.75" customHeight="1" x14ac:dyDescent="0.25">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row>
    <row r="258" spans="1:34" ht="12.75" customHeight="1" x14ac:dyDescent="0.25">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row>
    <row r="259" spans="1:34" ht="12.75" customHeight="1" x14ac:dyDescent="0.25">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row>
    <row r="260" spans="1:34" ht="12.75" customHeight="1" x14ac:dyDescent="0.25">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row>
    <row r="261" spans="1:34" ht="12.75" customHeight="1" x14ac:dyDescent="0.25">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row>
    <row r="262" spans="1:34" ht="12.75" customHeight="1" x14ac:dyDescent="0.25">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row>
    <row r="263" spans="1:34" ht="12.7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row>
    <row r="264" spans="1:34" ht="12.75" customHeight="1" x14ac:dyDescent="0.25">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row>
    <row r="265" spans="1:34" ht="12.75" customHeight="1" x14ac:dyDescent="0.25">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row>
    <row r="266" spans="1:34" ht="12.75" customHeight="1" x14ac:dyDescent="0.25">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row>
    <row r="267" spans="1:34" ht="12.75" customHeight="1" x14ac:dyDescent="0.25">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row>
    <row r="268" spans="1:34" ht="12.75" customHeight="1" x14ac:dyDescent="0.25">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c r="AH268" s="292"/>
    </row>
    <row r="269" spans="1:34" ht="12.75" customHeight="1"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c r="AH269" s="292"/>
    </row>
    <row r="270" spans="1:34" ht="12.75" customHeight="1" x14ac:dyDescent="0.25">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c r="AH270" s="292"/>
    </row>
    <row r="271" spans="1:34" ht="12.75" customHeight="1" x14ac:dyDescent="0.25">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c r="AH271" s="292"/>
    </row>
    <row r="272" spans="1:34" ht="12.75" customHeight="1" x14ac:dyDescent="0.25">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c r="AH272" s="292"/>
    </row>
    <row r="273" spans="1:34" ht="12.75" customHeight="1" x14ac:dyDescent="0.25">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c r="AH273" s="292"/>
    </row>
    <row r="274" spans="1:34" ht="12.75" customHeight="1" x14ac:dyDescent="0.25">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c r="AH274" s="292"/>
    </row>
    <row r="275" spans="1:34" ht="12.75" customHeight="1" x14ac:dyDescent="0.25">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row>
    <row r="276" spans="1:34" ht="12.75" customHeight="1" x14ac:dyDescent="0.25">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row>
    <row r="277" spans="1:34" ht="12.75" customHeight="1" x14ac:dyDescent="0.25">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row>
    <row r="278" spans="1:34" ht="12.75" customHeight="1"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row>
    <row r="279" spans="1:34" ht="12.75" customHeight="1"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c r="AH279" s="292"/>
    </row>
    <row r="280" spans="1:34" ht="12.75" customHeight="1"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c r="AH280" s="292"/>
    </row>
    <row r="281" spans="1:34" ht="12.75" customHeight="1"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row>
    <row r="282" spans="1:34" ht="12.75" customHeight="1"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row>
    <row r="283" spans="1:34" ht="12.75" customHeight="1"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row>
    <row r="284" spans="1:34" ht="12.75" customHeight="1"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c r="AH284" s="292"/>
    </row>
    <row r="285" spans="1:34" ht="12.75" customHeight="1"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2"/>
    </row>
    <row r="286" spans="1:34" ht="12.75" customHeight="1"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c r="AH286" s="292"/>
    </row>
    <row r="287" spans="1:34" ht="12.75" customHeight="1"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row>
    <row r="288" spans="1:34" ht="12.75" customHeight="1"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c r="AH288" s="292"/>
    </row>
    <row r="289" spans="1:34" ht="12.75" customHeight="1"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c r="AH289" s="292"/>
    </row>
    <row r="290" spans="1:34" ht="12.75" customHeight="1"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c r="AH290" s="292"/>
    </row>
    <row r="291" spans="1:34" ht="12.75" customHeight="1"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row>
    <row r="292" spans="1:34" ht="12.75" customHeight="1"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c r="AH292" s="292"/>
    </row>
    <row r="293" spans="1:34" ht="12.75" customHeight="1"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row>
    <row r="294" spans="1:34" ht="12.75" customHeight="1"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row>
    <row r="295" spans="1:34" ht="12.75" customHeight="1"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row>
    <row r="296" spans="1:34" ht="12.75" customHeight="1"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row>
    <row r="297" spans="1:34" ht="12.75" customHeight="1"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c r="AH297" s="292"/>
    </row>
    <row r="298" spans="1:34" ht="12.75" customHeight="1"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row>
    <row r="299" spans="1:34" ht="12.75" customHeight="1"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row>
    <row r="300" spans="1:34" ht="12.75" customHeight="1"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row>
    <row r="301" spans="1:34" ht="12.75" customHeight="1"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row>
    <row r="302" spans="1:34" ht="12.75" customHeight="1"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row>
    <row r="303" spans="1:34" ht="12.75" customHeight="1"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2"/>
    </row>
    <row r="304" spans="1:34" ht="12.75" customHeight="1"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row>
    <row r="305" spans="1:34" ht="12.75" customHeight="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row>
    <row r="306" spans="1:34" ht="12.75" customHeight="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row>
    <row r="307" spans="1:34" ht="12.75" customHeight="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row>
    <row r="308" spans="1:34" ht="12.75" customHeight="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row>
    <row r="309" spans="1:34" ht="12.75" customHeight="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row>
    <row r="310" spans="1:34" ht="12.75" customHeight="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row>
    <row r="311" spans="1:34" ht="12.75" customHeight="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row>
    <row r="312" spans="1:34" ht="12.75" customHeight="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row>
    <row r="313" spans="1:34" ht="12.75" customHeight="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row>
    <row r="314" spans="1:34" ht="12.75" customHeight="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row>
    <row r="315" spans="1:34" ht="12.75" customHeight="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row>
    <row r="316" spans="1:34" ht="12.75" customHeight="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row>
    <row r="317" spans="1:34" ht="12.75" customHeight="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row>
    <row r="318" spans="1:34" ht="12.75" customHeight="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row>
    <row r="319" spans="1:34" ht="12.75" customHeight="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row>
    <row r="320" spans="1:34" ht="12.75" customHeight="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row>
    <row r="321" spans="1:34" ht="12.75" customHeight="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row>
    <row r="322" spans="1:34" ht="12.75" customHeight="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row>
    <row r="323" spans="1:34" ht="12.75" customHeight="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row>
    <row r="324" spans="1:34" ht="12.75" customHeight="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row>
    <row r="325" spans="1:34" ht="12.75" customHeight="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row>
    <row r="326" spans="1:34" ht="12.75" customHeight="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row>
    <row r="327" spans="1:34" ht="12.75" customHeight="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row>
    <row r="328" spans="1:34" ht="12.75" customHeight="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row>
    <row r="329" spans="1:34" ht="12.75" customHeight="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row>
    <row r="330" spans="1:34" ht="12.75" customHeight="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row>
    <row r="331" spans="1:34" ht="12.75" customHeight="1" x14ac:dyDescent="0.25">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row>
    <row r="332" spans="1:34" ht="12.75" customHeight="1" x14ac:dyDescent="0.25">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row>
    <row r="333" spans="1:34" ht="12.75" customHeight="1" x14ac:dyDescent="0.25">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row>
    <row r="334" spans="1:34" ht="12.75" customHeight="1" x14ac:dyDescent="0.25">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row>
    <row r="335" spans="1:34" ht="12.75" customHeight="1" x14ac:dyDescent="0.25">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row>
    <row r="336" spans="1:34" ht="12.75" customHeight="1" x14ac:dyDescent="0.25">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row>
    <row r="337" spans="1:34" ht="12.75" customHeight="1" x14ac:dyDescent="0.25">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row>
    <row r="338" spans="1:34" ht="12.75" customHeight="1" x14ac:dyDescent="0.25">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row>
    <row r="339" spans="1:34" ht="12.75" customHeight="1" x14ac:dyDescent="0.25">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row>
    <row r="340" spans="1:34" ht="12.75" customHeight="1" x14ac:dyDescent="0.25">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row>
    <row r="341" spans="1:34" ht="12.75" customHeight="1" x14ac:dyDescent="0.25">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row>
    <row r="342" spans="1:34" ht="12.75" customHeight="1" x14ac:dyDescent="0.25">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row>
    <row r="343" spans="1:34" ht="12.75" customHeight="1"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row>
    <row r="344" spans="1:34" ht="12.75" customHeight="1" x14ac:dyDescent="0.25">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row>
    <row r="345" spans="1:34" ht="12.75" customHeight="1" x14ac:dyDescent="0.25">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row>
    <row r="346" spans="1:34" ht="12.75" customHeight="1" x14ac:dyDescent="0.25">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row>
    <row r="347" spans="1:34" ht="12.75" customHeight="1" x14ac:dyDescent="0.25">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row>
    <row r="348" spans="1:34" ht="12.75" customHeight="1" x14ac:dyDescent="0.25">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row>
    <row r="349" spans="1:34" ht="12.75" customHeight="1" x14ac:dyDescent="0.25">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row>
    <row r="350" spans="1:34" ht="12.75" customHeight="1" x14ac:dyDescent="0.25">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row>
    <row r="351" spans="1:34" ht="12.75" customHeight="1" x14ac:dyDescent="0.25">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row>
    <row r="352" spans="1:34" ht="12.75" customHeight="1" x14ac:dyDescent="0.25">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row>
    <row r="353" spans="1:34" ht="12.75" customHeight="1" x14ac:dyDescent="0.25">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row>
    <row r="354" spans="1:34" ht="12.75" customHeight="1" x14ac:dyDescent="0.25">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row>
    <row r="355" spans="1:34" ht="12.75" customHeight="1" x14ac:dyDescent="0.25">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row>
    <row r="356" spans="1:34" ht="12.75" customHeight="1" x14ac:dyDescent="0.25">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row>
    <row r="357" spans="1:34" ht="12.75" customHeight="1" x14ac:dyDescent="0.25">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row>
    <row r="358" spans="1:34" ht="12.75" customHeight="1" x14ac:dyDescent="0.25">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row>
    <row r="359" spans="1:34" ht="12.75" customHeight="1" x14ac:dyDescent="0.25">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row>
    <row r="360" spans="1:34" ht="12.75" customHeight="1" x14ac:dyDescent="0.25">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row>
    <row r="361" spans="1:34" ht="12.75" customHeight="1" x14ac:dyDescent="0.25">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c r="AH361" s="292"/>
    </row>
    <row r="362" spans="1:34" ht="12.75" customHeight="1" x14ac:dyDescent="0.25">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c r="AH362" s="292"/>
    </row>
    <row r="363" spans="1:34" ht="12.75" customHeight="1" x14ac:dyDescent="0.25">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c r="AH363" s="292"/>
    </row>
    <row r="364" spans="1:34" ht="12.75" customHeight="1" x14ac:dyDescent="0.25">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c r="AH364" s="292"/>
    </row>
    <row r="365" spans="1:34" ht="12.75" customHeight="1" x14ac:dyDescent="0.25">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c r="AH365" s="292"/>
    </row>
    <row r="366" spans="1:34" ht="12.75" customHeight="1" x14ac:dyDescent="0.25">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c r="AH366" s="292"/>
    </row>
    <row r="367" spans="1:34" ht="12.75" customHeight="1" x14ac:dyDescent="0.25">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c r="AH367" s="292"/>
    </row>
    <row r="368" spans="1:34" ht="12.75" customHeight="1" x14ac:dyDescent="0.25">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row>
    <row r="369" spans="1:34" ht="12.75" customHeight="1" x14ac:dyDescent="0.25">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row>
    <row r="370" spans="1:34" ht="12.75" customHeight="1" x14ac:dyDescent="0.25">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row>
    <row r="371" spans="1:34" ht="12.75" customHeight="1" x14ac:dyDescent="0.25">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row>
    <row r="372" spans="1:34" ht="12.75" customHeight="1" x14ac:dyDescent="0.25">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row>
    <row r="373" spans="1:34" ht="12.75" customHeight="1" x14ac:dyDescent="0.25">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row>
    <row r="374" spans="1:34" ht="12.75" customHeight="1" x14ac:dyDescent="0.25">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c r="AH374" s="292"/>
    </row>
    <row r="375" spans="1:34" ht="12.75" customHeight="1" x14ac:dyDescent="0.25">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c r="AH375" s="292"/>
    </row>
    <row r="376" spans="1:34" ht="12.75" customHeight="1" x14ac:dyDescent="0.25">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row>
    <row r="377" spans="1:34" ht="12.75" customHeight="1" x14ac:dyDescent="0.25">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row>
    <row r="378" spans="1:34" ht="12.75" customHeight="1" x14ac:dyDescent="0.25">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c r="AE378" s="292"/>
      <c r="AF378" s="292"/>
      <c r="AG378" s="292"/>
      <c r="AH378" s="292"/>
    </row>
    <row r="379" spans="1:34" ht="12.75" customHeight="1" x14ac:dyDescent="0.25">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row>
    <row r="380" spans="1:34" ht="12.75" customHeight="1"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row>
    <row r="381" spans="1:34" ht="12.75" customHeight="1" x14ac:dyDescent="0.25">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c r="AH381" s="292"/>
    </row>
    <row r="382" spans="1:34" ht="12.75" customHeight="1" x14ac:dyDescent="0.25">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row>
    <row r="383" spans="1:34" ht="12.75" customHeight="1" x14ac:dyDescent="0.25">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row>
    <row r="384" spans="1:34" ht="12.75" customHeight="1" x14ac:dyDescent="0.25">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c r="AH384" s="292"/>
    </row>
    <row r="385" spans="1:34" ht="12.75" customHeight="1" x14ac:dyDescent="0.25">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row>
    <row r="386" spans="1:34" ht="12.75" customHeight="1" x14ac:dyDescent="0.25">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row>
    <row r="387" spans="1:34" ht="12.75" customHeight="1" x14ac:dyDescent="0.25">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c r="AH387" s="292"/>
    </row>
    <row r="388" spans="1:34" ht="12.75" customHeight="1" x14ac:dyDescent="0.25">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row>
    <row r="389" spans="1:34" ht="12.75" customHeight="1" x14ac:dyDescent="0.25">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row>
    <row r="390" spans="1:34" ht="12.75" customHeight="1" x14ac:dyDescent="0.25">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c r="AE390" s="292"/>
      <c r="AF390" s="292"/>
      <c r="AG390" s="292"/>
      <c r="AH390" s="292"/>
    </row>
    <row r="391" spans="1:34" ht="12.75" customHeight="1" x14ac:dyDescent="0.25">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c r="AH391" s="292"/>
    </row>
    <row r="392" spans="1:34" ht="12.75" customHeight="1" x14ac:dyDescent="0.25">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row>
    <row r="393" spans="1:34" ht="12.75" customHeight="1" x14ac:dyDescent="0.25">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row>
    <row r="394" spans="1:34" ht="12.75" customHeight="1" x14ac:dyDescent="0.25">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c r="AH394" s="292"/>
    </row>
    <row r="395" spans="1:34" ht="12.75" customHeight="1" x14ac:dyDescent="0.25">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row>
    <row r="396" spans="1:34" ht="12.75" customHeight="1" x14ac:dyDescent="0.25">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row>
    <row r="397" spans="1:34" ht="12.75" customHeight="1" x14ac:dyDescent="0.25">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c r="AH397" s="292"/>
    </row>
    <row r="398" spans="1:34" ht="12.75" customHeight="1" x14ac:dyDescent="0.25">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row>
    <row r="399" spans="1:34" ht="12.75" customHeight="1" x14ac:dyDescent="0.25">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row>
    <row r="400" spans="1:34" ht="12.75" customHeight="1" x14ac:dyDescent="0.25">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c r="AH400" s="292"/>
    </row>
    <row r="401" spans="1:34" ht="12.75" customHeight="1" x14ac:dyDescent="0.25">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c r="AH401" s="292"/>
    </row>
    <row r="402" spans="1:34" ht="12.75" customHeight="1" x14ac:dyDescent="0.25">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c r="AH402" s="292"/>
    </row>
    <row r="403" spans="1:34" ht="12.75" customHeight="1" x14ac:dyDescent="0.25">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c r="AE403" s="292"/>
      <c r="AF403" s="292"/>
      <c r="AG403" s="292"/>
      <c r="AH403" s="292"/>
    </row>
    <row r="404" spans="1:34" ht="12.75" customHeight="1" x14ac:dyDescent="0.25">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row>
    <row r="405" spans="1:34" ht="12.75" customHeight="1" x14ac:dyDescent="0.25">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c r="AE405" s="292"/>
      <c r="AF405" s="292"/>
      <c r="AG405" s="292"/>
      <c r="AH405" s="292"/>
    </row>
    <row r="406" spans="1:34" ht="12.75" customHeight="1" x14ac:dyDescent="0.25">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c r="AH406" s="292"/>
    </row>
    <row r="407" spans="1:34" ht="12.75" customHeight="1" x14ac:dyDescent="0.25">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c r="AH407" s="292"/>
    </row>
    <row r="408" spans="1:34" ht="12.75" customHeight="1" x14ac:dyDescent="0.25">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row>
    <row r="409" spans="1:34" ht="12.75" customHeight="1" x14ac:dyDescent="0.25">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c r="AE409" s="292"/>
      <c r="AF409" s="292"/>
      <c r="AG409" s="292"/>
      <c r="AH409" s="292"/>
    </row>
    <row r="410" spans="1:34" ht="12.75" customHeight="1" x14ac:dyDescent="0.25">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c r="AH410" s="292"/>
    </row>
    <row r="411" spans="1:34" ht="12.75" customHeight="1" x14ac:dyDescent="0.25">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c r="AE411" s="292"/>
      <c r="AF411" s="292"/>
      <c r="AG411" s="292"/>
      <c r="AH411" s="292"/>
    </row>
    <row r="412" spans="1:34" ht="12.75" customHeight="1" x14ac:dyDescent="0.25">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c r="AH412" s="292"/>
    </row>
    <row r="413" spans="1:34" ht="12.75" customHeight="1" x14ac:dyDescent="0.25">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row>
    <row r="414" spans="1:34" ht="12.75" customHeight="1" x14ac:dyDescent="0.25">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c r="AH414" s="292"/>
    </row>
    <row r="415" spans="1:34" ht="12.75" customHeight="1" x14ac:dyDescent="0.25">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c r="AH415" s="292"/>
    </row>
    <row r="416" spans="1:34" ht="12.75" customHeight="1" x14ac:dyDescent="0.25">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c r="AH416" s="292"/>
    </row>
    <row r="417" spans="1:34" ht="12.75" customHeight="1" x14ac:dyDescent="0.25">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c r="AH417" s="292"/>
    </row>
    <row r="418" spans="1:34" ht="12.75" customHeight="1" x14ac:dyDescent="0.25">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c r="AE418" s="292"/>
      <c r="AF418" s="292"/>
      <c r="AG418" s="292"/>
      <c r="AH418" s="292"/>
    </row>
    <row r="419" spans="1:34" ht="12.75" customHeight="1" x14ac:dyDescent="0.25">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c r="AE419" s="292"/>
      <c r="AF419" s="292"/>
      <c r="AG419" s="292"/>
      <c r="AH419" s="292"/>
    </row>
    <row r="420" spans="1:34" ht="12.75" customHeight="1" x14ac:dyDescent="0.25">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c r="AH420" s="292"/>
    </row>
    <row r="421" spans="1:34" ht="12.75" customHeight="1" x14ac:dyDescent="0.2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row>
    <row r="422" spans="1:34" ht="12.75" customHeight="1" x14ac:dyDescent="0.25">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c r="AH422" s="292"/>
    </row>
    <row r="423" spans="1:34" ht="12.75" customHeight="1" x14ac:dyDescent="0.25">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c r="AH423" s="292"/>
    </row>
    <row r="424" spans="1:34" ht="12.75" customHeight="1" x14ac:dyDescent="0.2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c r="AH424" s="292"/>
    </row>
    <row r="425" spans="1:34" ht="12.75" customHeight="1" x14ac:dyDescent="0.2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row>
    <row r="426" spans="1:34" ht="12.75" customHeight="1" x14ac:dyDescent="0.2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row>
    <row r="427" spans="1:34" ht="12.75" customHeight="1" x14ac:dyDescent="0.2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row>
    <row r="428" spans="1:34" ht="12.75" customHeight="1" x14ac:dyDescent="0.2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row>
    <row r="429" spans="1:34" ht="12.75" customHeight="1" x14ac:dyDescent="0.2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row>
    <row r="430" spans="1:34" ht="12.75" customHeight="1" x14ac:dyDescent="0.2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c r="AH430" s="292"/>
    </row>
    <row r="431" spans="1:34" ht="12.75" customHeight="1" x14ac:dyDescent="0.2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row>
    <row r="432" spans="1:34" ht="12.75" customHeight="1" x14ac:dyDescent="0.2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row>
    <row r="433" spans="1:34" ht="12.75" customHeight="1" x14ac:dyDescent="0.2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row>
    <row r="434" spans="1:34" ht="12.75" customHeight="1" x14ac:dyDescent="0.2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c r="AH434" s="292"/>
    </row>
    <row r="435" spans="1:34" ht="12.75" customHeight="1" x14ac:dyDescent="0.2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row>
    <row r="436" spans="1:34" ht="12.75" customHeight="1" x14ac:dyDescent="0.2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c r="AH436" s="292"/>
    </row>
    <row r="437" spans="1:34" ht="12.75" customHeight="1" x14ac:dyDescent="0.2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c r="AH437" s="292"/>
    </row>
    <row r="438" spans="1:34" ht="12.75" customHeight="1" x14ac:dyDescent="0.2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c r="AH438" s="292"/>
    </row>
    <row r="439" spans="1:34" ht="12.75" customHeight="1" x14ac:dyDescent="0.2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row>
    <row r="440" spans="1:34" ht="12.75" customHeight="1" x14ac:dyDescent="0.2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c r="AH440" s="292"/>
    </row>
    <row r="441" spans="1:34" ht="12.75" customHeight="1" x14ac:dyDescent="0.2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row>
    <row r="442" spans="1:34" ht="12.75" customHeight="1" x14ac:dyDescent="0.2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c r="AH442" s="292"/>
    </row>
    <row r="443" spans="1:34" ht="12.75" customHeight="1" x14ac:dyDescent="0.2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row>
    <row r="444" spans="1:34" ht="12.75" customHeight="1" x14ac:dyDescent="0.2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c r="AH444" s="292"/>
    </row>
    <row r="445" spans="1:34" ht="12.75" customHeight="1" x14ac:dyDescent="0.2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row>
    <row r="446" spans="1:34" ht="12.75" customHeight="1" x14ac:dyDescent="0.2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row>
    <row r="447" spans="1:34" ht="12.75" customHeight="1" x14ac:dyDescent="0.2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row>
    <row r="448" spans="1:34" ht="12.75" customHeight="1" x14ac:dyDescent="0.2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c r="AH448" s="292"/>
    </row>
    <row r="449" spans="1:34" ht="12.75" customHeight="1" x14ac:dyDescent="0.2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c r="AH449" s="292"/>
    </row>
    <row r="450" spans="1:34" ht="12.75" customHeight="1" x14ac:dyDescent="0.2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row>
    <row r="451" spans="1:34" ht="12.75" customHeight="1" x14ac:dyDescent="0.2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c r="AH451" s="292"/>
    </row>
    <row r="452" spans="1:34" ht="12.75" customHeight="1" x14ac:dyDescent="0.2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c r="AH452" s="292"/>
    </row>
    <row r="453" spans="1:34" ht="12.75" customHeight="1" x14ac:dyDescent="0.2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row>
    <row r="454" spans="1:34" ht="12.75" customHeight="1" x14ac:dyDescent="0.2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row>
    <row r="455" spans="1:34" ht="12.75" customHeight="1" x14ac:dyDescent="0.2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c r="AH455" s="292"/>
    </row>
    <row r="456" spans="1:34" ht="12.75" customHeight="1" x14ac:dyDescent="0.2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row>
    <row r="457" spans="1:34" ht="12.75" customHeight="1" x14ac:dyDescent="0.2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c r="AH457" s="292"/>
    </row>
    <row r="458" spans="1:34" ht="12.75" customHeight="1" x14ac:dyDescent="0.2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row>
    <row r="459" spans="1:34" ht="12.75" customHeight="1" x14ac:dyDescent="0.2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row>
    <row r="460" spans="1:34" ht="12.75" customHeight="1" x14ac:dyDescent="0.2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row>
    <row r="461" spans="1:34" ht="12.75" customHeight="1" x14ac:dyDescent="0.25">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c r="AE461" s="292"/>
      <c r="AF461" s="292"/>
      <c r="AG461" s="292"/>
      <c r="AH461" s="292"/>
    </row>
    <row r="462" spans="1:34" ht="12.75" customHeight="1" x14ac:dyDescent="0.25">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row>
    <row r="463" spans="1:34" ht="12.75" customHeight="1" x14ac:dyDescent="0.25">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row>
    <row r="464" spans="1:34" ht="12.75" customHeight="1" x14ac:dyDescent="0.25">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c r="AH464" s="292"/>
    </row>
    <row r="465" spans="1:34" ht="12.75" customHeight="1" x14ac:dyDescent="0.25">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row>
    <row r="466" spans="1:34" ht="12.75" customHeight="1" x14ac:dyDescent="0.25">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row>
    <row r="467" spans="1:34" ht="12.75" customHeight="1" x14ac:dyDescent="0.25">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c r="AE467" s="292"/>
      <c r="AF467" s="292"/>
      <c r="AG467" s="292"/>
      <c r="AH467" s="292"/>
    </row>
    <row r="468" spans="1:34" ht="12.75" customHeight="1" x14ac:dyDescent="0.25">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row>
    <row r="469" spans="1:34" ht="12.75" customHeight="1" x14ac:dyDescent="0.25">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row>
    <row r="470" spans="1:34" ht="12.75" customHeight="1" x14ac:dyDescent="0.25">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c r="AH470" s="292"/>
    </row>
    <row r="471" spans="1:34" ht="12.75" customHeight="1" x14ac:dyDescent="0.25">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row>
    <row r="472" spans="1:34" ht="12.75" customHeight="1" x14ac:dyDescent="0.25">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row>
    <row r="473" spans="1:34" ht="12.75" customHeight="1" x14ac:dyDescent="0.25">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c r="AH473" s="292"/>
    </row>
    <row r="474" spans="1:34" ht="12.75" customHeight="1" x14ac:dyDescent="0.25">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c r="AE474" s="292"/>
      <c r="AF474" s="292"/>
      <c r="AG474" s="292"/>
      <c r="AH474" s="292"/>
    </row>
    <row r="475" spans="1:34" ht="12.75" customHeight="1" x14ac:dyDescent="0.25">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c r="AE475" s="292"/>
      <c r="AF475" s="292"/>
      <c r="AG475" s="292"/>
      <c r="AH475" s="292"/>
    </row>
    <row r="476" spans="1:34" ht="12.75" customHeight="1" x14ac:dyDescent="0.25">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c r="AH476" s="292"/>
    </row>
    <row r="477" spans="1:34" ht="12.75" customHeight="1" x14ac:dyDescent="0.25">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c r="AE477" s="292"/>
      <c r="AF477" s="292"/>
      <c r="AG477" s="292"/>
      <c r="AH477" s="292"/>
    </row>
    <row r="478" spans="1:34" ht="12.75" customHeight="1" x14ac:dyDescent="0.25">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c r="AH478" s="292"/>
    </row>
    <row r="479" spans="1:34" ht="12.75" customHeight="1" x14ac:dyDescent="0.25">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c r="AE479" s="292"/>
      <c r="AF479" s="292"/>
      <c r="AG479" s="292"/>
      <c r="AH479" s="292"/>
    </row>
    <row r="480" spans="1:34" ht="12.75" customHeight="1" x14ac:dyDescent="0.25">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c r="AH480" s="292"/>
    </row>
    <row r="481" spans="1:34" ht="12.75" customHeight="1" x14ac:dyDescent="0.25">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c r="AH481" s="292"/>
    </row>
    <row r="482" spans="1:34" ht="12.75" customHeight="1" x14ac:dyDescent="0.25">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row>
    <row r="483" spans="1:34" ht="12.75" customHeight="1" x14ac:dyDescent="0.25">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row>
    <row r="484" spans="1:34" ht="12.75" customHeight="1" x14ac:dyDescent="0.25">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row>
    <row r="485" spans="1:34" ht="12.75" customHeight="1" x14ac:dyDescent="0.25">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row>
    <row r="486" spans="1:34" ht="12.75" customHeight="1" x14ac:dyDescent="0.25">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c r="AE486" s="292"/>
      <c r="AF486" s="292"/>
      <c r="AG486" s="292"/>
      <c r="AH486" s="292"/>
    </row>
    <row r="487" spans="1:34" ht="12.75" customHeight="1" x14ac:dyDescent="0.25">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row>
    <row r="488" spans="1:34" ht="12.75" customHeight="1" x14ac:dyDescent="0.25">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row>
    <row r="489" spans="1:34" ht="12.75" customHeight="1" x14ac:dyDescent="0.25">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c r="AE489" s="292"/>
      <c r="AF489" s="292"/>
      <c r="AG489" s="292"/>
      <c r="AH489" s="292"/>
    </row>
    <row r="490" spans="1:34" ht="12.75" customHeight="1" x14ac:dyDescent="0.25">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row>
    <row r="491" spans="1:34" ht="12.75" customHeight="1" x14ac:dyDescent="0.25">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row>
    <row r="492" spans="1:34" ht="12.75" customHeight="1" x14ac:dyDescent="0.25">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c r="AE492" s="292"/>
      <c r="AF492" s="292"/>
      <c r="AG492" s="292"/>
      <c r="AH492" s="292"/>
    </row>
    <row r="493" spans="1:34" ht="12.75" customHeight="1" x14ac:dyDescent="0.25">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row>
    <row r="494" spans="1:34" ht="12.75" customHeight="1" x14ac:dyDescent="0.25">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row>
    <row r="495" spans="1:34" ht="12.75" customHeight="1" x14ac:dyDescent="0.25">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c r="AH495" s="292"/>
    </row>
    <row r="496" spans="1:34" ht="12.75" customHeight="1" x14ac:dyDescent="0.25">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c r="AE496" s="292"/>
      <c r="AF496" s="292"/>
      <c r="AG496" s="292"/>
      <c r="AH496" s="292"/>
    </row>
    <row r="497" spans="1:34" ht="12.75" customHeight="1" x14ac:dyDescent="0.25">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c r="AH497" s="292"/>
    </row>
    <row r="498" spans="1:34" ht="12.75" customHeight="1" x14ac:dyDescent="0.25">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c r="AE498" s="292"/>
      <c r="AF498" s="292"/>
      <c r="AG498" s="292"/>
      <c r="AH498" s="292"/>
    </row>
    <row r="499" spans="1:34" ht="12.75" customHeight="1" x14ac:dyDescent="0.25">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row>
    <row r="500" spans="1:34" ht="12.75" customHeight="1" x14ac:dyDescent="0.25">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c r="AE500" s="292"/>
      <c r="AF500" s="292"/>
      <c r="AG500" s="292"/>
      <c r="AH500" s="292"/>
    </row>
    <row r="501" spans="1:34" ht="12.75" customHeight="1" x14ac:dyDescent="0.25">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row>
    <row r="502" spans="1:34" ht="12.75" customHeight="1" x14ac:dyDescent="0.25">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c r="AE502" s="292"/>
      <c r="AF502" s="292"/>
      <c r="AG502" s="292"/>
      <c r="AH502" s="292"/>
    </row>
    <row r="503" spans="1:34" ht="12.75" customHeight="1" x14ac:dyDescent="0.25">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c r="AH503" s="292"/>
    </row>
    <row r="504" spans="1:34" ht="12.75" customHeight="1" x14ac:dyDescent="0.25">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c r="AH504" s="292"/>
    </row>
    <row r="505" spans="1:34" ht="12.75" customHeight="1" x14ac:dyDescent="0.25">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row>
    <row r="506" spans="1:34" ht="12.75" customHeight="1" x14ac:dyDescent="0.25">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c r="AE506" s="292"/>
      <c r="AF506" s="292"/>
      <c r="AG506" s="292"/>
      <c r="AH506" s="292"/>
    </row>
    <row r="507" spans="1:34" ht="12.75" customHeight="1" x14ac:dyDescent="0.25">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row>
    <row r="508" spans="1:34" ht="12.75" customHeight="1" x14ac:dyDescent="0.25">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row>
    <row r="509" spans="1:34" ht="12.75" customHeight="1" x14ac:dyDescent="0.25">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row>
    <row r="510" spans="1:34" ht="12.75" customHeight="1" x14ac:dyDescent="0.25">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c r="AE510" s="292"/>
      <c r="AF510" s="292"/>
      <c r="AG510" s="292"/>
      <c r="AH510" s="292"/>
    </row>
    <row r="511" spans="1:34" ht="12.75" customHeight="1" x14ac:dyDescent="0.25">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row>
    <row r="512" spans="1:34" ht="12.75" customHeight="1" x14ac:dyDescent="0.25">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row>
    <row r="513" spans="1:34" ht="12.75" customHeight="1" x14ac:dyDescent="0.25">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c r="AH513" s="292"/>
    </row>
    <row r="514" spans="1:34" ht="12.75" customHeight="1" x14ac:dyDescent="0.25">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row>
    <row r="515" spans="1:34" ht="12.75" customHeight="1" x14ac:dyDescent="0.25">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row>
    <row r="516" spans="1:34" ht="12.75" customHeight="1" x14ac:dyDescent="0.25">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row>
    <row r="517" spans="1:34" ht="12.75" customHeight="1" x14ac:dyDescent="0.25">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row>
    <row r="518" spans="1:34" ht="12.75" customHeight="1" x14ac:dyDescent="0.25">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row>
    <row r="519" spans="1:34" ht="12.75" customHeight="1" x14ac:dyDescent="0.25">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c r="AE519" s="292"/>
      <c r="AF519" s="292"/>
      <c r="AG519" s="292"/>
      <c r="AH519" s="292"/>
    </row>
    <row r="520" spans="1:34" ht="12.75" customHeight="1" x14ac:dyDescent="0.25">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row>
    <row r="521" spans="1:34" ht="12.75" customHeight="1" x14ac:dyDescent="0.25">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row>
    <row r="522" spans="1:34" ht="12.75" customHeight="1" x14ac:dyDescent="0.25">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c r="AE522" s="292"/>
      <c r="AF522" s="292"/>
      <c r="AG522" s="292"/>
      <c r="AH522" s="292"/>
    </row>
    <row r="523" spans="1:34" ht="12.75" customHeight="1" x14ac:dyDescent="0.25">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row>
    <row r="524" spans="1:34" ht="12.75" customHeight="1" x14ac:dyDescent="0.25">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row>
    <row r="525" spans="1:34" ht="12.75" customHeight="1" x14ac:dyDescent="0.25">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c r="AH525" s="292"/>
    </row>
    <row r="526" spans="1:34" ht="12.75" customHeight="1" x14ac:dyDescent="0.25">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c r="AE526" s="292"/>
      <c r="AF526" s="292"/>
      <c r="AG526" s="292"/>
      <c r="AH526" s="292"/>
    </row>
    <row r="527" spans="1:34" ht="12.75" customHeight="1" x14ac:dyDescent="0.25">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row>
    <row r="528" spans="1:34" ht="12.75" customHeight="1" x14ac:dyDescent="0.25">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row>
    <row r="529" spans="1:34" ht="12.75" customHeight="1" x14ac:dyDescent="0.25">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c r="AH529" s="292"/>
    </row>
    <row r="530" spans="1:34" ht="12.75" customHeight="1" x14ac:dyDescent="0.25">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row>
    <row r="531" spans="1:34" ht="12.75" customHeight="1" x14ac:dyDescent="0.25">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row>
    <row r="532" spans="1:34" ht="12.75" customHeight="1" x14ac:dyDescent="0.25">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c r="AE532" s="292"/>
      <c r="AF532" s="292"/>
      <c r="AG532" s="292"/>
      <c r="AH532" s="292"/>
    </row>
    <row r="533" spans="1:34" ht="12.75" customHeight="1" x14ac:dyDescent="0.25">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row>
    <row r="534" spans="1:34" ht="12.75" customHeight="1" x14ac:dyDescent="0.25">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row>
    <row r="535" spans="1:34" ht="12.75" customHeight="1" x14ac:dyDescent="0.25">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row>
    <row r="536" spans="1:34" ht="12.75" customHeight="1" x14ac:dyDescent="0.25">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row>
    <row r="537" spans="1:34" ht="12.75" customHeight="1" x14ac:dyDescent="0.25">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row>
    <row r="538" spans="1:34" ht="12.75" customHeight="1" x14ac:dyDescent="0.25">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c r="AE538" s="292"/>
      <c r="AF538" s="292"/>
      <c r="AG538" s="292"/>
      <c r="AH538" s="292"/>
    </row>
    <row r="539" spans="1:34" ht="12.75" customHeight="1" x14ac:dyDescent="0.25">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c r="AH539" s="292"/>
    </row>
    <row r="540" spans="1:34" ht="12.75" customHeight="1" x14ac:dyDescent="0.25">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c r="AE540" s="292"/>
      <c r="AF540" s="292"/>
      <c r="AG540" s="292"/>
      <c r="AH540" s="292"/>
    </row>
    <row r="541" spans="1:34" ht="12.75" customHeight="1" x14ac:dyDescent="0.25">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c r="AE541" s="292"/>
      <c r="AF541" s="292"/>
      <c r="AG541" s="292"/>
      <c r="AH541" s="292"/>
    </row>
    <row r="542" spans="1:34" ht="12.75" customHeight="1" x14ac:dyDescent="0.25">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row>
    <row r="543" spans="1:34" ht="12.75" customHeight="1" x14ac:dyDescent="0.25">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c r="AE543" s="292"/>
      <c r="AF543" s="292"/>
      <c r="AG543" s="292"/>
      <c r="AH543" s="292"/>
    </row>
    <row r="544" spans="1:34" ht="12.75" customHeight="1" x14ac:dyDescent="0.25">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292"/>
      <c r="AF544" s="292"/>
      <c r="AG544" s="292"/>
      <c r="AH544" s="292"/>
    </row>
    <row r="545" spans="1:34" ht="12.75" customHeight="1" x14ac:dyDescent="0.25">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c r="AE545" s="292"/>
      <c r="AF545" s="292"/>
      <c r="AG545" s="292"/>
      <c r="AH545" s="292"/>
    </row>
    <row r="546" spans="1:34" ht="12.75" customHeight="1" x14ac:dyDescent="0.25">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c r="AE546" s="292"/>
      <c r="AF546" s="292"/>
      <c r="AG546" s="292"/>
      <c r="AH546" s="292"/>
    </row>
    <row r="547" spans="1:34" ht="12.75" customHeight="1" x14ac:dyDescent="0.25">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row>
    <row r="548" spans="1:34" ht="12.75" customHeight="1" x14ac:dyDescent="0.25">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c r="AE548" s="292"/>
      <c r="AF548" s="292"/>
      <c r="AG548" s="292"/>
      <c r="AH548" s="292"/>
    </row>
    <row r="549" spans="1:34" ht="12.75" customHeight="1" x14ac:dyDescent="0.25">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c r="AE549" s="292"/>
      <c r="AF549" s="292"/>
      <c r="AG549" s="292"/>
      <c r="AH549" s="292"/>
    </row>
    <row r="550" spans="1:34" ht="12.75" customHeight="1" x14ac:dyDescent="0.25">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c r="AE550" s="292"/>
      <c r="AF550" s="292"/>
      <c r="AG550" s="292"/>
      <c r="AH550" s="292"/>
    </row>
    <row r="551" spans="1:34" ht="12.75" customHeight="1" x14ac:dyDescent="0.25">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c r="AE551" s="292"/>
      <c r="AF551" s="292"/>
      <c r="AG551" s="292"/>
      <c r="AH551" s="292"/>
    </row>
    <row r="552" spans="1:34" ht="12.75" customHeight="1" x14ac:dyDescent="0.25">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c r="AE552" s="292"/>
      <c r="AF552" s="292"/>
      <c r="AG552" s="292"/>
      <c r="AH552" s="292"/>
    </row>
    <row r="553" spans="1:34" ht="12.75" customHeight="1" x14ac:dyDescent="0.25">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row>
    <row r="554" spans="1:34" ht="12.75" customHeight="1" x14ac:dyDescent="0.25">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c r="AE554" s="292"/>
      <c r="AF554" s="292"/>
      <c r="AG554" s="292"/>
      <c r="AH554" s="292"/>
    </row>
    <row r="555" spans="1:34" ht="12.75" customHeight="1" x14ac:dyDescent="0.2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c r="AE555" s="292"/>
      <c r="AF555" s="292"/>
      <c r="AG555" s="292"/>
      <c r="AH555" s="292"/>
    </row>
    <row r="556" spans="1:34" ht="12.75" customHeight="1" x14ac:dyDescent="0.25">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c r="AE556" s="292"/>
      <c r="AF556" s="292"/>
      <c r="AG556" s="292"/>
      <c r="AH556" s="292"/>
    </row>
    <row r="557" spans="1:34" ht="12.75" customHeight="1" x14ac:dyDescent="0.25">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c r="AE557" s="292"/>
      <c r="AF557" s="292"/>
      <c r="AG557" s="292"/>
      <c r="AH557" s="292"/>
    </row>
    <row r="558" spans="1:34" ht="12.75" customHeight="1" x14ac:dyDescent="0.25">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c r="AE558" s="292"/>
      <c r="AF558" s="292"/>
      <c r="AG558" s="292"/>
      <c r="AH558" s="292"/>
    </row>
    <row r="559" spans="1:34" ht="12.75" customHeight="1" x14ac:dyDescent="0.25">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c r="AE559" s="292"/>
      <c r="AF559" s="292"/>
      <c r="AG559" s="292"/>
      <c r="AH559" s="292"/>
    </row>
    <row r="560" spans="1:34" ht="12.75" customHeight="1" x14ac:dyDescent="0.25">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c r="AE560" s="292"/>
      <c r="AF560" s="292"/>
      <c r="AG560" s="292"/>
      <c r="AH560" s="292"/>
    </row>
    <row r="561" spans="1:34" ht="12.75" customHeight="1" x14ac:dyDescent="0.25">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row>
    <row r="562" spans="1:34" ht="12.75" customHeight="1" x14ac:dyDescent="0.25">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c r="AE562" s="292"/>
      <c r="AF562" s="292"/>
      <c r="AG562" s="292"/>
      <c r="AH562" s="292"/>
    </row>
    <row r="563" spans="1:34" ht="12.75" customHeight="1" x14ac:dyDescent="0.25">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c r="AE563" s="292"/>
      <c r="AF563" s="292"/>
      <c r="AG563" s="292"/>
      <c r="AH563" s="292"/>
    </row>
    <row r="564" spans="1:34" ht="12.75" customHeight="1" x14ac:dyDescent="0.25">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c r="AE564" s="292"/>
      <c r="AF564" s="292"/>
      <c r="AG564" s="292"/>
      <c r="AH564" s="292"/>
    </row>
    <row r="565" spans="1:34" ht="12.75" customHeight="1" x14ac:dyDescent="0.25">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c r="AH565" s="292"/>
    </row>
    <row r="566" spans="1:34" ht="12.75" customHeight="1" x14ac:dyDescent="0.25">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c r="AE566" s="292"/>
      <c r="AF566" s="292"/>
      <c r="AG566" s="292"/>
      <c r="AH566" s="292"/>
    </row>
    <row r="567" spans="1:34" ht="12.75" customHeight="1" x14ac:dyDescent="0.25">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c r="AE567" s="292"/>
      <c r="AF567" s="292"/>
      <c r="AG567" s="292"/>
      <c r="AH567" s="292"/>
    </row>
    <row r="568" spans="1:34" ht="12.75" customHeight="1" x14ac:dyDescent="0.25">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c r="AE568" s="292"/>
      <c r="AF568" s="292"/>
      <c r="AG568" s="292"/>
      <c r="AH568" s="292"/>
    </row>
    <row r="569" spans="1:34" ht="12.75" customHeight="1" x14ac:dyDescent="0.25">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c r="AE569" s="292"/>
      <c r="AF569" s="292"/>
      <c r="AG569" s="292"/>
      <c r="AH569" s="292"/>
    </row>
    <row r="570" spans="1:34" ht="12.75" customHeight="1" x14ac:dyDescent="0.25">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c r="AE570" s="292"/>
      <c r="AF570" s="292"/>
      <c r="AG570" s="292"/>
      <c r="AH570" s="292"/>
    </row>
    <row r="571" spans="1:34" ht="12.75" customHeight="1" x14ac:dyDescent="0.25">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c r="AE571" s="292"/>
      <c r="AF571" s="292"/>
      <c r="AG571" s="292"/>
      <c r="AH571" s="292"/>
    </row>
    <row r="572" spans="1:34" ht="12.75" customHeight="1" x14ac:dyDescent="0.25">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c r="AE572" s="292"/>
      <c r="AF572" s="292"/>
      <c r="AG572" s="292"/>
      <c r="AH572" s="292"/>
    </row>
    <row r="573" spans="1:34" ht="12.75" customHeight="1" x14ac:dyDescent="0.25">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c r="AH573" s="292"/>
    </row>
    <row r="574" spans="1:34" ht="12.75" customHeight="1" x14ac:dyDescent="0.25">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c r="AE574" s="292"/>
      <c r="AF574" s="292"/>
      <c r="AG574" s="292"/>
      <c r="AH574" s="292"/>
    </row>
    <row r="575" spans="1:34" ht="12.75" customHeight="1" x14ac:dyDescent="0.25">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c r="AE575" s="292"/>
      <c r="AF575" s="292"/>
      <c r="AG575" s="292"/>
      <c r="AH575" s="292"/>
    </row>
    <row r="576" spans="1:34" ht="12.75" customHeight="1" x14ac:dyDescent="0.25">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c r="AE576" s="292"/>
      <c r="AF576" s="292"/>
      <c r="AG576" s="292"/>
      <c r="AH576" s="292"/>
    </row>
    <row r="577" spans="1:34" ht="12.75" customHeight="1" x14ac:dyDescent="0.25">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c r="AH577" s="292"/>
    </row>
    <row r="578" spans="1:34" ht="12.75" customHeight="1" x14ac:dyDescent="0.2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c r="AH578" s="292"/>
    </row>
    <row r="579" spans="1:34" ht="12.75" customHeight="1" x14ac:dyDescent="0.25">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c r="AH579" s="292"/>
    </row>
    <row r="580" spans="1:34" ht="12.75" customHeight="1" x14ac:dyDescent="0.25">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c r="AE580" s="292"/>
      <c r="AF580" s="292"/>
      <c r="AG580" s="292"/>
      <c r="AH580" s="292"/>
    </row>
    <row r="581" spans="1:34" ht="12.75" customHeight="1" x14ac:dyDescent="0.25">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row>
    <row r="582" spans="1:34" ht="12.75" customHeight="1" x14ac:dyDescent="0.25">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row>
    <row r="583" spans="1:34" ht="12.75" customHeight="1" x14ac:dyDescent="0.25">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c r="AH583" s="292"/>
    </row>
    <row r="584" spans="1:34" ht="12.75" customHeight="1" x14ac:dyDescent="0.25">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row>
    <row r="585" spans="1:34" ht="12.75" customHeight="1" x14ac:dyDescent="0.25">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row>
    <row r="586" spans="1:34" ht="12.75" customHeight="1" x14ac:dyDescent="0.25">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row>
    <row r="587" spans="1:34" ht="12.75" customHeight="1" x14ac:dyDescent="0.25">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row>
    <row r="588" spans="1:34" ht="12.75" customHeight="1" x14ac:dyDescent="0.25">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c r="AH588" s="292"/>
    </row>
    <row r="589" spans="1:34" ht="12.75" customHeight="1" x14ac:dyDescent="0.25">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c r="AH589" s="292"/>
    </row>
    <row r="590" spans="1:34" ht="12.75" customHeight="1" x14ac:dyDescent="0.25">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row>
    <row r="591" spans="1:34" ht="12.75" customHeight="1" x14ac:dyDescent="0.25">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row>
    <row r="592" spans="1:34" ht="12.75" customHeight="1" x14ac:dyDescent="0.25">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c r="AH592" s="292"/>
    </row>
    <row r="593" spans="1:34" ht="12.75" customHeight="1" x14ac:dyDescent="0.25">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c r="AE593" s="292"/>
      <c r="AF593" s="292"/>
      <c r="AG593" s="292"/>
      <c r="AH593" s="292"/>
    </row>
    <row r="594" spans="1:34" ht="12.75" customHeight="1" x14ac:dyDescent="0.25">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c r="AE594" s="292"/>
      <c r="AF594" s="292"/>
      <c r="AG594" s="292"/>
      <c r="AH594" s="292"/>
    </row>
    <row r="595" spans="1:34" ht="12.75" customHeight="1" x14ac:dyDescent="0.25">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c r="AH595" s="292"/>
    </row>
    <row r="596" spans="1:34" ht="12.75" customHeight="1" x14ac:dyDescent="0.25">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c r="AH596" s="292"/>
    </row>
    <row r="597" spans="1:34" ht="12.75" customHeight="1" x14ac:dyDescent="0.25">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c r="AH597" s="292"/>
    </row>
    <row r="598" spans="1:34" ht="12.75" customHeight="1" x14ac:dyDescent="0.25">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c r="AH598" s="292"/>
    </row>
    <row r="599" spans="1:34" ht="12.75" customHeight="1" x14ac:dyDescent="0.25">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row>
    <row r="600" spans="1:34" ht="12.75" customHeight="1" x14ac:dyDescent="0.25">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row>
    <row r="601" spans="1:34" ht="12.75" customHeight="1" x14ac:dyDescent="0.25">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c r="AE601" s="292"/>
      <c r="AF601" s="292"/>
      <c r="AG601" s="292"/>
      <c r="AH601" s="292"/>
    </row>
    <row r="602" spans="1:34" ht="12.75" customHeight="1" x14ac:dyDescent="0.25">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c r="AE602" s="292"/>
      <c r="AF602" s="292"/>
      <c r="AG602" s="292"/>
      <c r="AH602" s="292"/>
    </row>
    <row r="603" spans="1:34" ht="12.75" customHeight="1" x14ac:dyDescent="0.25">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c r="AE603" s="292"/>
      <c r="AF603" s="292"/>
      <c r="AG603" s="292"/>
      <c r="AH603" s="292"/>
    </row>
    <row r="604" spans="1:34" ht="12.75" customHeight="1" x14ac:dyDescent="0.25">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c r="AH604" s="292"/>
    </row>
    <row r="605" spans="1:34" ht="12.75" customHeight="1" x14ac:dyDescent="0.25">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c r="AE605" s="292"/>
      <c r="AF605" s="292"/>
      <c r="AG605" s="292"/>
      <c r="AH605" s="292"/>
    </row>
    <row r="606" spans="1:34" ht="12.75" customHeight="1" x14ac:dyDescent="0.25">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c r="AH606" s="292"/>
    </row>
    <row r="607" spans="1:34" ht="12.75" customHeight="1" x14ac:dyDescent="0.25">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row>
    <row r="608" spans="1:34" ht="12.75" customHeight="1" x14ac:dyDescent="0.25">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c r="AE608" s="292"/>
      <c r="AF608" s="292"/>
      <c r="AG608" s="292"/>
      <c r="AH608" s="292"/>
    </row>
    <row r="609" spans="1:34" ht="12.75" customHeight="1" x14ac:dyDescent="0.25">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c r="AE609" s="292"/>
      <c r="AF609" s="292"/>
      <c r="AG609" s="292"/>
      <c r="AH609" s="292"/>
    </row>
    <row r="610" spans="1:34" ht="12.75" customHeight="1" x14ac:dyDescent="0.25">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c r="AH610" s="292"/>
    </row>
    <row r="611" spans="1:34" ht="12.75" customHeight="1" x14ac:dyDescent="0.25">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row>
    <row r="612" spans="1:34" ht="12.75" customHeight="1" x14ac:dyDescent="0.25">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c r="AH612" s="292"/>
    </row>
    <row r="613" spans="1:34" ht="12.75" customHeight="1" x14ac:dyDescent="0.25">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c r="AE613" s="292"/>
      <c r="AF613" s="292"/>
      <c r="AG613" s="292"/>
      <c r="AH613" s="292"/>
    </row>
    <row r="614" spans="1:34" ht="12.75" customHeight="1" x14ac:dyDescent="0.25">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c r="AE614" s="292"/>
      <c r="AF614" s="292"/>
      <c r="AG614" s="292"/>
      <c r="AH614" s="292"/>
    </row>
    <row r="615" spans="1:34" ht="12.75" customHeight="1" x14ac:dyDescent="0.25">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c r="AE615" s="292"/>
      <c r="AF615" s="292"/>
      <c r="AG615" s="292"/>
      <c r="AH615" s="292"/>
    </row>
    <row r="616" spans="1:34" ht="12.75" customHeight="1" x14ac:dyDescent="0.25">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c r="AE616" s="292"/>
      <c r="AF616" s="292"/>
      <c r="AG616" s="292"/>
      <c r="AH616" s="292"/>
    </row>
    <row r="617" spans="1:34" ht="12.75" customHeight="1" x14ac:dyDescent="0.25">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c r="AE617" s="292"/>
      <c r="AF617" s="292"/>
      <c r="AG617" s="292"/>
      <c r="AH617" s="292"/>
    </row>
    <row r="618" spans="1:34" ht="12.75" customHeight="1" x14ac:dyDescent="0.25">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c r="AH618" s="292"/>
    </row>
    <row r="619" spans="1:34" ht="12.75" customHeight="1" x14ac:dyDescent="0.25">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c r="AE619" s="292"/>
      <c r="AF619" s="292"/>
      <c r="AG619" s="292"/>
      <c r="AH619" s="292"/>
    </row>
    <row r="620" spans="1:34" ht="12.75" customHeight="1" x14ac:dyDescent="0.25">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c r="AE620" s="292"/>
      <c r="AF620" s="292"/>
      <c r="AG620" s="292"/>
      <c r="AH620" s="292"/>
    </row>
    <row r="621" spans="1:34" ht="12.75" customHeight="1" x14ac:dyDescent="0.25">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row>
    <row r="622" spans="1:34" ht="12.75" customHeight="1" x14ac:dyDescent="0.25">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row>
    <row r="623" spans="1:34" ht="12.75" customHeight="1" x14ac:dyDescent="0.25">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row>
    <row r="624" spans="1:34" ht="12.75" customHeight="1" x14ac:dyDescent="0.25">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row>
    <row r="625" spans="1:34" ht="12.75" customHeight="1" x14ac:dyDescent="0.25">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row>
    <row r="626" spans="1:34" ht="12.75" customHeight="1" x14ac:dyDescent="0.25">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c r="AE626" s="292"/>
      <c r="AF626" s="292"/>
      <c r="AG626" s="292"/>
      <c r="AH626" s="292"/>
    </row>
    <row r="627" spans="1:34" ht="12.75" customHeight="1" x14ac:dyDescent="0.25">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c r="AH627" s="292"/>
    </row>
    <row r="628" spans="1:34" ht="12.75" customHeight="1" x14ac:dyDescent="0.25">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c r="AE628" s="292"/>
      <c r="AF628" s="292"/>
      <c r="AG628" s="292"/>
      <c r="AH628" s="292"/>
    </row>
    <row r="629" spans="1:34" ht="12.75" customHeight="1" x14ac:dyDescent="0.25">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c r="AE629" s="292"/>
      <c r="AF629" s="292"/>
      <c r="AG629" s="292"/>
      <c r="AH629" s="292"/>
    </row>
    <row r="630" spans="1:34" ht="12.75" customHeight="1" x14ac:dyDescent="0.25">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c r="AH630" s="292"/>
    </row>
    <row r="631" spans="1:34" ht="12.75" customHeight="1" x14ac:dyDescent="0.25">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c r="AH631" s="292"/>
    </row>
    <row r="632" spans="1:34" ht="12.75" customHeight="1" x14ac:dyDescent="0.25">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c r="AH632" s="292"/>
    </row>
    <row r="633" spans="1:34" ht="12.75" customHeight="1" x14ac:dyDescent="0.25">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c r="AE633" s="292"/>
      <c r="AF633" s="292"/>
      <c r="AG633" s="292"/>
      <c r="AH633" s="292"/>
    </row>
    <row r="634" spans="1:34" ht="12.75" customHeight="1" x14ac:dyDescent="0.25">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row>
    <row r="635" spans="1:34" ht="12.75" customHeight="1" x14ac:dyDescent="0.25">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row>
    <row r="636" spans="1:34" ht="12.75" customHeight="1" x14ac:dyDescent="0.25">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row>
    <row r="637" spans="1:34" ht="12.75" customHeight="1" x14ac:dyDescent="0.25">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c r="AE637" s="292"/>
      <c r="AF637" s="292"/>
      <c r="AG637" s="292"/>
      <c r="AH637" s="292"/>
    </row>
    <row r="638" spans="1:34" ht="12.75" customHeight="1" x14ac:dyDescent="0.25">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row>
    <row r="639" spans="1:34" ht="12.75" customHeight="1" x14ac:dyDescent="0.25">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c r="AE639" s="292"/>
      <c r="AF639" s="292"/>
      <c r="AG639" s="292"/>
      <c r="AH639" s="292"/>
    </row>
    <row r="640" spans="1:34" ht="12.75" customHeight="1" x14ac:dyDescent="0.25">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c r="AE640" s="292"/>
      <c r="AF640" s="292"/>
      <c r="AG640" s="292"/>
      <c r="AH640" s="292"/>
    </row>
    <row r="641" spans="1:34" ht="12.75" customHeight="1" x14ac:dyDescent="0.25">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c r="AH641" s="292"/>
    </row>
    <row r="642" spans="1:34" ht="12.75" customHeight="1" x14ac:dyDescent="0.25">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c r="AH642" s="292"/>
    </row>
    <row r="643" spans="1:34" ht="12.75" customHeight="1" x14ac:dyDescent="0.25">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row>
    <row r="644" spans="1:34" ht="12.75" customHeight="1" x14ac:dyDescent="0.25">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row>
    <row r="645" spans="1:34" ht="12.75" customHeight="1" x14ac:dyDescent="0.25">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row>
    <row r="646" spans="1:34" ht="12.75" customHeight="1" x14ac:dyDescent="0.25">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c r="AH646" s="292"/>
    </row>
    <row r="647" spans="1:34" ht="12.75" customHeight="1" x14ac:dyDescent="0.25">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c r="AH647" s="292"/>
    </row>
    <row r="648" spans="1:34" ht="12.75" customHeight="1" x14ac:dyDescent="0.25">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c r="AE648" s="292"/>
      <c r="AF648" s="292"/>
      <c r="AG648" s="292"/>
      <c r="AH648" s="292"/>
    </row>
    <row r="649" spans="1:34" ht="12.75" customHeight="1" x14ac:dyDescent="0.25">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c r="AE649" s="292"/>
      <c r="AF649" s="292"/>
      <c r="AG649" s="292"/>
      <c r="AH649" s="292"/>
    </row>
    <row r="650" spans="1:34" ht="12.75" customHeight="1" x14ac:dyDescent="0.25">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c r="AH650" s="292"/>
    </row>
    <row r="651" spans="1:34" ht="12.75" customHeight="1" x14ac:dyDescent="0.25">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c r="AH651" s="292"/>
    </row>
    <row r="652" spans="1:34" ht="12.75" customHeight="1" x14ac:dyDescent="0.25">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c r="AH652" s="292"/>
    </row>
    <row r="653" spans="1:34" ht="12.75" customHeight="1" x14ac:dyDescent="0.25">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c r="AH653" s="292"/>
    </row>
    <row r="654" spans="1:34" ht="12.75" customHeight="1" x14ac:dyDescent="0.25">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c r="AH654" s="292"/>
    </row>
    <row r="655" spans="1:34" ht="12.75" customHeight="1" x14ac:dyDescent="0.25">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c r="AH655" s="292"/>
    </row>
    <row r="656" spans="1:34" ht="12.75" customHeight="1" x14ac:dyDescent="0.25">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c r="AE656" s="292"/>
      <c r="AF656" s="292"/>
      <c r="AG656" s="292"/>
      <c r="AH656" s="292"/>
    </row>
    <row r="657" spans="1:34" ht="12.75" customHeight="1" x14ac:dyDescent="0.25">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c r="AH657" s="292"/>
    </row>
    <row r="658" spans="1:34" ht="12.75" customHeight="1" x14ac:dyDescent="0.25">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c r="AH658" s="292"/>
    </row>
    <row r="659" spans="1:34" ht="12.75" customHeight="1" x14ac:dyDescent="0.25">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c r="AH659" s="292"/>
    </row>
    <row r="660" spans="1:34" ht="12.75" customHeight="1" x14ac:dyDescent="0.25">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c r="AH660" s="292"/>
    </row>
    <row r="661" spans="1:34" ht="12.75" customHeight="1" x14ac:dyDescent="0.25">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row>
    <row r="662" spans="1:34" ht="12.75" customHeight="1" x14ac:dyDescent="0.25">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row>
    <row r="663" spans="1:34" ht="12.75" customHeight="1" x14ac:dyDescent="0.25">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c r="AE663" s="292"/>
      <c r="AF663" s="292"/>
      <c r="AG663" s="292"/>
      <c r="AH663" s="292"/>
    </row>
    <row r="664" spans="1:34" ht="12.75" customHeight="1" x14ac:dyDescent="0.25">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c r="AE664" s="292"/>
      <c r="AF664" s="292"/>
      <c r="AG664" s="292"/>
      <c r="AH664" s="292"/>
    </row>
    <row r="665" spans="1:34" ht="12.75" customHeight="1" x14ac:dyDescent="0.25">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c r="AE665" s="292"/>
      <c r="AF665" s="292"/>
      <c r="AG665" s="292"/>
      <c r="AH665" s="292"/>
    </row>
    <row r="666" spans="1:34" ht="12.75" customHeight="1" x14ac:dyDescent="0.25">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c r="AE666" s="292"/>
      <c r="AF666" s="292"/>
      <c r="AG666" s="292"/>
      <c r="AH666" s="292"/>
    </row>
    <row r="667" spans="1:34" ht="12.75" customHeight="1" x14ac:dyDescent="0.25">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c r="AH667" s="292"/>
    </row>
    <row r="668" spans="1:34" ht="12.75" customHeight="1" x14ac:dyDescent="0.25">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c r="AH668" s="292"/>
    </row>
    <row r="669" spans="1:34" ht="12.75" customHeight="1" x14ac:dyDescent="0.25">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c r="AH669" s="292"/>
    </row>
    <row r="670" spans="1:34" ht="12.75" customHeight="1" x14ac:dyDescent="0.25">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c r="AE670" s="292"/>
      <c r="AF670" s="292"/>
      <c r="AG670" s="292"/>
      <c r="AH670" s="292"/>
    </row>
    <row r="671" spans="1:34" ht="12.75" customHeight="1" x14ac:dyDescent="0.25">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c r="AE671" s="292"/>
      <c r="AF671" s="292"/>
      <c r="AG671" s="292"/>
      <c r="AH671" s="292"/>
    </row>
    <row r="672" spans="1:34" ht="12.75" customHeight="1" x14ac:dyDescent="0.25">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c r="AE672" s="292"/>
      <c r="AF672" s="292"/>
      <c r="AG672" s="292"/>
      <c r="AH672" s="292"/>
    </row>
    <row r="673" spans="1:34" ht="12.75" customHeight="1" x14ac:dyDescent="0.25">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c r="AE673" s="292"/>
      <c r="AF673" s="292"/>
      <c r="AG673" s="292"/>
      <c r="AH673" s="292"/>
    </row>
    <row r="674" spans="1:34" ht="12.75" customHeight="1" x14ac:dyDescent="0.25">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c r="AH674" s="292"/>
    </row>
    <row r="675" spans="1:34" ht="12.75" customHeight="1" x14ac:dyDescent="0.25">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c r="AE675" s="292"/>
      <c r="AF675" s="292"/>
      <c r="AG675" s="292"/>
      <c r="AH675" s="292"/>
    </row>
    <row r="676" spans="1:34" ht="12.75" customHeight="1" x14ac:dyDescent="0.25">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c r="AE676" s="292"/>
      <c r="AF676" s="292"/>
      <c r="AG676" s="292"/>
      <c r="AH676" s="292"/>
    </row>
    <row r="677" spans="1:34" ht="12.75" customHeight="1" x14ac:dyDescent="0.25">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c r="AE677" s="292"/>
      <c r="AF677" s="292"/>
      <c r="AG677" s="292"/>
      <c r="AH677" s="292"/>
    </row>
    <row r="678" spans="1:34" ht="12.75" customHeight="1" x14ac:dyDescent="0.25">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c r="AE678" s="292"/>
      <c r="AF678" s="292"/>
      <c r="AG678" s="292"/>
      <c r="AH678" s="292"/>
    </row>
    <row r="679" spans="1:34" ht="12.75" customHeight="1" x14ac:dyDescent="0.25">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c r="AE679" s="292"/>
      <c r="AF679" s="292"/>
      <c r="AG679" s="292"/>
      <c r="AH679" s="292"/>
    </row>
    <row r="680" spans="1:34" ht="12.75" customHeight="1" x14ac:dyDescent="0.25">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c r="AE680" s="292"/>
      <c r="AF680" s="292"/>
      <c r="AG680" s="292"/>
      <c r="AH680" s="292"/>
    </row>
    <row r="681" spans="1:34" ht="12.75" customHeight="1" x14ac:dyDescent="0.2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c r="AH681" s="292"/>
    </row>
    <row r="682" spans="1:34" ht="12.75" customHeight="1" x14ac:dyDescent="0.25">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c r="AE682" s="292"/>
      <c r="AF682" s="292"/>
      <c r="AG682" s="292"/>
      <c r="AH682" s="292"/>
    </row>
    <row r="683" spans="1:34" ht="12.75" customHeight="1" x14ac:dyDescent="0.25">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c r="AH683" s="292"/>
    </row>
    <row r="684" spans="1:34" ht="12.75" customHeight="1" x14ac:dyDescent="0.25">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c r="AH684" s="292"/>
    </row>
    <row r="685" spans="1:34" ht="12.75" customHeight="1" x14ac:dyDescent="0.25">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c r="AE685" s="292"/>
      <c r="AF685" s="292"/>
      <c r="AG685" s="292"/>
      <c r="AH685" s="292"/>
    </row>
    <row r="686" spans="1:34" ht="12.75" customHeight="1" x14ac:dyDescent="0.25">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292"/>
      <c r="AH686" s="292"/>
    </row>
    <row r="687" spans="1:34" ht="12.75" customHeight="1" x14ac:dyDescent="0.25">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292"/>
      <c r="AH687" s="292"/>
    </row>
    <row r="688" spans="1:34" ht="12.75" customHeight="1" x14ac:dyDescent="0.25">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292"/>
      <c r="AH688" s="292"/>
    </row>
    <row r="689" spans="1:34" ht="12.75" customHeight="1" x14ac:dyDescent="0.25">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c r="AE689" s="292"/>
      <c r="AF689" s="292"/>
      <c r="AG689" s="292"/>
      <c r="AH689" s="292"/>
    </row>
    <row r="690" spans="1:34" ht="12.75" customHeight="1" x14ac:dyDescent="0.25">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c r="AE690" s="292"/>
      <c r="AF690" s="292"/>
      <c r="AG690" s="292"/>
      <c r="AH690" s="292"/>
    </row>
    <row r="691" spans="1:34" ht="12.75" customHeight="1" x14ac:dyDescent="0.25">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c r="AE691" s="292"/>
      <c r="AF691" s="292"/>
      <c r="AG691" s="292"/>
      <c r="AH691" s="292"/>
    </row>
    <row r="692" spans="1:34" ht="12.75" customHeight="1" x14ac:dyDescent="0.25">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c r="AH692" s="292"/>
    </row>
    <row r="693" spans="1:34" ht="12.75" customHeight="1" x14ac:dyDescent="0.25">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c r="AH693" s="292"/>
    </row>
    <row r="694" spans="1:34" ht="12.75" customHeight="1" x14ac:dyDescent="0.25">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row>
    <row r="695" spans="1:34" ht="12.75" customHeight="1" x14ac:dyDescent="0.25">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c r="AE695" s="292"/>
      <c r="AF695" s="292"/>
      <c r="AG695" s="292"/>
      <c r="AH695" s="292"/>
    </row>
    <row r="696" spans="1:34" ht="12.75" customHeight="1" x14ac:dyDescent="0.25">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c r="AE696" s="292"/>
      <c r="AF696" s="292"/>
      <c r="AG696" s="292"/>
      <c r="AH696" s="292"/>
    </row>
    <row r="697" spans="1:34" ht="12.75" customHeight="1" x14ac:dyDescent="0.25">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c r="AH697" s="292"/>
    </row>
    <row r="698" spans="1:34" ht="12.75" customHeight="1" x14ac:dyDescent="0.25">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row>
    <row r="699" spans="1:34" ht="12.75" customHeight="1" x14ac:dyDescent="0.25">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row>
    <row r="700" spans="1:34" ht="12.7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c r="AH700" s="292"/>
    </row>
    <row r="701" spans="1:34" ht="12.75" customHeight="1" x14ac:dyDescent="0.25">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c r="AE701" s="292"/>
      <c r="AF701" s="292"/>
      <c r="AG701" s="292"/>
      <c r="AH701" s="292"/>
    </row>
    <row r="702" spans="1:34" ht="12.75" customHeight="1" x14ac:dyDescent="0.25">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c r="AE702" s="292"/>
      <c r="AF702" s="292"/>
      <c r="AG702" s="292"/>
      <c r="AH702" s="292"/>
    </row>
    <row r="703" spans="1:34" ht="12.75" customHeight="1" x14ac:dyDescent="0.25">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c r="AE703" s="292"/>
      <c r="AF703" s="292"/>
      <c r="AG703" s="292"/>
      <c r="AH703" s="292"/>
    </row>
    <row r="704" spans="1:34" ht="12.75" customHeight="1" x14ac:dyDescent="0.25">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c r="AE704" s="292"/>
      <c r="AF704" s="292"/>
      <c r="AG704" s="292"/>
      <c r="AH704" s="292"/>
    </row>
    <row r="705" spans="1:34" ht="12.75" customHeight="1" x14ac:dyDescent="0.25">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c r="AE705" s="292"/>
      <c r="AF705" s="292"/>
      <c r="AG705" s="292"/>
      <c r="AH705" s="292"/>
    </row>
    <row r="706" spans="1:34" ht="12.75" customHeight="1" x14ac:dyDescent="0.25">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row>
    <row r="707" spans="1:34" ht="12.75" customHeight="1" x14ac:dyDescent="0.25">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c r="AE707" s="292"/>
      <c r="AF707" s="292"/>
      <c r="AG707" s="292"/>
      <c r="AH707" s="292"/>
    </row>
    <row r="708" spans="1:34" ht="12.75" customHeight="1" x14ac:dyDescent="0.25">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c r="AE708" s="292"/>
      <c r="AF708" s="292"/>
      <c r="AG708" s="292"/>
      <c r="AH708" s="292"/>
    </row>
    <row r="709" spans="1:34" ht="12.75" customHeight="1" x14ac:dyDescent="0.25">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c r="AE709" s="292"/>
      <c r="AF709" s="292"/>
      <c r="AG709" s="292"/>
      <c r="AH709" s="292"/>
    </row>
    <row r="710" spans="1:34" ht="12.75" customHeight="1" x14ac:dyDescent="0.25">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c r="AE710" s="292"/>
      <c r="AF710" s="292"/>
      <c r="AG710" s="292"/>
      <c r="AH710" s="292"/>
    </row>
    <row r="711" spans="1:34" ht="12.75" customHeight="1" x14ac:dyDescent="0.25">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c r="AH711" s="292"/>
    </row>
    <row r="712" spans="1:34" ht="12.75" customHeight="1" x14ac:dyDescent="0.25">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c r="AE712" s="292"/>
      <c r="AF712" s="292"/>
      <c r="AG712" s="292"/>
      <c r="AH712" s="292"/>
    </row>
    <row r="713" spans="1:34" ht="12.75" customHeight="1" x14ac:dyDescent="0.25">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c r="AH713" s="292"/>
    </row>
    <row r="714" spans="1:34" ht="12.75" customHeight="1" x14ac:dyDescent="0.25">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row>
    <row r="715" spans="1:34" ht="12.75" customHeight="1" x14ac:dyDescent="0.25">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c r="AH715" s="292"/>
    </row>
    <row r="716" spans="1:34" ht="12.75" customHeight="1" x14ac:dyDescent="0.25">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c r="AE716" s="292"/>
      <c r="AF716" s="292"/>
      <c r="AG716" s="292"/>
      <c r="AH716" s="292"/>
    </row>
    <row r="717" spans="1:34" ht="12.75" customHeight="1" x14ac:dyDescent="0.25">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c r="AE717" s="292"/>
      <c r="AF717" s="292"/>
      <c r="AG717" s="292"/>
      <c r="AH717" s="292"/>
    </row>
    <row r="718" spans="1:34" ht="12.75" customHeight="1" x14ac:dyDescent="0.25">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c r="AE718" s="292"/>
      <c r="AF718" s="292"/>
      <c r="AG718" s="292"/>
      <c r="AH718" s="292"/>
    </row>
    <row r="719" spans="1:34" ht="12.75" customHeight="1" x14ac:dyDescent="0.25">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c r="AE719" s="292"/>
      <c r="AF719" s="292"/>
      <c r="AG719" s="292"/>
      <c r="AH719" s="292"/>
    </row>
    <row r="720" spans="1:34" ht="12.75" customHeight="1" x14ac:dyDescent="0.25">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c r="AH720" s="292"/>
    </row>
    <row r="721" spans="1:34" ht="12.75" customHeight="1" x14ac:dyDescent="0.25">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c r="AE721" s="292"/>
      <c r="AF721" s="292"/>
      <c r="AG721" s="292"/>
      <c r="AH721" s="292"/>
    </row>
    <row r="722" spans="1:34" ht="12.75" customHeight="1" x14ac:dyDescent="0.25">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c r="AH722" s="292"/>
    </row>
    <row r="723" spans="1:34" ht="12.75" customHeight="1" x14ac:dyDescent="0.25">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c r="AE723" s="292"/>
      <c r="AF723" s="292"/>
      <c r="AG723" s="292"/>
      <c r="AH723" s="292"/>
    </row>
    <row r="724" spans="1:34" ht="12.75" customHeight="1" x14ac:dyDescent="0.25">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c r="AE724" s="292"/>
      <c r="AF724" s="292"/>
      <c r="AG724" s="292"/>
      <c r="AH724" s="292"/>
    </row>
    <row r="725" spans="1:34" ht="12.75" customHeight="1" x14ac:dyDescent="0.25">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c r="AE725" s="292"/>
      <c r="AF725" s="292"/>
      <c r="AG725" s="292"/>
      <c r="AH725" s="292"/>
    </row>
    <row r="726" spans="1:34" ht="12.75" customHeight="1" x14ac:dyDescent="0.25">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c r="AE726" s="292"/>
      <c r="AF726" s="292"/>
      <c r="AG726" s="292"/>
      <c r="AH726" s="292"/>
    </row>
    <row r="727" spans="1:34" ht="12.75" customHeight="1" x14ac:dyDescent="0.25">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c r="AH727" s="292"/>
    </row>
    <row r="728" spans="1:34" ht="12.75" customHeight="1" x14ac:dyDescent="0.25">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c r="AE728" s="292"/>
      <c r="AF728" s="292"/>
      <c r="AG728" s="292"/>
      <c r="AH728" s="292"/>
    </row>
    <row r="729" spans="1:34" ht="12.75" customHeight="1" x14ac:dyDescent="0.25">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c r="AE729" s="292"/>
      <c r="AF729" s="292"/>
      <c r="AG729" s="292"/>
      <c r="AH729" s="292"/>
    </row>
    <row r="730" spans="1:34" ht="12.75" customHeight="1" x14ac:dyDescent="0.25">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c r="AE730" s="292"/>
      <c r="AF730" s="292"/>
      <c r="AG730" s="292"/>
      <c r="AH730" s="292"/>
    </row>
    <row r="731" spans="1:34" ht="12.75" customHeight="1" x14ac:dyDescent="0.25">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c r="AH731" s="292"/>
    </row>
    <row r="732" spans="1:34" ht="12.75" customHeight="1" x14ac:dyDescent="0.25">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c r="AE732" s="292"/>
      <c r="AF732" s="292"/>
      <c r="AG732" s="292"/>
      <c r="AH732" s="292"/>
    </row>
    <row r="733" spans="1:34" ht="12.75" customHeight="1" x14ac:dyDescent="0.25">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c r="AE733" s="292"/>
      <c r="AF733" s="292"/>
      <c r="AG733" s="292"/>
      <c r="AH733" s="292"/>
    </row>
    <row r="734" spans="1:34" ht="12.75" customHeight="1" x14ac:dyDescent="0.25">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c r="AE734" s="292"/>
      <c r="AF734" s="292"/>
      <c r="AG734" s="292"/>
      <c r="AH734" s="292"/>
    </row>
    <row r="735" spans="1:34" ht="12.75" customHeight="1" x14ac:dyDescent="0.25">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c r="AE735" s="292"/>
      <c r="AF735" s="292"/>
      <c r="AG735" s="292"/>
      <c r="AH735" s="292"/>
    </row>
    <row r="736" spans="1:34" ht="12.75" customHeight="1" x14ac:dyDescent="0.25">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c r="AE736" s="292"/>
      <c r="AF736" s="292"/>
      <c r="AG736" s="292"/>
      <c r="AH736" s="292"/>
    </row>
    <row r="737" spans="1:34" ht="12.75" customHeight="1" x14ac:dyDescent="0.25">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c r="AE737" s="292"/>
      <c r="AF737" s="292"/>
      <c r="AG737" s="292"/>
      <c r="AH737" s="292"/>
    </row>
    <row r="738" spans="1:34" ht="12.75" customHeight="1" x14ac:dyDescent="0.25">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c r="AE738" s="292"/>
      <c r="AF738" s="292"/>
      <c r="AG738" s="292"/>
      <c r="AH738" s="292"/>
    </row>
    <row r="739" spans="1:34" ht="12.75" customHeight="1" x14ac:dyDescent="0.25">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c r="AE739" s="292"/>
      <c r="AF739" s="292"/>
      <c r="AG739" s="292"/>
      <c r="AH739" s="292"/>
    </row>
    <row r="740" spans="1:34" ht="12.75" customHeight="1" x14ac:dyDescent="0.25">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c r="AE740" s="292"/>
      <c r="AF740" s="292"/>
      <c r="AG740" s="292"/>
      <c r="AH740" s="292"/>
    </row>
    <row r="741" spans="1:34" ht="12.75" customHeight="1" x14ac:dyDescent="0.25">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c r="AE741" s="292"/>
      <c r="AF741" s="292"/>
      <c r="AG741" s="292"/>
      <c r="AH741" s="292"/>
    </row>
    <row r="742" spans="1:34" ht="12.75" customHeight="1" x14ac:dyDescent="0.25">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c r="AE742" s="292"/>
      <c r="AF742" s="292"/>
      <c r="AG742" s="292"/>
      <c r="AH742" s="292"/>
    </row>
    <row r="743" spans="1:34" ht="12.75" customHeight="1" x14ac:dyDescent="0.25">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c r="AH743" s="292"/>
    </row>
    <row r="744" spans="1:34" ht="12.75" customHeight="1" x14ac:dyDescent="0.25">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c r="AH744" s="292"/>
    </row>
    <row r="745" spans="1:34" ht="12.75" customHeight="1" x14ac:dyDescent="0.25">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c r="AE745" s="292"/>
      <c r="AF745" s="292"/>
      <c r="AG745" s="292"/>
      <c r="AH745" s="292"/>
    </row>
    <row r="746" spans="1:34" ht="12.75" customHeight="1" x14ac:dyDescent="0.25">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c r="AE746" s="292"/>
      <c r="AF746" s="292"/>
      <c r="AG746" s="292"/>
      <c r="AH746" s="292"/>
    </row>
    <row r="747" spans="1:34" ht="12.75" customHeight="1" x14ac:dyDescent="0.25">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c r="AE747" s="292"/>
      <c r="AF747" s="292"/>
      <c r="AG747" s="292"/>
      <c r="AH747" s="292"/>
    </row>
    <row r="748" spans="1:34" ht="12.75" customHeight="1" x14ac:dyDescent="0.25">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c r="AE748" s="292"/>
      <c r="AF748" s="292"/>
      <c r="AG748" s="292"/>
      <c r="AH748" s="292"/>
    </row>
    <row r="749" spans="1:34" ht="12.75" customHeight="1" x14ac:dyDescent="0.25">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c r="AH749" s="292"/>
    </row>
    <row r="750" spans="1:34" ht="12.75" customHeight="1" x14ac:dyDescent="0.25">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c r="AH750" s="292"/>
    </row>
    <row r="751" spans="1:34" ht="12.75" customHeight="1" x14ac:dyDescent="0.25">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c r="AH751" s="292"/>
    </row>
    <row r="752" spans="1:34" ht="12.75" customHeight="1" x14ac:dyDescent="0.25">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c r="AH752" s="292"/>
    </row>
    <row r="753" spans="1:34" ht="12.75" customHeight="1" x14ac:dyDescent="0.25">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c r="AH753" s="292"/>
    </row>
    <row r="754" spans="1:34" ht="12.75" customHeight="1" x14ac:dyDescent="0.25">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c r="AH754" s="292"/>
    </row>
    <row r="755" spans="1:34" ht="12.75" customHeight="1" x14ac:dyDescent="0.25">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c r="AE755" s="292"/>
      <c r="AF755" s="292"/>
      <c r="AG755" s="292"/>
      <c r="AH755" s="292"/>
    </row>
    <row r="756" spans="1:34" ht="12.75" customHeight="1" x14ac:dyDescent="0.25">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c r="AH756" s="292"/>
    </row>
    <row r="757" spans="1:34" ht="12.75" customHeight="1" x14ac:dyDescent="0.25">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c r="AE757" s="292"/>
      <c r="AF757" s="292"/>
      <c r="AG757" s="292"/>
      <c r="AH757" s="292"/>
    </row>
    <row r="758" spans="1:34" ht="12.75" customHeight="1" x14ac:dyDescent="0.25">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c r="AH758" s="292"/>
    </row>
    <row r="759" spans="1:34" ht="12.75" customHeight="1" x14ac:dyDescent="0.25">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c r="AH759" s="292"/>
    </row>
    <row r="760" spans="1:34" ht="12.75" customHeight="1" x14ac:dyDescent="0.25">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c r="AE760" s="292"/>
      <c r="AF760" s="292"/>
      <c r="AG760" s="292"/>
      <c r="AH760" s="292"/>
    </row>
    <row r="761" spans="1:34" ht="12.75" customHeight="1" x14ac:dyDescent="0.25">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c r="AH761" s="292"/>
    </row>
    <row r="762" spans="1:34" ht="12.75" customHeight="1" x14ac:dyDescent="0.25">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c r="AE762" s="292"/>
      <c r="AF762" s="292"/>
      <c r="AG762" s="292"/>
      <c r="AH762" s="292"/>
    </row>
    <row r="763" spans="1:34" ht="12.75" customHeight="1" x14ac:dyDescent="0.25">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92"/>
      <c r="AF763" s="292"/>
      <c r="AG763" s="292"/>
      <c r="AH763" s="292"/>
    </row>
    <row r="764" spans="1:34" ht="12.75" customHeight="1" x14ac:dyDescent="0.25">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c r="AE764" s="292"/>
      <c r="AF764" s="292"/>
      <c r="AG764" s="292"/>
      <c r="AH764" s="292"/>
    </row>
    <row r="765" spans="1:34" ht="12.75" customHeight="1" x14ac:dyDescent="0.25">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c r="AE765" s="292"/>
      <c r="AF765" s="292"/>
      <c r="AG765" s="292"/>
      <c r="AH765" s="292"/>
    </row>
    <row r="766" spans="1:34" ht="12.75" customHeight="1" x14ac:dyDescent="0.25">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c r="AE766" s="292"/>
      <c r="AF766" s="292"/>
      <c r="AG766" s="292"/>
      <c r="AH766" s="292"/>
    </row>
    <row r="767" spans="1:34" ht="12.75" customHeight="1" x14ac:dyDescent="0.25">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c r="AH767" s="292"/>
    </row>
    <row r="768" spans="1:34" ht="12.75" customHeight="1" x14ac:dyDescent="0.25">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c r="AH768" s="292"/>
    </row>
    <row r="769" spans="1:34" ht="12.75" customHeight="1" x14ac:dyDescent="0.25">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c r="AE769" s="292"/>
      <c r="AF769" s="292"/>
      <c r="AG769" s="292"/>
      <c r="AH769" s="292"/>
    </row>
    <row r="770" spans="1:34" ht="12.75" customHeight="1" x14ac:dyDescent="0.25">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c r="AE770" s="292"/>
      <c r="AF770" s="292"/>
      <c r="AG770" s="292"/>
      <c r="AH770" s="292"/>
    </row>
    <row r="771" spans="1:34" ht="12.75" customHeight="1" x14ac:dyDescent="0.25">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c r="AE771" s="292"/>
      <c r="AF771" s="292"/>
      <c r="AG771" s="292"/>
      <c r="AH771" s="292"/>
    </row>
    <row r="772" spans="1:34" ht="12.75" customHeight="1" x14ac:dyDescent="0.25">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c r="AE772" s="292"/>
      <c r="AF772" s="292"/>
      <c r="AG772" s="292"/>
      <c r="AH772" s="292"/>
    </row>
    <row r="773" spans="1:34" ht="12.75" customHeight="1" x14ac:dyDescent="0.25">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c r="AE773" s="292"/>
      <c r="AF773" s="292"/>
      <c r="AG773" s="292"/>
      <c r="AH773" s="292"/>
    </row>
    <row r="774" spans="1:34" ht="12.75" customHeight="1" x14ac:dyDescent="0.25">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c r="AE774" s="292"/>
      <c r="AF774" s="292"/>
      <c r="AG774" s="292"/>
      <c r="AH774" s="292"/>
    </row>
    <row r="775" spans="1:34" ht="12.75" customHeight="1" x14ac:dyDescent="0.25">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c r="AE775" s="292"/>
      <c r="AF775" s="292"/>
      <c r="AG775" s="292"/>
      <c r="AH775" s="292"/>
    </row>
    <row r="776" spans="1:34" ht="12.75" customHeight="1" x14ac:dyDescent="0.25">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c r="AH776" s="292"/>
    </row>
    <row r="777" spans="1:34" ht="12.75" customHeight="1" x14ac:dyDescent="0.25">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c r="AE777" s="292"/>
      <c r="AF777" s="292"/>
      <c r="AG777" s="292"/>
      <c r="AH777" s="292"/>
    </row>
    <row r="778" spans="1:34" ht="12.75" customHeight="1" x14ac:dyDescent="0.25">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c r="AE778" s="292"/>
      <c r="AF778" s="292"/>
      <c r="AG778" s="292"/>
      <c r="AH778" s="292"/>
    </row>
    <row r="779" spans="1:34" ht="12.75" customHeight="1" x14ac:dyDescent="0.25">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c r="AH779" s="292"/>
    </row>
    <row r="780" spans="1:34" ht="12.75" customHeight="1" x14ac:dyDescent="0.25">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c r="AE780" s="292"/>
      <c r="AF780" s="292"/>
      <c r="AG780" s="292"/>
      <c r="AH780" s="292"/>
    </row>
    <row r="781" spans="1:34" ht="12.75" customHeight="1" x14ac:dyDescent="0.25">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c r="AE781" s="292"/>
      <c r="AF781" s="292"/>
      <c r="AG781" s="292"/>
      <c r="AH781" s="292"/>
    </row>
    <row r="782" spans="1:34" ht="12.75" customHeight="1" x14ac:dyDescent="0.25">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c r="AE782" s="292"/>
      <c r="AF782" s="292"/>
      <c r="AG782" s="292"/>
      <c r="AH782" s="292"/>
    </row>
    <row r="783" spans="1:34" ht="12.75" customHeight="1" x14ac:dyDescent="0.25">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c r="AE783" s="292"/>
      <c r="AF783" s="292"/>
      <c r="AG783" s="292"/>
      <c r="AH783" s="292"/>
    </row>
    <row r="784" spans="1:34" ht="12.75" customHeight="1" x14ac:dyDescent="0.25">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c r="AE784" s="292"/>
      <c r="AF784" s="292"/>
      <c r="AG784" s="292"/>
      <c r="AH784" s="292"/>
    </row>
    <row r="785" spans="1:34" ht="12.75" customHeight="1" x14ac:dyDescent="0.25">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c r="AE785" s="292"/>
      <c r="AF785" s="292"/>
      <c r="AG785" s="292"/>
      <c r="AH785" s="292"/>
    </row>
    <row r="786" spans="1:34" ht="12.75" customHeight="1" x14ac:dyDescent="0.25">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c r="AE786" s="292"/>
      <c r="AF786" s="292"/>
      <c r="AG786" s="292"/>
      <c r="AH786" s="292"/>
    </row>
    <row r="787" spans="1:34" ht="12.75" customHeight="1" x14ac:dyDescent="0.25">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c r="AE787" s="292"/>
      <c r="AF787" s="292"/>
      <c r="AG787" s="292"/>
      <c r="AH787" s="292"/>
    </row>
    <row r="788" spans="1:34" ht="12.75" customHeight="1" x14ac:dyDescent="0.25">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c r="AE788" s="292"/>
      <c r="AF788" s="292"/>
      <c r="AG788" s="292"/>
      <c r="AH788" s="292"/>
    </row>
    <row r="789" spans="1:34" ht="12.75" customHeight="1" x14ac:dyDescent="0.25">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c r="AE789" s="292"/>
      <c r="AF789" s="292"/>
      <c r="AG789" s="292"/>
      <c r="AH789" s="292"/>
    </row>
    <row r="790" spans="1:34" ht="12.75" customHeight="1" x14ac:dyDescent="0.25">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c r="AE790" s="292"/>
      <c r="AF790" s="292"/>
      <c r="AG790" s="292"/>
      <c r="AH790" s="292"/>
    </row>
    <row r="791" spans="1:34" ht="12.75" customHeight="1" x14ac:dyDescent="0.25">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c r="AE791" s="292"/>
      <c r="AF791" s="292"/>
      <c r="AG791" s="292"/>
      <c r="AH791" s="292"/>
    </row>
    <row r="792" spans="1:34" ht="12.75" customHeight="1" x14ac:dyDescent="0.25">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c r="AE792" s="292"/>
      <c r="AF792" s="292"/>
      <c r="AG792" s="292"/>
      <c r="AH792" s="292"/>
    </row>
    <row r="793" spans="1:34" ht="12.75" customHeight="1" x14ac:dyDescent="0.25">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c r="AE793" s="292"/>
      <c r="AF793" s="292"/>
      <c r="AG793" s="292"/>
      <c r="AH793" s="292"/>
    </row>
    <row r="794" spans="1:34" ht="12.75" customHeight="1" x14ac:dyDescent="0.25">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c r="AE794" s="292"/>
      <c r="AF794" s="292"/>
      <c r="AG794" s="292"/>
      <c r="AH794" s="292"/>
    </row>
    <row r="795" spans="1:34" ht="12.75" customHeight="1" x14ac:dyDescent="0.25">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c r="AE795" s="292"/>
      <c r="AF795" s="292"/>
      <c r="AG795" s="292"/>
      <c r="AH795" s="292"/>
    </row>
    <row r="796" spans="1:34" ht="12.75" customHeight="1" x14ac:dyDescent="0.25">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c r="AE796" s="292"/>
      <c r="AF796" s="292"/>
      <c r="AG796" s="292"/>
      <c r="AH796" s="292"/>
    </row>
    <row r="797" spans="1:34" ht="12.75" customHeight="1" x14ac:dyDescent="0.25">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c r="AE797" s="292"/>
      <c r="AF797" s="292"/>
      <c r="AG797" s="292"/>
      <c r="AH797" s="292"/>
    </row>
    <row r="798" spans="1:34" ht="12.75" customHeight="1" x14ac:dyDescent="0.25">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c r="AE798" s="292"/>
      <c r="AF798" s="292"/>
      <c r="AG798" s="292"/>
      <c r="AH798" s="292"/>
    </row>
    <row r="799" spans="1:34" ht="12.75" customHeight="1" x14ac:dyDescent="0.25">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row>
    <row r="800" spans="1:34" ht="12.75" customHeight="1" x14ac:dyDescent="0.25">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c r="AE800" s="292"/>
      <c r="AF800" s="292"/>
      <c r="AG800" s="292"/>
      <c r="AH800" s="292"/>
    </row>
    <row r="801" spans="1:34" ht="12.75" customHeight="1" x14ac:dyDescent="0.25">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c r="AE801" s="292"/>
      <c r="AF801" s="292"/>
      <c r="AG801" s="292"/>
      <c r="AH801" s="292"/>
    </row>
    <row r="802" spans="1:34" ht="12.75" customHeight="1" x14ac:dyDescent="0.25">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c r="AH802" s="292"/>
    </row>
    <row r="803" spans="1:34" ht="12.75" customHeight="1" x14ac:dyDescent="0.25">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c r="AH803" s="292"/>
    </row>
    <row r="804" spans="1:34" ht="12.75" customHeight="1" x14ac:dyDescent="0.25">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c r="AE804" s="292"/>
      <c r="AF804" s="292"/>
      <c r="AG804" s="292"/>
      <c r="AH804" s="292"/>
    </row>
    <row r="805" spans="1:34" ht="12.75" customHeight="1" x14ac:dyDescent="0.25">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c r="AH805" s="292"/>
    </row>
    <row r="806" spans="1:34" ht="12.75" customHeight="1" x14ac:dyDescent="0.25">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c r="AE806" s="292"/>
      <c r="AF806" s="292"/>
      <c r="AG806" s="292"/>
      <c r="AH806" s="292"/>
    </row>
    <row r="807" spans="1:34" ht="12.75" customHeight="1" x14ac:dyDescent="0.25">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c r="AE807" s="292"/>
      <c r="AF807" s="292"/>
      <c r="AG807" s="292"/>
      <c r="AH807" s="292"/>
    </row>
    <row r="808" spans="1:34" ht="12.75" customHeight="1" x14ac:dyDescent="0.25">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c r="AE808" s="292"/>
      <c r="AF808" s="292"/>
      <c r="AG808" s="292"/>
      <c r="AH808" s="292"/>
    </row>
    <row r="809" spans="1:34" ht="12.75" customHeight="1" x14ac:dyDescent="0.25">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c r="AE809" s="292"/>
      <c r="AF809" s="292"/>
      <c r="AG809" s="292"/>
      <c r="AH809" s="292"/>
    </row>
    <row r="810" spans="1:34" ht="12.75" customHeight="1" x14ac:dyDescent="0.25">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c r="AE810" s="292"/>
      <c r="AF810" s="292"/>
      <c r="AG810" s="292"/>
      <c r="AH810" s="292"/>
    </row>
    <row r="811" spans="1:34" ht="12.75" customHeight="1" x14ac:dyDescent="0.25">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c r="AE811" s="292"/>
      <c r="AF811" s="292"/>
      <c r="AG811" s="292"/>
      <c r="AH811" s="292"/>
    </row>
    <row r="812" spans="1:34" ht="12.75" customHeight="1" x14ac:dyDescent="0.25">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c r="AE812" s="292"/>
      <c r="AF812" s="292"/>
      <c r="AG812" s="292"/>
      <c r="AH812" s="292"/>
    </row>
    <row r="813" spans="1:34" ht="12.75" customHeight="1" x14ac:dyDescent="0.25">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c r="AE813" s="292"/>
      <c r="AF813" s="292"/>
      <c r="AG813" s="292"/>
      <c r="AH813" s="292"/>
    </row>
    <row r="814" spans="1:34" ht="12.75" customHeight="1" x14ac:dyDescent="0.25">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c r="AE814" s="292"/>
      <c r="AF814" s="292"/>
      <c r="AG814" s="292"/>
      <c r="AH814" s="292"/>
    </row>
    <row r="815" spans="1:34" ht="12.75" customHeight="1" x14ac:dyDescent="0.25">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c r="AE815" s="292"/>
      <c r="AF815" s="292"/>
      <c r="AG815" s="292"/>
      <c r="AH815" s="292"/>
    </row>
    <row r="816" spans="1:34" ht="12.75" customHeight="1" x14ac:dyDescent="0.25">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c r="AE816" s="292"/>
      <c r="AF816" s="292"/>
      <c r="AG816" s="292"/>
      <c r="AH816" s="292"/>
    </row>
    <row r="817" spans="1:34" ht="12.75" customHeight="1" x14ac:dyDescent="0.25">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c r="AE817" s="292"/>
      <c r="AF817" s="292"/>
      <c r="AG817" s="292"/>
      <c r="AH817" s="292"/>
    </row>
    <row r="818" spans="1:34" ht="12.75" customHeight="1" x14ac:dyDescent="0.25">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c r="AE818" s="292"/>
      <c r="AF818" s="292"/>
      <c r="AG818" s="292"/>
      <c r="AH818" s="292"/>
    </row>
    <row r="819" spans="1:34" ht="12.75" customHeight="1" x14ac:dyDescent="0.25">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c r="AE819" s="292"/>
      <c r="AF819" s="292"/>
      <c r="AG819" s="292"/>
      <c r="AH819" s="292"/>
    </row>
    <row r="820" spans="1:34" ht="12.75" customHeight="1" x14ac:dyDescent="0.25">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c r="AE820" s="292"/>
      <c r="AF820" s="292"/>
      <c r="AG820" s="292"/>
      <c r="AH820" s="292"/>
    </row>
    <row r="821" spans="1:34" ht="12.75" customHeight="1" x14ac:dyDescent="0.25">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c r="AH821" s="292"/>
    </row>
    <row r="822" spans="1:34" ht="12.75" customHeight="1" x14ac:dyDescent="0.25">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c r="AH822" s="292"/>
    </row>
    <row r="823" spans="1:34" ht="12.75" customHeight="1" x14ac:dyDescent="0.25">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c r="AE823" s="292"/>
      <c r="AF823" s="292"/>
      <c r="AG823" s="292"/>
      <c r="AH823" s="292"/>
    </row>
    <row r="824" spans="1:34" ht="12.75" customHeight="1" x14ac:dyDescent="0.25">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c r="AE824" s="292"/>
      <c r="AF824" s="292"/>
      <c r="AG824" s="292"/>
      <c r="AH824" s="292"/>
    </row>
    <row r="825" spans="1:34" ht="12.75" customHeight="1" x14ac:dyDescent="0.25">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c r="AE825" s="292"/>
      <c r="AF825" s="292"/>
      <c r="AG825" s="292"/>
      <c r="AH825" s="292"/>
    </row>
    <row r="826" spans="1:34" ht="12.75" customHeight="1" x14ac:dyDescent="0.25">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c r="AE826" s="292"/>
      <c r="AF826" s="292"/>
      <c r="AG826" s="292"/>
      <c r="AH826" s="292"/>
    </row>
    <row r="827" spans="1:34" ht="12.75" customHeight="1" x14ac:dyDescent="0.25">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c r="AH827" s="292"/>
    </row>
    <row r="828" spans="1:34" ht="12.75" customHeight="1" x14ac:dyDescent="0.25">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c r="AE828" s="292"/>
      <c r="AF828" s="292"/>
      <c r="AG828" s="292"/>
      <c r="AH828" s="292"/>
    </row>
    <row r="829" spans="1:34" ht="12.75" customHeight="1" x14ac:dyDescent="0.25">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c r="AE829" s="292"/>
      <c r="AF829" s="292"/>
      <c r="AG829" s="292"/>
      <c r="AH829" s="292"/>
    </row>
    <row r="830" spans="1:34" ht="12.75" customHeight="1" x14ac:dyDescent="0.25">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c r="AE830" s="292"/>
      <c r="AF830" s="292"/>
      <c r="AG830" s="292"/>
      <c r="AH830" s="292"/>
    </row>
    <row r="831" spans="1:34" ht="12.75" customHeight="1" x14ac:dyDescent="0.25">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c r="AH831" s="292"/>
    </row>
    <row r="832" spans="1:34" ht="12.75" customHeight="1" x14ac:dyDescent="0.25">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c r="AE832" s="292"/>
      <c r="AF832" s="292"/>
      <c r="AG832" s="292"/>
      <c r="AH832" s="292"/>
    </row>
    <row r="833" spans="1:34" ht="12.75" customHeight="1" x14ac:dyDescent="0.25">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c r="AH833" s="292"/>
    </row>
    <row r="834" spans="1:34" ht="12.75" customHeight="1" x14ac:dyDescent="0.25">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c r="AH834" s="292"/>
    </row>
    <row r="835" spans="1:34" ht="12.75" customHeight="1" x14ac:dyDescent="0.25">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row>
    <row r="836" spans="1:34" ht="12.75" customHeight="1" x14ac:dyDescent="0.25">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c r="AE836" s="292"/>
      <c r="AF836" s="292"/>
      <c r="AG836" s="292"/>
      <c r="AH836" s="292"/>
    </row>
    <row r="837" spans="1:34" ht="12.75" customHeight="1" x14ac:dyDescent="0.25">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c r="AE837" s="292"/>
      <c r="AF837" s="292"/>
      <c r="AG837" s="292"/>
      <c r="AH837" s="292"/>
    </row>
    <row r="838" spans="1:34" ht="12.75" customHeight="1" x14ac:dyDescent="0.25">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c r="AE838" s="292"/>
      <c r="AF838" s="292"/>
      <c r="AG838" s="292"/>
      <c r="AH838" s="292"/>
    </row>
    <row r="839" spans="1:34" ht="12.75" customHeight="1" x14ac:dyDescent="0.25">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c r="AH839" s="292"/>
    </row>
    <row r="840" spans="1:34" ht="12.75" customHeight="1" x14ac:dyDescent="0.25">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c r="AH840" s="292"/>
    </row>
    <row r="841" spans="1:34" ht="12.75" customHeight="1" x14ac:dyDescent="0.25">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c r="AE841" s="292"/>
      <c r="AF841" s="292"/>
      <c r="AG841" s="292"/>
      <c r="AH841" s="292"/>
    </row>
    <row r="842" spans="1:34" ht="12.75" customHeight="1" x14ac:dyDescent="0.25">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c r="AE842" s="292"/>
      <c r="AF842" s="292"/>
      <c r="AG842" s="292"/>
      <c r="AH842" s="292"/>
    </row>
    <row r="843" spans="1:34" ht="12.75" customHeight="1" x14ac:dyDescent="0.25">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c r="AE843" s="292"/>
      <c r="AF843" s="292"/>
      <c r="AG843" s="292"/>
      <c r="AH843" s="292"/>
    </row>
    <row r="844" spans="1:34" ht="12.75" customHeight="1" x14ac:dyDescent="0.25">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c r="AE844" s="292"/>
      <c r="AF844" s="292"/>
      <c r="AG844" s="292"/>
      <c r="AH844" s="292"/>
    </row>
    <row r="845" spans="1:34" ht="12.75" customHeight="1" x14ac:dyDescent="0.25">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c r="AE845" s="292"/>
      <c r="AF845" s="292"/>
      <c r="AG845" s="292"/>
      <c r="AH845" s="292"/>
    </row>
    <row r="846" spans="1:34" ht="12.75" customHeight="1" x14ac:dyDescent="0.25">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c r="AE846" s="292"/>
      <c r="AF846" s="292"/>
      <c r="AG846" s="292"/>
      <c r="AH846" s="292"/>
    </row>
    <row r="847" spans="1:34" ht="12.75" customHeight="1" x14ac:dyDescent="0.25">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c r="AE847" s="292"/>
      <c r="AF847" s="292"/>
      <c r="AG847" s="292"/>
      <c r="AH847" s="292"/>
    </row>
    <row r="848" spans="1:34" ht="12.75" customHeight="1" x14ac:dyDescent="0.25">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c r="AE848" s="292"/>
      <c r="AF848" s="292"/>
      <c r="AG848" s="292"/>
      <c r="AH848" s="292"/>
    </row>
    <row r="849" spans="1:34" ht="12.75" customHeight="1" x14ac:dyDescent="0.25">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c r="AE849" s="292"/>
      <c r="AF849" s="292"/>
      <c r="AG849" s="292"/>
      <c r="AH849" s="292"/>
    </row>
    <row r="850" spans="1:34" ht="12.75" customHeight="1" x14ac:dyDescent="0.25">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c r="AE850" s="292"/>
      <c r="AF850" s="292"/>
      <c r="AG850" s="292"/>
      <c r="AH850" s="292"/>
    </row>
    <row r="851" spans="1:34" ht="12.75" customHeight="1" x14ac:dyDescent="0.25">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c r="AE851" s="292"/>
      <c r="AF851" s="292"/>
      <c r="AG851" s="292"/>
      <c r="AH851" s="292"/>
    </row>
    <row r="852" spans="1:34" ht="12.75" customHeight="1" x14ac:dyDescent="0.25">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c r="AE852" s="292"/>
      <c r="AF852" s="292"/>
      <c r="AG852" s="292"/>
      <c r="AH852" s="292"/>
    </row>
    <row r="853" spans="1:34" ht="12.75" customHeight="1" x14ac:dyDescent="0.25">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c r="AE853" s="292"/>
      <c r="AF853" s="292"/>
      <c r="AG853" s="292"/>
      <c r="AH853" s="292"/>
    </row>
    <row r="854" spans="1:34" ht="12.75" customHeight="1" x14ac:dyDescent="0.25">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c r="AE854" s="292"/>
      <c r="AF854" s="292"/>
      <c r="AG854" s="292"/>
      <c r="AH854" s="292"/>
    </row>
    <row r="855" spans="1:34" ht="12.75" customHeight="1" x14ac:dyDescent="0.25">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c r="AE855" s="292"/>
      <c r="AF855" s="292"/>
      <c r="AG855" s="292"/>
      <c r="AH855" s="292"/>
    </row>
    <row r="856" spans="1:34" ht="12.75" customHeight="1" x14ac:dyDescent="0.25">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c r="AE856" s="292"/>
      <c r="AF856" s="292"/>
      <c r="AG856" s="292"/>
      <c r="AH856" s="292"/>
    </row>
    <row r="857" spans="1:34" ht="12.75" customHeight="1" x14ac:dyDescent="0.25">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c r="AE857" s="292"/>
      <c r="AF857" s="292"/>
      <c r="AG857" s="292"/>
      <c r="AH857" s="292"/>
    </row>
    <row r="858" spans="1:34" ht="12.75" customHeight="1" x14ac:dyDescent="0.25">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c r="AE858" s="292"/>
      <c r="AF858" s="292"/>
      <c r="AG858" s="292"/>
      <c r="AH858" s="292"/>
    </row>
    <row r="859" spans="1:34" ht="12.75" customHeight="1" x14ac:dyDescent="0.25">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c r="AE859" s="292"/>
      <c r="AF859" s="292"/>
      <c r="AG859" s="292"/>
      <c r="AH859" s="292"/>
    </row>
    <row r="860" spans="1:34" ht="12.75" customHeight="1" x14ac:dyDescent="0.25">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row>
    <row r="861" spans="1:34" ht="12.75" customHeight="1" x14ac:dyDescent="0.25">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c r="AH861" s="292"/>
    </row>
    <row r="862" spans="1:34" ht="12.75" customHeight="1" x14ac:dyDescent="0.25">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c r="AH862" s="292"/>
    </row>
    <row r="863" spans="1:34" ht="12.75" customHeight="1" x14ac:dyDescent="0.25">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c r="AE863" s="292"/>
      <c r="AF863" s="292"/>
      <c r="AG863" s="292"/>
      <c r="AH863" s="292"/>
    </row>
    <row r="864" spans="1:34" ht="12.75" customHeight="1" x14ac:dyDescent="0.25">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c r="AE864" s="292"/>
      <c r="AF864" s="292"/>
      <c r="AG864" s="292"/>
      <c r="AH864" s="292"/>
    </row>
    <row r="865" spans="1:34" ht="12.75" customHeight="1" x14ac:dyDescent="0.25">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c r="AE865" s="292"/>
      <c r="AF865" s="292"/>
      <c r="AG865" s="292"/>
      <c r="AH865" s="292"/>
    </row>
    <row r="866" spans="1:34" ht="12.75" customHeight="1" x14ac:dyDescent="0.25">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c r="AE866" s="292"/>
      <c r="AF866" s="292"/>
      <c r="AG866" s="292"/>
      <c r="AH866" s="292"/>
    </row>
    <row r="867" spans="1:34" ht="12.75" customHeight="1" x14ac:dyDescent="0.25">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c r="AE867" s="292"/>
      <c r="AF867" s="292"/>
      <c r="AG867" s="292"/>
      <c r="AH867" s="292"/>
    </row>
    <row r="868" spans="1:34" ht="12.75" customHeight="1" x14ac:dyDescent="0.25">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c r="AE868" s="292"/>
      <c r="AF868" s="292"/>
      <c r="AG868" s="292"/>
      <c r="AH868" s="292"/>
    </row>
    <row r="869" spans="1:34" ht="12.75" customHeight="1" x14ac:dyDescent="0.25">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c r="AE869" s="292"/>
      <c r="AF869" s="292"/>
      <c r="AG869" s="292"/>
      <c r="AH869" s="292"/>
    </row>
    <row r="870" spans="1:34" ht="12.75" customHeight="1" x14ac:dyDescent="0.25">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c r="AE870" s="292"/>
      <c r="AF870" s="292"/>
      <c r="AG870" s="292"/>
      <c r="AH870" s="292"/>
    </row>
    <row r="871" spans="1:34" ht="12.75" customHeight="1" x14ac:dyDescent="0.25">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c r="AE871" s="292"/>
      <c r="AF871" s="292"/>
      <c r="AG871" s="292"/>
      <c r="AH871" s="292"/>
    </row>
    <row r="872" spans="1:34" ht="12.75" customHeight="1" x14ac:dyDescent="0.25">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c r="AE872" s="292"/>
      <c r="AF872" s="292"/>
      <c r="AG872" s="292"/>
      <c r="AH872" s="292"/>
    </row>
    <row r="873" spans="1:34" ht="12.75" customHeight="1" x14ac:dyDescent="0.25">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c r="AE873" s="292"/>
      <c r="AF873" s="292"/>
      <c r="AG873" s="292"/>
      <c r="AH873" s="292"/>
    </row>
    <row r="874" spans="1:34" ht="12.75" customHeight="1" x14ac:dyDescent="0.25">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c r="AE874" s="292"/>
      <c r="AF874" s="292"/>
      <c r="AG874" s="292"/>
      <c r="AH874" s="292"/>
    </row>
    <row r="875" spans="1:34" ht="12.75" customHeight="1" x14ac:dyDescent="0.25">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c r="AE875" s="292"/>
      <c r="AF875" s="292"/>
      <c r="AG875" s="292"/>
      <c r="AH875" s="292"/>
    </row>
    <row r="876" spans="1:34" ht="12.75" customHeight="1" x14ac:dyDescent="0.25">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row>
    <row r="877" spans="1:34" ht="12.75" customHeight="1" x14ac:dyDescent="0.25">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c r="AE877" s="292"/>
      <c r="AF877" s="292"/>
      <c r="AG877" s="292"/>
      <c r="AH877" s="292"/>
    </row>
    <row r="878" spans="1:34" ht="12.75" customHeight="1" x14ac:dyDescent="0.25">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c r="AE878" s="292"/>
      <c r="AF878" s="292"/>
      <c r="AG878" s="292"/>
      <c r="AH878" s="292"/>
    </row>
    <row r="879" spans="1:34" ht="12.75" customHeight="1" x14ac:dyDescent="0.25">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c r="AE879" s="292"/>
      <c r="AF879" s="292"/>
      <c r="AG879" s="292"/>
      <c r="AH879" s="292"/>
    </row>
    <row r="880" spans="1:34" ht="12.75" customHeight="1" x14ac:dyDescent="0.25">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c r="AE880" s="292"/>
      <c r="AF880" s="292"/>
      <c r="AG880" s="292"/>
      <c r="AH880" s="292"/>
    </row>
    <row r="881" spans="1:34" ht="12.75" customHeight="1" x14ac:dyDescent="0.25">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c r="AE881" s="292"/>
      <c r="AF881" s="292"/>
      <c r="AG881" s="292"/>
      <c r="AH881" s="292"/>
    </row>
    <row r="882" spans="1:34" ht="12.75" customHeight="1" x14ac:dyDescent="0.25">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c r="AE882" s="292"/>
      <c r="AF882" s="292"/>
      <c r="AG882" s="292"/>
      <c r="AH882" s="292"/>
    </row>
    <row r="883" spans="1:34" ht="12.75" customHeight="1" x14ac:dyDescent="0.25">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c r="AH883" s="292"/>
    </row>
    <row r="884" spans="1:34" ht="12.75" customHeight="1" x14ac:dyDescent="0.25">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c r="AE884" s="292"/>
      <c r="AF884" s="292"/>
      <c r="AG884" s="292"/>
      <c r="AH884" s="292"/>
    </row>
    <row r="885" spans="1:34" ht="12.75" customHeight="1" x14ac:dyDescent="0.25">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c r="AE885" s="292"/>
      <c r="AF885" s="292"/>
      <c r="AG885" s="292"/>
      <c r="AH885" s="292"/>
    </row>
    <row r="886" spans="1:34" ht="12.75" customHeight="1" x14ac:dyDescent="0.25">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row>
    <row r="887" spans="1:34" ht="12.75" customHeight="1" x14ac:dyDescent="0.25">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c r="AE887" s="292"/>
      <c r="AF887" s="292"/>
      <c r="AG887" s="292"/>
      <c r="AH887" s="292"/>
    </row>
    <row r="888" spans="1:34" ht="12.75" customHeight="1" x14ac:dyDescent="0.25">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c r="AE888" s="292"/>
      <c r="AF888" s="292"/>
      <c r="AG888" s="292"/>
      <c r="AH888" s="292"/>
    </row>
    <row r="889" spans="1:34" ht="12.75" customHeight="1" x14ac:dyDescent="0.25">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c r="AE889" s="292"/>
      <c r="AF889" s="292"/>
      <c r="AG889" s="292"/>
      <c r="AH889" s="292"/>
    </row>
    <row r="890" spans="1:34" ht="12.75" customHeight="1" x14ac:dyDescent="0.25">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c r="AH890" s="292"/>
    </row>
    <row r="891" spans="1:34" ht="12.75" customHeight="1" x14ac:dyDescent="0.25">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c r="AH891" s="292"/>
    </row>
    <row r="892" spans="1:34" ht="12.75" customHeight="1" x14ac:dyDescent="0.25">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c r="AH892" s="292"/>
    </row>
    <row r="893" spans="1:34" ht="12.75" customHeight="1" x14ac:dyDescent="0.25">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c r="AE893" s="292"/>
      <c r="AF893" s="292"/>
      <c r="AG893" s="292"/>
      <c r="AH893" s="292"/>
    </row>
    <row r="894" spans="1:34" ht="12.75" customHeight="1" x14ac:dyDescent="0.25">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c r="AE894" s="292"/>
      <c r="AF894" s="292"/>
      <c r="AG894" s="292"/>
      <c r="AH894" s="292"/>
    </row>
    <row r="895" spans="1:34" ht="12.75" customHeight="1" x14ac:dyDescent="0.25">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c r="AE895" s="292"/>
      <c r="AF895" s="292"/>
      <c r="AG895" s="292"/>
      <c r="AH895" s="292"/>
    </row>
    <row r="896" spans="1:34" ht="12.75" customHeight="1" x14ac:dyDescent="0.25">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c r="AE896" s="292"/>
      <c r="AF896" s="292"/>
      <c r="AG896" s="292"/>
      <c r="AH896" s="292"/>
    </row>
    <row r="897" spans="1:34" ht="12.75" customHeight="1" x14ac:dyDescent="0.25">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c r="AE897" s="292"/>
      <c r="AF897" s="292"/>
      <c r="AG897" s="292"/>
      <c r="AH897" s="292"/>
    </row>
    <row r="898" spans="1:34" ht="12.75" customHeight="1" x14ac:dyDescent="0.25">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c r="AH898" s="292"/>
    </row>
    <row r="899" spans="1:34" ht="12.75" customHeight="1" x14ac:dyDescent="0.25">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c r="AE899" s="292"/>
      <c r="AF899" s="292"/>
      <c r="AG899" s="292"/>
      <c r="AH899" s="292"/>
    </row>
    <row r="900" spans="1:34" ht="12.75" customHeight="1" x14ac:dyDescent="0.25">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c r="AE900" s="292"/>
      <c r="AF900" s="292"/>
      <c r="AG900" s="292"/>
      <c r="AH900" s="292"/>
    </row>
    <row r="901" spans="1:34" ht="12.75" customHeight="1" x14ac:dyDescent="0.25">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c r="AE901" s="292"/>
      <c r="AF901" s="292"/>
      <c r="AG901" s="292"/>
      <c r="AH901" s="292"/>
    </row>
    <row r="902" spans="1:34" ht="12.75" customHeight="1" x14ac:dyDescent="0.25">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c r="AH902" s="292"/>
    </row>
    <row r="903" spans="1:34" ht="12.75" customHeight="1" x14ac:dyDescent="0.25">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c r="AE903" s="292"/>
      <c r="AF903" s="292"/>
      <c r="AG903" s="292"/>
      <c r="AH903" s="292"/>
    </row>
    <row r="904" spans="1:34" ht="12.75" customHeight="1" x14ac:dyDescent="0.25">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c r="AE904" s="292"/>
      <c r="AF904" s="292"/>
      <c r="AG904" s="292"/>
      <c r="AH904" s="292"/>
    </row>
    <row r="905" spans="1:34" ht="12.75" customHeight="1" x14ac:dyDescent="0.25">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c r="AH905" s="292"/>
    </row>
    <row r="906" spans="1:34" ht="12.75" customHeight="1" x14ac:dyDescent="0.25">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c r="AH906" s="292"/>
    </row>
    <row r="907" spans="1:34" ht="12.75" customHeight="1" x14ac:dyDescent="0.25">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c r="AE907" s="292"/>
      <c r="AF907" s="292"/>
      <c r="AG907" s="292"/>
      <c r="AH907" s="292"/>
    </row>
    <row r="908" spans="1:34" ht="12.75" customHeight="1" x14ac:dyDescent="0.25">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c r="AE908" s="292"/>
      <c r="AF908" s="292"/>
      <c r="AG908" s="292"/>
      <c r="AH908" s="292"/>
    </row>
    <row r="909" spans="1:34" ht="12.75" customHeight="1" x14ac:dyDescent="0.25">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c r="AH909" s="292"/>
    </row>
    <row r="910" spans="1:34" ht="12.75" customHeight="1" x14ac:dyDescent="0.25">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c r="AE910" s="292"/>
      <c r="AF910" s="292"/>
      <c r="AG910" s="292"/>
      <c r="AH910" s="292"/>
    </row>
    <row r="911" spans="1:34" ht="12.75" customHeight="1" x14ac:dyDescent="0.25">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c r="AE911" s="292"/>
      <c r="AF911" s="292"/>
      <c r="AG911" s="292"/>
      <c r="AH911" s="292"/>
    </row>
    <row r="912" spans="1:34" ht="12.75" customHeight="1" x14ac:dyDescent="0.25">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c r="AE912" s="292"/>
      <c r="AF912" s="292"/>
      <c r="AG912" s="292"/>
      <c r="AH912" s="292"/>
    </row>
    <row r="913" spans="1:34" ht="12.75" customHeight="1" x14ac:dyDescent="0.25">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c r="AE913" s="292"/>
      <c r="AF913" s="292"/>
      <c r="AG913" s="292"/>
      <c r="AH913" s="292"/>
    </row>
    <row r="914" spans="1:34" ht="12.75" customHeight="1" x14ac:dyDescent="0.25">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c r="AH914" s="292"/>
    </row>
    <row r="915" spans="1:34" ht="12.75" customHeight="1" x14ac:dyDescent="0.25">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c r="AE915" s="292"/>
      <c r="AF915" s="292"/>
      <c r="AG915" s="292"/>
      <c r="AH915" s="292"/>
    </row>
    <row r="916" spans="1:34" ht="12.75" customHeight="1" x14ac:dyDescent="0.25">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c r="AE916" s="292"/>
      <c r="AF916" s="292"/>
      <c r="AG916" s="292"/>
      <c r="AH916" s="292"/>
    </row>
    <row r="917" spans="1:34" ht="12.75" customHeight="1" x14ac:dyDescent="0.25">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c r="AE917" s="292"/>
      <c r="AF917" s="292"/>
      <c r="AG917" s="292"/>
      <c r="AH917" s="292"/>
    </row>
    <row r="918" spans="1:34" ht="12.75" customHeight="1" x14ac:dyDescent="0.25">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c r="AE918" s="292"/>
      <c r="AF918" s="292"/>
      <c r="AG918" s="292"/>
      <c r="AH918" s="292"/>
    </row>
    <row r="919" spans="1:34" ht="12.75" customHeight="1" x14ac:dyDescent="0.25">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c r="AH919" s="292"/>
    </row>
    <row r="920" spans="1:34" ht="12.75" customHeight="1" x14ac:dyDescent="0.25">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c r="AE920" s="292"/>
      <c r="AF920" s="292"/>
      <c r="AG920" s="292"/>
      <c r="AH920" s="292"/>
    </row>
    <row r="921" spans="1:34" ht="12.75" customHeight="1" x14ac:dyDescent="0.25">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c r="AH921" s="292"/>
    </row>
    <row r="922" spans="1:34" ht="12.75" customHeight="1" x14ac:dyDescent="0.25">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c r="AH922" s="292"/>
    </row>
    <row r="923" spans="1:34" ht="12.75" customHeight="1" x14ac:dyDescent="0.25">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c r="AE923" s="292"/>
      <c r="AF923" s="292"/>
      <c r="AG923" s="292"/>
      <c r="AH923" s="292"/>
    </row>
    <row r="924" spans="1:34" ht="12.75" customHeight="1" x14ac:dyDescent="0.25">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c r="AE924" s="292"/>
      <c r="AF924" s="292"/>
      <c r="AG924" s="292"/>
      <c r="AH924" s="292"/>
    </row>
    <row r="925" spans="1:34" ht="12.75" customHeight="1" x14ac:dyDescent="0.25">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c r="AE925" s="292"/>
      <c r="AF925" s="292"/>
      <c r="AG925" s="292"/>
      <c r="AH925" s="292"/>
    </row>
    <row r="926" spans="1:34" ht="12.75" customHeight="1" x14ac:dyDescent="0.25">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c r="AE926" s="292"/>
      <c r="AF926" s="292"/>
      <c r="AG926" s="292"/>
      <c r="AH926" s="292"/>
    </row>
    <row r="927" spans="1:34" ht="12.75" customHeight="1" x14ac:dyDescent="0.25">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c r="AE927" s="292"/>
      <c r="AF927" s="292"/>
      <c r="AG927" s="292"/>
      <c r="AH927" s="292"/>
    </row>
    <row r="928" spans="1:34" ht="12.75" customHeight="1" x14ac:dyDescent="0.25">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c r="AE928" s="292"/>
      <c r="AF928" s="292"/>
      <c r="AG928" s="292"/>
      <c r="AH928" s="292"/>
    </row>
    <row r="929" spans="1:34" ht="12.75" customHeight="1" x14ac:dyDescent="0.25">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c r="AE929" s="292"/>
      <c r="AF929" s="292"/>
      <c r="AG929" s="292"/>
      <c r="AH929" s="292"/>
    </row>
    <row r="930" spans="1:34" ht="12.75" customHeight="1" x14ac:dyDescent="0.25">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c r="AH930" s="292"/>
    </row>
    <row r="931" spans="1:34" ht="12.75" customHeight="1" x14ac:dyDescent="0.25">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c r="AE931" s="292"/>
      <c r="AF931" s="292"/>
      <c r="AG931" s="292"/>
      <c r="AH931" s="292"/>
    </row>
    <row r="932" spans="1:34" ht="12.75" customHeight="1" x14ac:dyDescent="0.25">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c r="AE932" s="292"/>
      <c r="AF932" s="292"/>
      <c r="AG932" s="292"/>
      <c r="AH932" s="292"/>
    </row>
    <row r="933" spans="1:34" ht="12.75" customHeight="1" x14ac:dyDescent="0.25">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c r="AE933" s="292"/>
      <c r="AF933" s="292"/>
      <c r="AG933" s="292"/>
      <c r="AH933" s="292"/>
    </row>
    <row r="934" spans="1:34" ht="12.75" customHeight="1" x14ac:dyDescent="0.25">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c r="AE934" s="292"/>
      <c r="AF934" s="292"/>
      <c r="AG934" s="292"/>
      <c r="AH934" s="292"/>
    </row>
    <row r="935" spans="1:34" ht="12.75" customHeight="1" x14ac:dyDescent="0.25">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c r="AE935" s="292"/>
      <c r="AF935" s="292"/>
      <c r="AG935" s="292"/>
      <c r="AH935" s="292"/>
    </row>
    <row r="936" spans="1:34" ht="12.75" customHeight="1" x14ac:dyDescent="0.25">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c r="AE936" s="292"/>
      <c r="AF936" s="292"/>
      <c r="AG936" s="292"/>
      <c r="AH936" s="292"/>
    </row>
    <row r="937" spans="1:34" ht="12.75" customHeight="1" x14ac:dyDescent="0.25">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c r="AE937" s="292"/>
      <c r="AF937" s="292"/>
      <c r="AG937" s="292"/>
      <c r="AH937" s="292"/>
    </row>
    <row r="938" spans="1:34" ht="12.75" customHeight="1" x14ac:dyDescent="0.25">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c r="AH938" s="292"/>
    </row>
    <row r="939" spans="1:34" ht="12.75" customHeight="1" x14ac:dyDescent="0.25">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c r="AE939" s="292"/>
      <c r="AF939" s="292"/>
      <c r="AG939" s="292"/>
      <c r="AH939" s="292"/>
    </row>
    <row r="940" spans="1:34" ht="12.75" customHeight="1" x14ac:dyDescent="0.25">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c r="AE940" s="292"/>
      <c r="AF940" s="292"/>
      <c r="AG940" s="292"/>
      <c r="AH940" s="292"/>
    </row>
    <row r="941" spans="1:34" ht="12.75" customHeight="1" x14ac:dyDescent="0.25">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c r="AE941" s="292"/>
      <c r="AF941" s="292"/>
      <c r="AG941" s="292"/>
      <c r="AH941" s="292"/>
    </row>
    <row r="942" spans="1:34" ht="12.75" customHeight="1" x14ac:dyDescent="0.25">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c r="AE942" s="292"/>
      <c r="AF942" s="292"/>
      <c r="AG942" s="292"/>
      <c r="AH942" s="292"/>
    </row>
    <row r="943" spans="1:34" ht="12.75" customHeight="1" x14ac:dyDescent="0.25">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c r="AE943" s="292"/>
      <c r="AF943" s="292"/>
      <c r="AG943" s="292"/>
      <c r="AH943" s="292"/>
    </row>
    <row r="944" spans="1:34" ht="12.75" customHeight="1" x14ac:dyDescent="0.25">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c r="AE944" s="292"/>
      <c r="AF944" s="292"/>
      <c r="AG944" s="292"/>
      <c r="AH944" s="292"/>
    </row>
    <row r="945" spans="1:34" ht="12.75" customHeight="1" x14ac:dyDescent="0.25">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c r="AE945" s="292"/>
      <c r="AF945" s="292"/>
      <c r="AG945" s="292"/>
      <c r="AH945" s="292"/>
    </row>
    <row r="946" spans="1:34" ht="12.75" customHeight="1" x14ac:dyDescent="0.25">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c r="AE946" s="292"/>
      <c r="AF946" s="292"/>
      <c r="AG946" s="292"/>
      <c r="AH946" s="292"/>
    </row>
    <row r="947" spans="1:34" ht="12.75" customHeight="1" x14ac:dyDescent="0.25">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c r="AE947" s="292"/>
      <c r="AF947" s="292"/>
      <c r="AG947" s="292"/>
      <c r="AH947" s="292"/>
    </row>
    <row r="948" spans="1:34" ht="12.75" customHeight="1" x14ac:dyDescent="0.25">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c r="AE948" s="292"/>
      <c r="AF948" s="292"/>
      <c r="AG948" s="292"/>
      <c r="AH948" s="292"/>
    </row>
    <row r="949" spans="1:34" ht="12.75" customHeight="1" x14ac:dyDescent="0.25">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c r="AE949" s="292"/>
      <c r="AF949" s="292"/>
      <c r="AG949" s="292"/>
      <c r="AH949" s="292"/>
    </row>
    <row r="950" spans="1:34" ht="12.75" customHeight="1" x14ac:dyDescent="0.25">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c r="AE950" s="292"/>
      <c r="AF950" s="292"/>
      <c r="AG950" s="292"/>
      <c r="AH950" s="292"/>
    </row>
    <row r="951" spans="1:34" ht="12.75" customHeight="1" x14ac:dyDescent="0.25">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c r="AE951" s="292"/>
      <c r="AF951" s="292"/>
      <c r="AG951" s="292"/>
      <c r="AH951" s="292"/>
    </row>
    <row r="952" spans="1:34" ht="12.75" customHeight="1" x14ac:dyDescent="0.25">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c r="AE952" s="292"/>
      <c r="AF952" s="292"/>
      <c r="AG952" s="292"/>
      <c r="AH952" s="292"/>
    </row>
    <row r="953" spans="1:34" ht="12.75" customHeight="1" x14ac:dyDescent="0.25">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c r="AE953" s="292"/>
      <c r="AF953" s="292"/>
      <c r="AG953" s="292"/>
      <c r="AH953" s="292"/>
    </row>
    <row r="954" spans="1:34" ht="12.75" customHeight="1" x14ac:dyDescent="0.25">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c r="AE954" s="292"/>
      <c r="AF954" s="292"/>
      <c r="AG954" s="292"/>
      <c r="AH954" s="292"/>
    </row>
    <row r="955" spans="1:34" ht="12.75" customHeight="1" x14ac:dyDescent="0.25">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c r="AE955" s="292"/>
      <c r="AF955" s="292"/>
      <c r="AG955" s="292"/>
      <c r="AH955" s="292"/>
    </row>
    <row r="956" spans="1:34" ht="12.75" customHeight="1" x14ac:dyDescent="0.25">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c r="AH956" s="292"/>
    </row>
    <row r="957" spans="1:34" ht="12.75" customHeight="1" x14ac:dyDescent="0.25">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c r="AE957" s="292"/>
      <c r="AF957" s="292"/>
      <c r="AG957" s="292"/>
      <c r="AH957" s="292"/>
    </row>
    <row r="958" spans="1:34" ht="12.75" customHeight="1" x14ac:dyDescent="0.25">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c r="AE958" s="292"/>
      <c r="AF958" s="292"/>
      <c r="AG958" s="292"/>
      <c r="AH958" s="292"/>
    </row>
    <row r="959" spans="1:34" ht="12.75" customHeight="1" x14ac:dyDescent="0.25">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c r="AH959" s="292"/>
    </row>
    <row r="960" spans="1:34" ht="12.75" customHeight="1" x14ac:dyDescent="0.25">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c r="AH960" s="292"/>
    </row>
    <row r="961" spans="1:34" ht="12.75" customHeight="1" x14ac:dyDescent="0.25">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c r="AE961" s="292"/>
      <c r="AF961" s="292"/>
      <c r="AG961" s="292"/>
      <c r="AH961" s="292"/>
    </row>
    <row r="962" spans="1:34" ht="12.75" customHeight="1" x14ac:dyDescent="0.25">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c r="AE962" s="292"/>
      <c r="AF962" s="292"/>
      <c r="AG962" s="292"/>
      <c r="AH962" s="292"/>
    </row>
    <row r="963" spans="1:34" ht="12.75" customHeight="1" x14ac:dyDescent="0.25">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c r="AE963" s="292"/>
      <c r="AF963" s="292"/>
      <c r="AG963" s="292"/>
      <c r="AH963" s="292"/>
    </row>
    <row r="964" spans="1:34" ht="12.75" customHeight="1" x14ac:dyDescent="0.25">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c r="AE964" s="292"/>
      <c r="AF964" s="292"/>
      <c r="AG964" s="292"/>
      <c r="AH964" s="292"/>
    </row>
    <row r="965" spans="1:34" ht="12.75" customHeight="1" x14ac:dyDescent="0.25">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c r="AH965" s="292"/>
    </row>
    <row r="966" spans="1:34" ht="12.75" customHeight="1" x14ac:dyDescent="0.25">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c r="AH966" s="292"/>
    </row>
    <row r="967" spans="1:34" ht="12.75" customHeight="1" x14ac:dyDescent="0.25">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c r="AH967" s="292"/>
    </row>
    <row r="968" spans="1:34" ht="12.75" customHeight="1" x14ac:dyDescent="0.25">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c r="AE968" s="292"/>
      <c r="AF968" s="292"/>
      <c r="AG968" s="292"/>
      <c r="AH968" s="292"/>
    </row>
    <row r="969" spans="1:34" ht="12.75" customHeight="1" x14ac:dyDescent="0.25">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c r="AE969" s="292"/>
      <c r="AF969" s="292"/>
      <c r="AG969" s="292"/>
      <c r="AH969" s="292"/>
    </row>
    <row r="970" spans="1:34" ht="12.75" customHeight="1" x14ac:dyDescent="0.25">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c r="AH970" s="292"/>
    </row>
    <row r="971" spans="1:34" ht="12.75" customHeight="1" x14ac:dyDescent="0.25">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c r="AE971" s="292"/>
      <c r="AF971" s="292"/>
      <c r="AG971" s="292"/>
      <c r="AH971" s="292"/>
    </row>
    <row r="972" spans="1:34" ht="12.75" customHeight="1" x14ac:dyDescent="0.25">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c r="AE972" s="292"/>
      <c r="AF972" s="292"/>
      <c r="AG972" s="292"/>
      <c r="AH972" s="292"/>
    </row>
    <row r="973" spans="1:34" ht="12.75" customHeight="1" x14ac:dyDescent="0.25">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c r="AE973" s="292"/>
      <c r="AF973" s="292"/>
      <c r="AG973" s="292"/>
      <c r="AH973" s="292"/>
    </row>
    <row r="974" spans="1:34" ht="12.75" customHeight="1" x14ac:dyDescent="0.25">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c r="AH974" s="292"/>
    </row>
    <row r="975" spans="1:34" ht="12.75" customHeight="1" x14ac:dyDescent="0.25">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c r="AE975" s="292"/>
      <c r="AF975" s="292"/>
      <c r="AG975" s="292"/>
      <c r="AH975" s="292"/>
    </row>
    <row r="976" spans="1:34" ht="12.75" customHeight="1" x14ac:dyDescent="0.25">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c r="AH976" s="292"/>
    </row>
    <row r="977" spans="1:34" ht="12.75" customHeight="1" x14ac:dyDescent="0.25">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c r="AE977" s="292"/>
      <c r="AF977" s="292"/>
      <c r="AG977" s="292"/>
      <c r="AH977" s="292"/>
    </row>
    <row r="978" spans="1:34" ht="12.75" customHeight="1" x14ac:dyDescent="0.25">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c r="AE978" s="292"/>
      <c r="AF978" s="292"/>
      <c r="AG978" s="292"/>
      <c r="AH978" s="292"/>
    </row>
    <row r="979" spans="1:34" ht="12.75" customHeight="1" x14ac:dyDescent="0.25">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c r="AE979" s="292"/>
      <c r="AF979" s="292"/>
      <c r="AG979" s="292"/>
      <c r="AH979" s="292"/>
    </row>
    <row r="980" spans="1:34" ht="12.75" customHeight="1" x14ac:dyDescent="0.25">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row>
    <row r="981" spans="1:34" ht="12.75" customHeight="1" x14ac:dyDescent="0.25">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row>
    <row r="982" spans="1:34" ht="12.75" customHeight="1" x14ac:dyDescent="0.25">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c r="AE982" s="292"/>
      <c r="AF982" s="292"/>
      <c r="AG982" s="292"/>
      <c r="AH982" s="292"/>
    </row>
    <row r="983" spans="1:34" ht="12.75" customHeight="1" x14ac:dyDescent="0.25">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c r="AE983" s="292"/>
      <c r="AF983" s="292"/>
      <c r="AG983" s="292"/>
      <c r="AH983" s="292"/>
    </row>
    <row r="984" spans="1:34" ht="12.75" customHeight="1" x14ac:dyDescent="0.25">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c r="AH984" s="292"/>
    </row>
    <row r="985" spans="1:34" ht="12.75" customHeight="1" x14ac:dyDescent="0.25">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c r="AE985" s="292"/>
      <c r="AF985" s="292"/>
      <c r="AG985" s="292"/>
      <c r="AH985" s="292"/>
    </row>
    <row r="986" spans="1:34" ht="12.75" customHeight="1" x14ac:dyDescent="0.25">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c r="AE986" s="292"/>
      <c r="AF986" s="292"/>
      <c r="AG986" s="292"/>
      <c r="AH986" s="292"/>
    </row>
    <row r="987" spans="1:34" ht="12.75" customHeight="1" x14ac:dyDescent="0.25">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c r="AE987" s="292"/>
      <c r="AF987" s="292"/>
      <c r="AG987" s="292"/>
      <c r="AH987" s="292"/>
    </row>
    <row r="988" spans="1:34" ht="12.75" customHeight="1" x14ac:dyDescent="0.25">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c r="AH988" s="292"/>
    </row>
    <row r="989" spans="1:34" ht="12.75" customHeight="1" x14ac:dyDescent="0.25">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c r="AE989" s="292"/>
      <c r="AF989" s="292"/>
      <c r="AG989" s="292"/>
      <c r="AH989" s="292"/>
    </row>
    <row r="990" spans="1:34" ht="12.75" customHeight="1" x14ac:dyDescent="0.25">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c r="AE990" s="292"/>
      <c r="AF990" s="292"/>
      <c r="AG990" s="292"/>
      <c r="AH990" s="292"/>
    </row>
    <row r="991" spans="1:34" ht="12.75" customHeight="1" x14ac:dyDescent="0.25">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c r="AE991" s="292"/>
      <c r="AF991" s="292"/>
      <c r="AG991" s="292"/>
      <c r="AH991" s="292"/>
    </row>
    <row r="992" spans="1:34" ht="12.75" customHeight="1" x14ac:dyDescent="0.25">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c r="AH992" s="292"/>
    </row>
    <row r="993" spans="1:34" ht="12.75" customHeight="1" x14ac:dyDescent="0.25">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c r="AE993" s="292"/>
      <c r="AF993" s="292"/>
      <c r="AG993" s="292"/>
      <c r="AH993" s="292"/>
    </row>
    <row r="994" spans="1:34" ht="12.75" customHeight="1" x14ac:dyDescent="0.25">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c r="AE994" s="292"/>
      <c r="AF994" s="292"/>
      <c r="AG994" s="292"/>
      <c r="AH994" s="292"/>
    </row>
    <row r="995" spans="1:34" ht="12.75" customHeight="1" x14ac:dyDescent="0.25">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c r="AE995" s="292"/>
      <c r="AF995" s="292"/>
      <c r="AG995" s="292"/>
      <c r="AH995" s="292"/>
    </row>
    <row r="996" spans="1:34" ht="12.75" customHeight="1" x14ac:dyDescent="0.25">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c r="AE996" s="292"/>
      <c r="AF996" s="292"/>
      <c r="AG996" s="292"/>
      <c r="AH996" s="292"/>
    </row>
    <row r="997" spans="1:34" ht="12.75" customHeight="1" x14ac:dyDescent="0.25">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c r="AE997" s="292"/>
      <c r="AF997" s="292"/>
      <c r="AG997" s="292"/>
      <c r="AH997" s="292"/>
    </row>
    <row r="998" spans="1:34" ht="12.75" customHeight="1" x14ac:dyDescent="0.25">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c r="AE998" s="292"/>
      <c r="AF998" s="292"/>
      <c r="AG998" s="292"/>
      <c r="AH998" s="292"/>
    </row>
    <row r="999" spans="1:34" ht="12.75" customHeight="1" x14ac:dyDescent="0.25">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c r="AE999" s="292"/>
      <c r="AF999" s="292"/>
      <c r="AG999" s="292"/>
      <c r="AH999" s="292"/>
    </row>
    <row r="1000" spans="1:34" ht="12.75" customHeight="1" x14ac:dyDescent="0.25">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c r="AH1000" s="292"/>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28515625" customWidth="1"/>
    <col min="16" max="26" width="10" customWidth="1"/>
  </cols>
  <sheetData>
    <row r="1" spans="1:15" x14ac:dyDescent="0.25">
      <c r="A1" s="159" t="s">
        <v>518</v>
      </c>
    </row>
    <row r="3" spans="1:15" x14ac:dyDescent="0.25">
      <c r="A3" s="159" t="s">
        <v>519</v>
      </c>
      <c r="C3" s="159" t="s">
        <v>520</v>
      </c>
      <c r="E3" s="159" t="s">
        <v>521</v>
      </c>
      <c r="G3" s="159" t="s">
        <v>522</v>
      </c>
      <c r="I3" s="159" t="s">
        <v>523</v>
      </c>
      <c r="K3" s="159" t="s">
        <v>524</v>
      </c>
      <c r="M3" s="159" t="s">
        <v>525</v>
      </c>
      <c r="O3" s="159" t="s">
        <v>526</v>
      </c>
    </row>
    <row r="5" spans="1:15" x14ac:dyDescent="0.25">
      <c r="A5" s="159" t="s">
        <v>21</v>
      </c>
      <c r="C5" s="159" t="s">
        <v>527</v>
      </c>
      <c r="D5" s="159">
        <v>1</v>
      </c>
      <c r="E5" s="159" t="s">
        <v>528</v>
      </c>
      <c r="G5" s="159" t="s">
        <v>15</v>
      </c>
      <c r="I5" s="159" t="s">
        <v>529</v>
      </c>
      <c r="K5" s="159" t="s">
        <v>409</v>
      </c>
      <c r="M5" s="159" t="s">
        <v>126</v>
      </c>
      <c r="O5" s="159" t="s">
        <v>530</v>
      </c>
    </row>
    <row r="6" spans="1:15" x14ac:dyDescent="0.25">
      <c r="A6" s="159" t="s">
        <v>33</v>
      </c>
      <c r="C6" s="159" t="s">
        <v>531</v>
      </c>
      <c r="D6" s="159">
        <v>2</v>
      </c>
      <c r="E6" s="159" t="s">
        <v>532</v>
      </c>
      <c r="G6" s="159" t="s">
        <v>27</v>
      </c>
      <c r="I6" s="159" t="s">
        <v>533</v>
      </c>
      <c r="M6" s="159" t="s">
        <v>441</v>
      </c>
      <c r="O6" s="159" t="s">
        <v>534</v>
      </c>
    </row>
    <row r="7" spans="1:15" x14ac:dyDescent="0.25">
      <c r="A7" s="159" t="s">
        <v>23</v>
      </c>
      <c r="D7" s="159">
        <v>3</v>
      </c>
      <c r="E7" s="159" t="s">
        <v>535</v>
      </c>
      <c r="G7" s="159" t="s">
        <v>46</v>
      </c>
      <c r="I7" s="159" t="s">
        <v>20</v>
      </c>
      <c r="M7" s="159" t="s">
        <v>471</v>
      </c>
      <c r="O7" s="159" t="s">
        <v>536</v>
      </c>
    </row>
    <row r="8" spans="1:15" x14ac:dyDescent="0.25">
      <c r="D8" s="159">
        <v>4</v>
      </c>
      <c r="E8" s="159" t="s">
        <v>537</v>
      </c>
      <c r="G8" s="159" t="s">
        <v>26</v>
      </c>
      <c r="I8" s="159" t="s">
        <v>42</v>
      </c>
      <c r="M8" s="159" t="s">
        <v>498</v>
      </c>
      <c r="O8" s="159" t="s">
        <v>538</v>
      </c>
    </row>
    <row r="9" spans="1:15" x14ac:dyDescent="0.25">
      <c r="D9" s="159">
        <v>5</v>
      </c>
      <c r="E9" s="159" t="s">
        <v>539</v>
      </c>
      <c r="G9" s="159" t="s">
        <v>540</v>
      </c>
      <c r="I9" s="159" t="s">
        <v>57</v>
      </c>
      <c r="O9" s="159" t="s">
        <v>541</v>
      </c>
    </row>
    <row r="10" spans="1:15" x14ac:dyDescent="0.25">
      <c r="D10" s="159">
        <v>6</v>
      </c>
      <c r="E10" s="159" t="s">
        <v>542</v>
      </c>
      <c r="G10" s="159" t="s">
        <v>543</v>
      </c>
      <c r="I10" s="159" t="s">
        <v>62</v>
      </c>
      <c r="O10" s="159" t="s">
        <v>544</v>
      </c>
    </row>
    <row r="11" spans="1:15" x14ac:dyDescent="0.25">
      <c r="D11" s="159">
        <v>7</v>
      </c>
      <c r="E11" s="159" t="s">
        <v>545</v>
      </c>
      <c r="I11" s="159" t="s">
        <v>543</v>
      </c>
    </row>
    <row r="12" spans="1:15" x14ac:dyDescent="0.25">
      <c r="D12" s="159">
        <v>8</v>
      </c>
      <c r="E12" s="159" t="s">
        <v>546</v>
      </c>
    </row>
    <row r="13" spans="1:15" x14ac:dyDescent="0.25">
      <c r="D13" s="159">
        <v>9</v>
      </c>
      <c r="E13" s="159" t="s">
        <v>547</v>
      </c>
    </row>
    <row r="14" spans="1:15" x14ac:dyDescent="0.25">
      <c r="D14" s="159">
        <v>10</v>
      </c>
      <c r="E14" s="159" t="s">
        <v>548</v>
      </c>
    </row>
    <row r="15" spans="1:15" x14ac:dyDescent="0.25">
      <c r="D15" s="159">
        <v>11</v>
      </c>
      <c r="E15" s="159" t="s">
        <v>549</v>
      </c>
    </row>
    <row r="16" spans="1:15" x14ac:dyDescent="0.25">
      <c r="D16" s="159">
        <v>12</v>
      </c>
      <c r="E16" s="159" t="s">
        <v>550</v>
      </c>
    </row>
    <row r="17" spans="4:14" x14ac:dyDescent="0.25">
      <c r="D17" s="159">
        <v>13</v>
      </c>
      <c r="E17" s="159" t="s">
        <v>551</v>
      </c>
    </row>
    <row r="18" spans="4:14" x14ac:dyDescent="0.25">
      <c r="D18" s="159">
        <v>14</v>
      </c>
      <c r="E18" s="159" t="s">
        <v>552</v>
      </c>
    </row>
    <row r="19" spans="4:14" x14ac:dyDescent="0.25">
      <c r="D19" s="159">
        <v>15</v>
      </c>
      <c r="E19" s="159" t="s">
        <v>553</v>
      </c>
    </row>
    <row r="20" spans="4:14" x14ac:dyDescent="0.25">
      <c r="D20" s="159">
        <v>16</v>
      </c>
      <c r="E20" s="159" t="s">
        <v>554</v>
      </c>
    </row>
    <row r="21" spans="4:14" ht="15.75" customHeight="1" x14ac:dyDescent="0.25">
      <c r="D21" s="159">
        <v>17</v>
      </c>
      <c r="E21" s="159" t="s">
        <v>555</v>
      </c>
      <c r="I21" s="159" t="s">
        <v>556</v>
      </c>
      <c r="N21" s="159" t="s">
        <v>557</v>
      </c>
    </row>
    <row r="22" spans="4:14" ht="15.75" customHeight="1" x14ac:dyDescent="0.25">
      <c r="D22" s="159">
        <v>18</v>
      </c>
      <c r="E22" s="159" t="s">
        <v>558</v>
      </c>
    </row>
    <row r="23" spans="4:14" ht="15.75" customHeight="1" x14ac:dyDescent="0.25">
      <c r="D23" s="159">
        <v>19</v>
      </c>
      <c r="E23" s="159" t="s">
        <v>559</v>
      </c>
      <c r="I23" s="159" t="s">
        <v>560</v>
      </c>
      <c r="N23" s="159" t="s">
        <v>561</v>
      </c>
    </row>
    <row r="24" spans="4:14" ht="15.75" customHeight="1" x14ac:dyDescent="0.25">
      <c r="D24" s="159">
        <v>20</v>
      </c>
      <c r="E24" s="159" t="s">
        <v>562</v>
      </c>
      <c r="I24" s="159" t="s">
        <v>563</v>
      </c>
      <c r="N24" s="159" t="s">
        <v>564</v>
      </c>
    </row>
    <row r="25" spans="4:14" ht="15.75" customHeight="1" x14ac:dyDescent="0.25">
      <c r="I25" s="159" t="s">
        <v>565</v>
      </c>
      <c r="N25" s="159" t="s">
        <v>566</v>
      </c>
    </row>
    <row r="26" spans="4:14" ht="15.75" customHeight="1" x14ac:dyDescent="0.25">
      <c r="I26" s="159" t="s">
        <v>567</v>
      </c>
      <c r="N26" s="159" t="s">
        <v>568</v>
      </c>
    </row>
    <row r="27" spans="4:14" ht="15.75" customHeight="1" x14ac:dyDescent="0.25">
      <c r="I27" s="159" t="s">
        <v>569</v>
      </c>
      <c r="N27" s="159" t="s">
        <v>570</v>
      </c>
    </row>
    <row r="28" spans="4:14" ht="15.75" customHeight="1" x14ac:dyDescent="0.25">
      <c r="N28" s="159" t="s">
        <v>571</v>
      </c>
    </row>
    <row r="29" spans="4:14" ht="15.75" customHeight="1" x14ac:dyDescent="0.25">
      <c r="N29" s="159" t="s">
        <v>572</v>
      </c>
    </row>
    <row r="30" spans="4:14" ht="15.75" customHeight="1" x14ac:dyDescent="0.25">
      <c r="I30" s="159" t="s">
        <v>573</v>
      </c>
      <c r="N30" s="159" t="s">
        <v>574</v>
      </c>
    </row>
    <row r="31" spans="4:14" ht="15.75" customHeight="1" x14ac:dyDescent="0.25">
      <c r="N31" s="159" t="s">
        <v>575</v>
      </c>
    </row>
    <row r="32" spans="4:14" ht="15.75" customHeight="1" x14ac:dyDescent="0.25">
      <c r="I32" s="159" t="s">
        <v>576</v>
      </c>
      <c r="N32" s="159" t="s">
        <v>577</v>
      </c>
    </row>
    <row r="33" spans="8:14" ht="15.75" customHeight="1" x14ac:dyDescent="0.25">
      <c r="I33" s="159" t="s">
        <v>578</v>
      </c>
      <c r="N33" s="159" t="s">
        <v>579</v>
      </c>
    </row>
    <row r="34" spans="8:14" ht="15.75" customHeight="1" x14ac:dyDescent="0.25">
      <c r="I34" s="159" t="s">
        <v>580</v>
      </c>
    </row>
    <row r="35" spans="8:14" ht="15.75" customHeight="1" x14ac:dyDescent="0.25">
      <c r="I35" s="159" t="s">
        <v>581</v>
      </c>
    </row>
    <row r="36" spans="8:14" ht="15.75" customHeight="1" x14ac:dyDescent="0.25"/>
    <row r="37" spans="8:14" ht="15.75" customHeight="1" x14ac:dyDescent="0.25"/>
    <row r="38" spans="8:14" ht="15.75" customHeight="1" x14ac:dyDescent="0.25">
      <c r="I38" s="159" t="s">
        <v>582</v>
      </c>
      <c r="L38" s="159" t="s">
        <v>583</v>
      </c>
      <c r="M38" s="159" t="s">
        <v>584</v>
      </c>
      <c r="N38" s="159" t="s">
        <v>585</v>
      </c>
    </row>
    <row r="39" spans="8:14" ht="15.75" customHeight="1" x14ac:dyDescent="0.25"/>
    <row r="40" spans="8:14" ht="15.75" customHeight="1" x14ac:dyDescent="0.25">
      <c r="H40" s="159" t="s">
        <v>278</v>
      </c>
      <c r="I40" s="159" t="s">
        <v>586</v>
      </c>
      <c r="L40" s="53" t="s">
        <v>587</v>
      </c>
      <c r="M40" s="159" t="s">
        <v>588</v>
      </c>
      <c r="N40" s="159" t="s">
        <v>589</v>
      </c>
    </row>
    <row r="41" spans="8:14" ht="15.75" customHeight="1" x14ac:dyDescent="0.25">
      <c r="I41" s="159" t="s">
        <v>590</v>
      </c>
      <c r="L41" s="53" t="s">
        <v>591</v>
      </c>
      <c r="M41" s="159" t="s">
        <v>592</v>
      </c>
      <c r="N41" s="159" t="s">
        <v>593</v>
      </c>
    </row>
    <row r="42" spans="8:14" ht="15.75" customHeight="1" x14ac:dyDescent="0.25">
      <c r="I42" s="159" t="s">
        <v>594</v>
      </c>
      <c r="L42" s="53" t="s">
        <v>595</v>
      </c>
      <c r="N42" s="159" t="s">
        <v>596</v>
      </c>
    </row>
    <row r="43" spans="8:14" ht="15.75" customHeight="1" x14ac:dyDescent="0.25">
      <c r="I43" s="159" t="s">
        <v>597</v>
      </c>
      <c r="L43" s="53" t="s">
        <v>598</v>
      </c>
      <c r="N43" s="159" t="s">
        <v>599</v>
      </c>
    </row>
    <row r="44" spans="8:14" ht="15.75" customHeight="1" x14ac:dyDescent="0.25">
      <c r="I44" s="159" t="s">
        <v>600</v>
      </c>
      <c r="N44" s="159" t="s">
        <v>601</v>
      </c>
    </row>
    <row r="45" spans="8:14" ht="15.75" customHeight="1" x14ac:dyDescent="0.25">
      <c r="I45" s="159" t="s">
        <v>602</v>
      </c>
      <c r="N45" s="159" t="s">
        <v>603</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DA8EB478-ECAF-4887-84BE-0866DD1DA53F}"/>
</file>

<file path=customXml/itemProps3.xml><?xml version="1.0" encoding="utf-8"?>
<ds:datastoreItem xmlns:ds="http://schemas.openxmlformats.org/officeDocument/2006/customXml" ds:itemID="{424D544D-E8DA-422F-9D4F-04A0A303E7CE}">
  <ds:schemaRefs>
    <ds:schemaRef ds:uri="http://schemas.microsoft.com/office/infopath/2007/PartnerControls"/>
    <ds:schemaRef ds:uri="http://schemas.microsoft.com/office/2006/metadata/properties"/>
    <ds:schemaRef ds:uri="http://schemas.openxmlformats.org/package/2006/metadata/core-properties"/>
    <ds:schemaRef ds:uri="http://purl.org/dc/terms/"/>
    <ds:schemaRef ds:uri="3d43119c-b000-4e14-871c-609248d94370"/>
    <ds:schemaRef ds:uri="2bcca7d3-f857-4d2f-865f-8783d48bd658"/>
    <ds:schemaRef ds:uri="http://schemas.microsoft.com/office/2006/documentManagement/typ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Datos</vt:lpstr>
      <vt:lpstr>Actividades_proyecto </vt:lpstr>
      <vt:lpstr>HV_BaseEstratificacion</vt:lpstr>
      <vt:lpstr>ACTIVIDAD_1</vt:lpstr>
      <vt:lpstr>ACTIVIDAD_2</vt:lpstr>
      <vt:lpstr>ACTIVIDAD_3</vt:lpstr>
      <vt:lpstr>ACTIVIDAD_4</vt:lpstr>
      <vt:lpstr>ACTIVIDAD_5</vt:lpstr>
      <vt:lpstr>ACTIVIDAD_6</vt:lpstr>
      <vt:lpstr>ACTIVIDAD_7</vt:lpstr>
      <vt:lpstr>ACTIVIDAD_8</vt:lpstr>
      <vt:lpstr>ACTIVIDAD_9</vt:lpstr>
      <vt:lpstr>ACTIVIDAD_10</vt:lpstr>
      <vt:lpstr>META_1 PDD</vt:lpstr>
      <vt:lpstr>META_2 PDD </vt:lpstr>
      <vt:lpstr>META_3 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ACTIVIDAD_10!Área_de_impresión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ACTIVIDAD_9!Área_de_impresión</vt:lpstr>
      <vt:lpstr>'CONTROL DE CAMBIOS'!Área_de_impresión</vt:lpstr>
      <vt:lpstr>'META_1 PDD'!Área_de_impresión</vt:lpstr>
      <vt:lpstr>'META_2 PDD '!Área_de_impresión</vt:lpstr>
      <vt:lpstr>'META_3 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LENOVO</cp:lastModifiedBy>
  <cp:revision/>
  <cp:lastPrinted>2025-05-23T01:29:06Z</cp:lastPrinted>
  <dcterms:created xsi:type="dcterms:W3CDTF">2016-04-29T15:11:54Z</dcterms:created>
  <dcterms:modified xsi:type="dcterms:W3CDTF">2025-08-11T18:17:37Z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