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Users/mcallister/Downloads/"/>
    </mc:Choice>
  </mc:AlternateContent>
  <xr:revisionPtr revIDLastSave="0" documentId="13_ncr:1_{134867AB-1172-9A46-B846-4A3D6DFACC65}" xr6:coauthVersionLast="45" xr6:coauthVersionMax="47" xr10:uidLastSave="{00000000-0000-0000-0000-000000000000}"/>
  <bookViews>
    <workbookView xWindow="0" yWindow="500" windowWidth="28800" windowHeight="17500" tabRatio="734" activeTab="3" xr2:uid="{00000000-000D-0000-FFFF-FFFF00000000}"/>
  </bookViews>
  <sheets>
    <sheet name="Datos" sheetId="52" state="hidden" r:id="rId1"/>
    <sheet name="Actividades_proyecto " sheetId="1" state="hidden" r:id="rId2"/>
    <sheet name="HV_BaseEstratificacion" sheetId="3" state="hidden" r:id="rId3"/>
    <sheet name="ACTIVIDAD_1" sheetId="59" r:id="rId4"/>
    <sheet name="HV 1" sheetId="64" state="hidden" r:id="rId5"/>
    <sheet name="ACTIVIDAD_2" sheetId="20" r:id="rId6"/>
    <sheet name="HV 2" sheetId="54" state="hidden" r:id="rId7"/>
    <sheet name="HV 3" sheetId="65" state="hidden" r:id="rId8"/>
    <sheet name="ACTIVIDAD_3" sheetId="60" r:id="rId9"/>
    <sheet name="HV 4" sheetId="66" state="hidden" r:id="rId10"/>
    <sheet name="HV 5" sheetId="67" state="hidden" r:id="rId11"/>
    <sheet name="ACTIVIDAD_4" sheetId="61" r:id="rId12"/>
    <sheet name="ACTIVIDAD_5" sheetId="62" r:id="rId13"/>
    <sheet name="ACTIVIDAD_6" sheetId="57" r:id="rId14"/>
    <sheet name="HV 6" sheetId="58" state="hidden" r:id="rId15"/>
    <sheet name="HV 7" sheetId="56" state="hidden" r:id="rId16"/>
    <sheet name="ACTIVIDAD_7" sheetId="55" r:id="rId17"/>
    <sheet name="ACTIVIDAD_8" sheetId="63" r:id="rId18"/>
    <sheet name="HV 8" sheetId="68" state="hidden" r:id="rId19"/>
    <sheet name="HV META PDD" sheetId="69" state="hidden" r:id="rId20"/>
    <sheet name="PMR" sheetId="46" r:id="rId21"/>
    <sheet name="PRODUCTO_MGA" sheetId="47" r:id="rId22"/>
    <sheet name="META_PDD" sheetId="38" r:id="rId23"/>
    <sheet name="TERRITORIALIZACIÓN" sheetId="41" state="hidden" r:id="rId24"/>
    <sheet name="CONTROL DE CAMBIOS" sheetId="40" state="hidden" r:id="rId25"/>
    <sheet name="Listas" sheetId="43" state="hidden" r:id="rId26"/>
    <sheet name="HV_BaseGeografica" sheetId="7" state="hidden" r:id="rId27"/>
    <sheet name="HV_InstrumentosCaptura" sheetId="8" state="hidden" r:id="rId28"/>
    <sheet name="HV_SistemaInformacion" sheetId="9" state="hidden" r:id="rId29"/>
    <sheet name="HV_Predio360" sheetId="10" state="hidden" r:id="rId30"/>
    <sheet name="HV_PED" sheetId="11" state="hidden" r:id="rId31"/>
    <sheet name="HV_SPI_Producto1" sheetId="12" state="hidden" r:id="rId32"/>
    <sheet name="HV_SPI_Producto2" sheetId="13" state="hidden" r:id="rId33"/>
    <sheet name="HV_SPI_Producto3" sheetId="14" state="hidden" r:id="rId34"/>
    <sheet name="HV_SPI_Producto4" sheetId="15" state="hidden" r:id="rId35"/>
    <sheet name="HV_SPI_Producto5" sheetId="16" state="hidden" r:id="rId36"/>
    <sheet name="HV_SPI_Producto6" sheetId="17" state="hidden" r:id="rId37"/>
    <sheet name="HV_SPI_Gestión" sheetId="18" state="hidden" r:id="rId38"/>
    <sheet name="Hoja3" sheetId="19" state="hidden" r:id="rId39"/>
  </sheets>
  <externalReferences>
    <externalReference r:id="rId40"/>
  </externalReferences>
  <definedNames>
    <definedName name="_xlnm._FilterDatabase" localSheetId="13" hidden="1">ACTIVIDAD_6!$A$33:$I$61</definedName>
    <definedName name="_xlnm._FilterDatabase" localSheetId="20" hidden="1">PMR!$A$11:$AX$36</definedName>
    <definedName name="_xlnm.Print_Area" localSheetId="3">ACTIVIDAD_1!$A$1:$U$116</definedName>
    <definedName name="_xlnm.Print_Area" localSheetId="5">ACTIVIDAD_2!$A$1:$U$117</definedName>
    <definedName name="_xlnm.Print_Area" localSheetId="8">ACTIVIDAD_3!$A$1:$U$116</definedName>
    <definedName name="_xlnm.Print_Area" localSheetId="11">ACTIVIDAD_4!$A$1:$U$116</definedName>
    <definedName name="_xlnm.Print_Area" localSheetId="12">ACTIVIDAD_5!$A$1:$U$116</definedName>
    <definedName name="_xlnm.Print_Area" localSheetId="13">ACTIVIDAD_6!$A$1:$O$118</definedName>
    <definedName name="_xlnm.Print_Area" localSheetId="16">ACTIVIDAD_7!$A$1:$O$116</definedName>
    <definedName name="_xlnm.Print_Area" localSheetId="17">ACTIVIDAD_8!$A$1:$O$117</definedName>
    <definedName name="_xlnm.Print_Area" localSheetId="22">META_PDD!$A$1:$J$68</definedName>
    <definedName name="_xlnm.Print_Area" localSheetId="20">PMR!$A$1:$AX$36</definedName>
    <definedName name="_xlnm.Print_Area" localSheetId="21">PRODUCTO_MGA!$A$1:$L$55</definedName>
    <definedName name="condicion">Hoja3!$N$40:$N$45</definedName>
    <definedName name="edad">Hoja3!$I$40:$I$45</definedName>
    <definedName name="etnias">Hoja3!$L$40:$L$43</definedName>
    <definedName name="frecuencia">Hoja3!$I$5:$I$11</definedName>
    <definedName name="genero">Hoja3!$M$40:$M$41</definedName>
    <definedName name="INDICADOR" localSheetId="13">#REF!</definedName>
    <definedName name="INDICADOR" localSheetId="14">#REF!</definedName>
    <definedName name="INDICADOR">#REF!</definedName>
    <definedName name="localidad">Hoja3!$E$5:$E$24</definedName>
    <definedName name="metas">Hoja3!$N$23:$N$33</definedName>
    <definedName name="objetivoest">Hoja3!$I$32:$I$35</definedName>
    <definedName name="objetivos" localSheetId="13">#REF!</definedName>
    <definedName name="objetivos" localSheetId="14">#REF!</definedName>
    <definedName name="objetivos">#REF!</definedName>
    <definedName name="pmr">Hoja3!$I$23:$I$27</definedName>
    <definedName name="responsable">Hoja3!$M$5:$M$18</definedName>
    <definedName name="SUBSECRETARIA" localSheetId="13">#REF!</definedName>
    <definedName name="SUBSECRETARIA" localSheetId="14">#REF!</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 localSheetId="13">[1]Hoja3!$A$5:$A$7</definedName>
    <definedName name="tmeta" localSheetId="14">[1]Hoja3!$A$5:$A$7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42" roundtripDataChecksum="xVYwB3UHdHZoYLlS7FHKLwAp3fKOqHG7zICvfbN6ofQ="/>
    </ext>
  </extLst>
</workbook>
</file>

<file path=xl/calcChain.xml><?xml version="1.0" encoding="utf-8"?>
<calcChain xmlns="http://schemas.openxmlformats.org/spreadsheetml/2006/main">
  <c r="C85" i="55" l="1"/>
  <c r="C85" i="20"/>
  <c r="C85" i="63"/>
  <c r="E81" i="55"/>
  <c r="C81" i="55"/>
  <c r="C81" i="20"/>
  <c r="D30" i="47"/>
  <c r="C81" i="63"/>
  <c r="D34" i="47"/>
  <c r="E37" i="47"/>
  <c r="D37" i="47"/>
  <c r="E36" i="47"/>
  <c r="E35" i="47"/>
  <c r="D35" i="47"/>
  <c r="E34" i="47"/>
  <c r="E33" i="47"/>
  <c r="D33" i="47"/>
  <c r="E32" i="47"/>
  <c r="E31" i="47"/>
  <c r="E30" i="47"/>
  <c r="C77" i="63"/>
  <c r="C73" i="63"/>
  <c r="E73" i="55"/>
  <c r="C73" i="55"/>
  <c r="E69" i="55"/>
  <c r="D69" i="55"/>
  <c r="C69" i="55"/>
  <c r="C39" i="20"/>
  <c r="C73" i="20"/>
  <c r="D24" i="68" l="1"/>
  <c r="E10" i="68"/>
  <c r="E10" i="67"/>
  <c r="E10" i="66"/>
  <c r="E10" i="65"/>
  <c r="D24" i="64"/>
  <c r="D16" i="64"/>
  <c r="E10" i="64"/>
  <c r="I116" i="63"/>
  <c r="H116" i="63"/>
  <c r="G116" i="63"/>
  <c r="F116" i="63"/>
  <c r="E116" i="63"/>
  <c r="C116" i="63"/>
  <c r="B113" i="63"/>
  <c r="B109" i="63"/>
  <c r="B105" i="63"/>
  <c r="B101" i="63"/>
  <c r="B97" i="63"/>
  <c r="B93" i="63"/>
  <c r="B89" i="63"/>
  <c r="B85" i="63"/>
  <c r="B81" i="63"/>
  <c r="B77" i="63"/>
  <c r="B73" i="63"/>
  <c r="D116" i="63"/>
  <c r="B69" i="63"/>
  <c r="B116" i="63" s="1"/>
  <c r="B34" i="63"/>
  <c r="N24" i="63"/>
  <c r="O25" i="63" s="1"/>
  <c r="H124" i="62"/>
  <c r="C116" i="62"/>
  <c r="B116" i="62"/>
  <c r="B34" i="62"/>
  <c r="N24" i="62"/>
  <c r="H124" i="61"/>
  <c r="C116" i="61"/>
  <c r="B116" i="61"/>
  <c r="B34" i="61"/>
  <c r="N24" i="61"/>
  <c r="H124" i="60"/>
  <c r="C116" i="60"/>
  <c r="B61" i="60"/>
  <c r="B57" i="60"/>
  <c r="B53" i="60"/>
  <c r="B49" i="60"/>
  <c r="B45" i="60"/>
  <c r="B41" i="60"/>
  <c r="B59" i="60"/>
  <c r="B55" i="60"/>
  <c r="B51" i="60"/>
  <c r="B47" i="60"/>
  <c r="B43" i="60"/>
  <c r="B39" i="60"/>
  <c r="B34" i="60"/>
  <c r="N24" i="60"/>
  <c r="P24" i="62" l="1"/>
  <c r="O25" i="62"/>
  <c r="O25" i="61"/>
  <c r="P24" i="61"/>
  <c r="R24" i="61" s="1"/>
  <c r="O25" i="60"/>
  <c r="B116" i="60"/>
  <c r="P24" i="60"/>
  <c r="Q25" i="62" l="1"/>
  <c r="R24" i="62"/>
  <c r="T24" i="62" s="1"/>
  <c r="Q25" i="61"/>
  <c r="S25" i="61" s="1"/>
  <c r="T24" i="61"/>
  <c r="Q25" i="60"/>
  <c r="R24" i="60"/>
  <c r="T24" i="60" s="1"/>
  <c r="S25" i="62" l="1"/>
  <c r="U25" i="62" s="1"/>
  <c r="S25" i="60"/>
  <c r="U25" i="61"/>
  <c r="U25" i="60"/>
  <c r="H124" i="59" l="1"/>
  <c r="C116" i="59"/>
  <c r="B116" i="59"/>
  <c r="B34" i="59"/>
  <c r="N24" i="59"/>
  <c r="E11" i="58"/>
  <c r="E10" i="58"/>
  <c r="N24" i="57"/>
  <c r="O25" i="57" s="1"/>
  <c r="O25" i="59" l="1"/>
  <c r="P24" i="59"/>
  <c r="R24" i="59" l="1"/>
  <c r="T24" i="59" s="1"/>
  <c r="Q25" i="59"/>
  <c r="S25" i="59" l="1"/>
  <c r="U25" i="59" s="1"/>
  <c r="B113" i="20" l="1"/>
  <c r="B109" i="20"/>
  <c r="B105" i="20"/>
  <c r="B101" i="20"/>
  <c r="B97" i="20"/>
  <c r="B93" i="20"/>
  <c r="B89" i="20"/>
  <c r="B85" i="20"/>
  <c r="B81" i="20"/>
  <c r="B77" i="20"/>
  <c r="B73" i="20"/>
  <c r="B116" i="20" s="1"/>
  <c r="D24" i="56"/>
  <c r="E11" i="56"/>
  <c r="E10" i="56"/>
  <c r="D24" i="54"/>
  <c r="D16" i="54"/>
  <c r="E11" i="54"/>
  <c r="E10" i="54"/>
  <c r="D113" i="55"/>
  <c r="D109" i="55"/>
  <c r="D105" i="55"/>
  <c r="D101" i="55"/>
  <c r="D97" i="55"/>
  <c r="D93" i="55"/>
  <c r="D89" i="55"/>
  <c r="D85" i="55"/>
  <c r="D81" i="55"/>
  <c r="D77" i="55"/>
  <c r="D73" i="55"/>
  <c r="B113" i="55"/>
  <c r="B109" i="55"/>
  <c r="B105" i="55"/>
  <c r="B101" i="55"/>
  <c r="B97" i="55"/>
  <c r="B93" i="55"/>
  <c r="B89" i="55"/>
  <c r="B85" i="55"/>
  <c r="B81" i="55"/>
  <c r="B77" i="55"/>
  <c r="B73" i="55"/>
  <c r="B69" i="55"/>
  <c r="D67" i="55"/>
  <c r="B67" i="55"/>
  <c r="H124" i="20"/>
  <c r="I116" i="55" l="1"/>
  <c r="H116" i="55"/>
  <c r="G116" i="55"/>
  <c r="F116" i="55"/>
  <c r="E116" i="55"/>
  <c r="D116" i="55"/>
  <c r="C116" i="55"/>
  <c r="B116" i="55"/>
  <c r="B34" i="55"/>
  <c r="N24" i="55"/>
  <c r="O25" i="55" s="1"/>
  <c r="B39" i="20" l="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B34" i="20"/>
  <c r="N24" i="20" l="1"/>
  <c r="C29" i="38"/>
  <c r="O25" i="20" l="1"/>
  <c r="P24" i="20"/>
  <c r="R24" i="20" s="1"/>
  <c r="T24" i="20" s="1"/>
  <c r="C116" i="20"/>
  <c r="Q25" i="20" l="1"/>
  <c r="S25" i="20" s="1"/>
  <c r="U25" i="20" s="1"/>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D153FDA-01EA-254D-B27E-A9C090539A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57ABE7E5-A8F1-A847-9521-0A829E97D7A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599F113-1630-2040-91E6-89D11361353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9F79A2AD-F917-734A-B005-5BA1154E716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ECDF256-43CC-C047-A87D-C92063E881F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1B977C0-97F7-49A0-8490-1D408299500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43AC3805-5619-6D46-BB5E-CD1D0BB5FF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<sst xmlns="http://schemas.openxmlformats.org/spreadsheetml/2006/main" count="5329" uniqueCount="885">
  <si>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</si>
  <si>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</si>
  <si>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</si>
  <si>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</si>
  <si>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</si>
  <si>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</si>
  <si>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</si>
  <si>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</si>
  <si>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</si>
  <si>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</si>
  <si>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</si>
  <si>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</si>
  <si>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</si>
  <si>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</si>
  <si>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</si>
  <si>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</si>
  <si>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</si>
  <si>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</si>
  <si>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</si>
  <si>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</si>
  <si>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</si>
  <si>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</si>
  <si>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</si>
  <si>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</si>
  <si>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</si>
  <si>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</si>
  <si>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</si>
  <si>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</si>
  <si>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</si>
  <si>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</si>
  <si>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</si>
  <si>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</si>
  <si>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</si>
  <si>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</si>
  <si>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</si>
  <si>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</si>
  <si>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</si>
  <si>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</si>
  <si>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</si>
  <si>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</si>
  <si>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</si>
  <si>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</si>
  <si>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</si>
  <si>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</si>
  <si>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</si>
  <si>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</si>
  <si>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</si>
  <si>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</si>
  <si>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</si>
  <si>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</si>
  <si>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</si>
  <si>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</si>
  <si>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</si>
  <si>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</si>
  <si>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</si>
  <si>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</si>
  <si>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</si>
  <si>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</si>
  <si>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</si>
  <si>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</si>
  <si>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</si>
  <si>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</si>
  <si>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</si>
  <si>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</si>
  <si>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</si>
  <si>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</si>
  <si>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</si>
  <si>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</si>
  <si>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</si>
  <si>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</si>
  <si>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</si>
  <si>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</si>
  <si>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</si>
  <si>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</si>
  <si>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</si>
  <si>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</si>
  <si>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</si>
  <si>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</si>
  <si>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</si>
  <si>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</si>
  <si>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</si>
  <si>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</si>
  <si>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</si>
  <si>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</si>
  <si>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</si>
  <si>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</si>
  <si>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</si>
  <si>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</si>
  <si>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</si>
  <si>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</si>
  <si>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</si>
  <si>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</si>
  <si>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</si>
  <si>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</si>
  <si>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</si>
  <si>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</si>
  <si>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</si>
  <si>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</si>
  <si>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</si>
  <si>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</si>
  <si>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</si>
  <si>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</si>
  <si>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</si>
  <si>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</si>
  <si>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</si>
  <si>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</si>
  <si>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</si>
  <si>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</si>
  <si>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</si>
  <si>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</si>
  <si>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</si>
  <si>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</si>
  <si>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</si>
  <si>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</si>
  <si>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</si>
  <si>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</si>
  <si>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</si>
  <si>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</si>
  <si>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</si>
  <si>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</si>
  <si>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</si>
  <si>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</si>
  <si>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</si>
  <si>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</si>
  <si>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</si>
  <si>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</si>
  <si>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</si>
  <si>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</si>
  <si>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</si>
  <si>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</si>
  <si>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</si>
  <si>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</si>
  <si>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</si>
  <si>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</si>
  <si>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</si>
  <si>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</si>
  <si>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</si>
  <si>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</si>
  <si>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</si>
  <si>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</si>
  <si>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</si>
  <si>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</si>
  <si>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</si>
  <si>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</si>
  <si>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</si>
  <si>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</si>
  <si>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</si>
  <si>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</si>
  <si>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</si>
  <si>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</si>
  <si>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</si>
  <si>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</si>
  <si>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</si>
  <si>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</si>
  <si>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</si>
  <si>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</si>
  <si>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</si>
  <si>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</si>
  <si>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</si>
  <si>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</si>
  <si>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</si>
  <si>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</si>
  <si>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</si>
  <si>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</si>
  <si>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</si>
  <si>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</si>
  <si>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</si>
  <si>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</si>
  <si>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</si>
  <si>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</si>
  <si>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</si>
  <si>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</si>
  <si>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</si>
  <si>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</si>
  <si>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</si>
  <si>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</si>
  <si>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</si>
  <si>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</si>
  <si>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</si>
  <si>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</si>
  <si>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</si>
  <si>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</si>
  <si>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</si>
  <si>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</si>
  <si>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</si>
  <si>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</si>
  <si>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</si>
  <si>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</si>
  <si>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</si>
  <si>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</si>
  <si>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</si>
  <si>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</si>
  <si>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</si>
  <si>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</si>
  <si>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</si>
  <si>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X</t>
  </si>
  <si>
    <t>TIPO DE REPORTE</t>
  </si>
  <si>
    <t>FORMULACION</t>
  </si>
  <si>
    <t>Mayo</t>
  </si>
  <si>
    <t>x</t>
  </si>
  <si>
    <t>Junio</t>
  </si>
  <si>
    <t>Julio</t>
  </si>
  <si>
    <t>Agosto</t>
  </si>
  <si>
    <t>ACTUALIZACION</t>
  </si>
  <si>
    <t>Septiembre</t>
  </si>
  <si>
    <t>Octubre</t>
  </si>
  <si>
    <t>Noviembre</t>
  </si>
  <si>
    <t>Diciembre</t>
  </si>
  <si>
    <t>SEGUIMIENTO</t>
  </si>
  <si>
    <t xml:space="preserve">ACTIVIDAD DEL PROYECTO </t>
  </si>
  <si>
    <t>Implementar el 100% de los planes de gestión para el cierre de brechas FURAG</t>
  </si>
  <si>
    <t>PRODUCTO MGA</t>
  </si>
  <si>
    <t>Servicio de implementación del Sistema de Gestión</t>
  </si>
  <si>
    <t>INDICADOR ACTIVIDAD</t>
  </si>
  <si>
    <t>Porcentaje de implementación de los planes de gestión para el cierre de brechas FURAG</t>
  </si>
  <si>
    <t>OBJETIVO ESTRATÉGICO</t>
  </si>
  <si>
    <t>5. Bogotá confía en su gobierno</t>
  </si>
  <si>
    <t>PROGRAMA</t>
  </si>
  <si>
    <t>5.33. Fortalecimiento institucional para un gobierno confiable</t>
  </si>
  <si>
    <t>META PDD</t>
  </si>
  <si>
    <t>Lograr al menos 92 puntos del índice de Gestión Pública Distrital.</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</si>
  <si>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</si>
  <si>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</si>
  <si>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</si>
  <si>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</si>
  <si>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</si>
  <si>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</si>
  <si>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</si>
  <si>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</si>
  <si>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</si>
  <si>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</si>
  <si>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</si>
  <si>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</si>
  <si>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</si>
  <si>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</si>
  <si>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</si>
  <si>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</si>
  <si>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</si>
  <si>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</si>
  <si>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</si>
  <si>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</si>
  <si>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</si>
  <si>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</si>
  <si>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</si>
  <si>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</si>
  <si>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</si>
  <si>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No aplica</t>
  </si>
  <si>
    <t>Fortalecimiento de la gestión institucional: La formulación y aprobación de los planes del decreto 612 garantiza una planificación estratégica alineada con los objetivos organizacionales, optimizando la toma de decisiones y el desempeño institucional.
Mejora en la transparencia y la ética pública: La consolidación del Programa de Transparencia y Ética Pública promueve una cultura organizacional basada en la integridad y la rendición de cuentas.
Gestión de riesgos más efectiva: La elaboración de la matriz de riesgos institucionales permite identificar, evaluar y mitigar posibles amenazas que puedan afectar el cumplimiento de los objetivos estratégicos.
Capacitación y alineación de equipos de trabajo: La primera mesa de enlaces MIPG facilitó la comprensión de las dimensiones y políticas del Modelo Integrado de Planeación y Gestión (MIPG), asegurando un enfoque coordinado en su implementación y actualización documental.
Cumplimiento y control interno: La atención a los requerimientos de auditoría interna como segunda línea de defensa refuerza los mecanismos de control y mejora continua, garantizando el cumplimiento normativo y fortaleciendo la gestión de la entidad.</t>
  </si>
  <si>
    <t>MARZO</t>
  </si>
  <si>
    <t>Se dio seguimiento a la actualización documental de los procesos, acompañando la revisión y respuesta a los informes preliminares de auditoría. Asimismo, se efectuó el seguimiento a los planes de mejoramiento y la evaluación de la eficacia de algunas de las acciones implementadas. Además, se enviaron los lineamientos para el diligenciamiento de los índices institucionales y se presentó el informe de resultados sobre los riesgos 2024, así como el avance en las políticas institucionales.</t>
  </si>
  <si>
    <t>Actualización documental de los procesos: Se mantuvo la documentación al día, garantizando su coherencia con los estándares establecidos.
Revisión y respuesta a informes preliminares de auditoría: Se mejoró la gestión, promoviendo una mayor eficiencia y transparencia.
Seguimiento a los planes de mejoramiento y evaluación de la eficacia de las acciones implementadas: Se optimizaron procesos y se aseguró la efectividad de las mejoras.
Envío de lineamientos para el diligenciamiento de los índices institucionales: Facilitó la correcta recopilación de datos y fortaleció el cumplimiento normativo.
Presentación de resultados de los informes de riesgos 2024 y avance en las políticas institucionales: Permite una mejor toma de decisiones y un seguimiento más efectivo de los riesgos y objetivos estratégicos.</t>
  </si>
  <si>
    <t>ABRIL</t>
  </si>
  <si>
    <t>Se adelantó la actualización documental de los procesos estratégicos, misionales, de apoyo y de evaluación. En este marco, se actualizó el nombre del proceso de evaluación independiente a la gestión, a cargo de Control Interno, así como la caracterización correspondiente. Asimismo, se realizó seguimiento al Programa de Transparencia y Ética Pública, y al plan de acción por dependencias. Mediante el radicado No. 3-2025-001021, se amplió el plazo para la actualización documental. Además, se brindó acompañamiento a los procesos en la formulación de acciones de mejora y se efectuó el reporte y seguimiento de los riesgos institucionales asociados.</t>
  </si>
  <si>
    <t xml:space="preserve">Se realizó seguimiento a la actualización documental de los procesos institucionales, incluyendo la revisión de auditorías, planes de mejoramiento y evaluación de acciones. Se enviaron lineamientos para índices institucionales y se presentó el informe de riesgos 2024. También se actualizó la documentación de procesos estratégicos, misionales, de apoyo y de evaluación, incluyendo el proceso de evaluación independiente. Se hizo seguimiento al Programa de Transparencia y al plan de acción por dependencias, se amplió el plazo para la actualización documental (radicado No. 3-2025-001021) y se apoyó la formulación de acciones de mejora y el seguimiento a riesgos de procesos.
</t>
  </si>
  <si>
    <t>Fortalecimiento de la gestión institucional: La actualización documental de los procesos estratégicos, misionales, de apoyo y evaluación garantiza una mayor alineación con los objetivos institucionales y normativos, promoviendo una operación más coherente y eficiente.
Mejora en la trazabilidad y control: La actualización del nombre y la caracterización del proceso de evaluación independiente facilita su identificación, seguimiento y evaluación por parte de los entes de control, mejorando la rendición de cuentas.
Fomento de la transparencia y la ética pública: El seguimiento al Programa de Transparencia y Ética Pública refuerza la cultura organizacional orientada a la integridad y al acceso a la información, lo cual incrementa la confianza ciudadana.
Optimización del tiempo para el cumplimiento documental: La ampliación del plazo para la actualización documental permitió a las dependencias realizar los ajustes requeridos con mayor rigurosidad y calidad.
Acompañamiento técnico para la mejora continua: El apoyo brindado a los procesos en la formulación de acciones de mejora fortalece las capacidades internas para la identificación y solución de oportunidades de mejora.
Gestión proactiva del riesgo institucional: El reporte y seguimiento de riesgos permite anticipar, mitigar y gestionar adecuadamente las amenazas que puedan afectar el cumplimiento de los objetivos institucionales.</t>
  </si>
  <si>
    <t>MAYO</t>
  </si>
  <si>
    <t>Se adelantó la actualización documental de los procesos estratégicos, misionales, de apoyo y de evaluación. Asimismo, se realizó el cambio de nombre del proceso de relacionamiento con la ciudadanía, a cargo de la Subsecretaría de Gestión Corporativa, y se continúa gestionando la documentación asociada. Por otra parte, la segunda línea de defensa llevó a cabo el monitoreo al Programa de Transparencia y Ética Pública, así como al Plan de Acción por Dependencias. Igualmente, se realizó el seguimiento y monitoreo de los riesgos institucionales, y se cargaron las actas correspondientes en el aplicativo Kawak.
Adicionalmente, se efectuó el reporte del Índice de Transparencia por Bogotá, suministrando las evidencias requeridas por cada proceso y asegurando su reporte oportuno.</t>
  </si>
  <si>
    <t>Fortalecimiento de la trazabilidad y control de la gestión institucional, gracias a la actualización oportuna de los documentos de los procesos.
Mayor alineación con los principios de transparencia, integridad y rendición de cuentas, a través del seguimiento al Programa de Transparencia y Ética Pública.
Reducción de riesgos mediante la implementación sistemática de acciones de seguimiento y control.
Mejora en la articulación entre dependencias, promovida por la estandarización de documentación y procesos.
Cumplimiento oportuno con los requerimientos del Índice de Transparencia por Bogotá, lo que contribuye a una mejor percepción institucional ante entes de control y ciudadanía.</t>
  </si>
  <si>
    <t>JUNIO</t>
  </si>
  <si>
    <t>JULIO</t>
  </si>
  <si>
    <t>AGOSTO</t>
  </si>
  <si>
    <t>SEPTIEMBRE</t>
  </si>
  <si>
    <t>OCTUBRE</t>
  </si>
  <si>
    <t xml:space="preserve">NOVIEMBRE </t>
  </si>
  <si>
    <t>DICIEMBRE</t>
  </si>
  <si>
    <t>DESCRIPCIÓN CUALITATIVA  Y PORCENTUAL DEL AVANCE POR TAREA</t>
  </si>
  <si>
    <t>DESCRIPCIÓN DE LA TAREA</t>
  </si>
  <si>
    <t>1. Implementar, gestionar y asegurar la sostenibilidad del Modelo Integrado de Planeación y Gestión (MIPG).</t>
  </si>
  <si>
    <t xml:space="preserve">PONDERACIÓN DE LA TAREA
</t>
  </si>
  <si>
    <t>LOGROS Y BENEFICIOS Y RETRASOS Y ALTERNATIVAS DE SOLUCIÓN</t>
  </si>
  <si>
    <t>EVIDENCIAS DE EJECUCIÓN</t>
  </si>
  <si>
    <t>https://secretariadistritald-my.sharepoint.com/:f:/g/personal/mcgranados_sdmujer_gov_co/ErbYiGmdLBhMjxkUj8_Tqr8Blfjl0uWVu8K8fVwO_BYs1w?e=2OL4gC</t>
  </si>
  <si>
    <t>Logros:
Se actualizó la documentación de los procesos estratégicos, misionales, de apoyo y de evaluación, mejorando la trazabilidad y consistencia del Sistema Integrado de Gestión.
Se ajustó el nombre y la caracterización del proceso de evaluación independiente a la gestión, a cargo de Control Interno, facilitando su comprensión y aplicación.
Se realizó seguimiento efectivo al Programa de Transparencia y Ética Pública, promoviendo una cultura organizacional basada en la integridad.
Se adelantó el seguimiento al plan de acción por dependencias, verificando el cumplimiento de compromisos establecidos.
Se gestionó la ampliación del plazo para la actualización documental mediante el radicado No. 3-2025-001021, lo cual permitió mayor calidad en los ajustes.
Se brindó acompañamiento a los equipos responsables en la formulación de acciones de mejora, fortaleciendo la gestión por procesos.
Se efectuó el reporte y seguimiento a los riesgos institucionales, reforzando la capacidad de anticipación ante eventos críticos.
Beneficios: 
Mayor eficiencia institucional: Al contar con procesos actualizados y alineados con la normatividad vigente, se optimiza la operación y se reducen reprocesos.
Fortalecimiento del control interno: La claridad en el proceso de evaluación independiente mejora la verificación y el cumplimiento de objetivos.
Transparencia fortalecida: El seguimiento al programa ético y de transparencia incrementa la confianza ciudadana y la legitimidad institucional.
Mejora continua: El acompañamiento en acciones correctivas impulsa la calidad del servicio y fomenta la cultura de mejora permanente.
Gestión del riesgo efectiva: El monitoreo constante de riesgos institucionales permite una actuación preventiva y oportuna.
Cumplimiento oportuno: La ampliación de plazos facilitó una actualización documental más rigurosa y completa, alineada con las necesidades institucionales.</t>
  </si>
  <si>
    <t>https://secretariadistritald-my.sharepoint.com/:f:/g/personal/mcgranados_sdmujer_gov_co/EvkBuNnvF3NMrijwX8zlGGgBBSXOpFUIdImLcJQ0eVN1XA?e=PhnP18</t>
  </si>
  <si>
    <t>Fortalecimiento de la trazabilidad y control de la gestión institucional, gracias a la actualización oportuna de los documentos de los procesos.
Mayor alineación con los principios de transparencia, integridad y rendición de cuentas, a través del seguimiento al Programa de Transparencia y Ética Pública.
Reducción de riesgos mediante la implementación sistemática de acciones de seguimiento y control.
Mejora en la articulación entre dependencias, promovida por la estandarización de documentación y procesos.
Cumplimiento oportuno con los requerimientos del Índice de Transparencia por Bogotá, lo que contribuye a una mejor percepción institucional ante entes de control y ciudadanía.</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</si>
  <si>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</si>
  <si>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</si>
  <si>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</si>
  <si>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</si>
  <si>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</si>
  <si>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</si>
  <si>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</si>
  <si>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</si>
  <si>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</si>
  <si>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</si>
  <si>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</si>
  <si>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</si>
  <si>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de implementación de los planes de gestión para el cierre de brechas FURAG</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</si>
  <si>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</si>
  <si>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</si>
  <si>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</si>
  <si>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</si>
  <si>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</si>
  <si>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</si>
  <si>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</si>
  <si>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</si>
  <si>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</si>
  <si>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</si>
  <si>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</si>
  <si>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</si>
  <si>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</si>
  <si>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</si>
  <si>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 xml:space="preserve"> avance de implementación de los planes de gestión para el cierre de brechas FURAG</t>
  </si>
  <si>
    <t>Documentos proceso Gestión Documental como informes, documentos del sistema de gestión, reportes</t>
  </si>
  <si>
    <t>FÓRMULA DEL INDICADOR</t>
  </si>
  <si>
    <t>UNIDAD DE MEDIDA FÓRMULA</t>
  </si>
  <si>
    <t>(Planes de gestión implementados para el cierre de brechas FURAG / Planes de gestión establecidos para el cierre de brechas FURAG) x 100</t>
  </si>
  <si>
    <t>DESCRIPCIÓN DEL INDICADOR</t>
  </si>
  <si>
    <t>LÍNEA BASE</t>
  </si>
  <si>
    <t>Año de linea base</t>
  </si>
  <si>
    <t>FUENTE DE VERIFICACIÓN</t>
  </si>
  <si>
    <t>Evidencias FURAG</t>
  </si>
  <si>
    <t>ANÁLISIS DEL INDICADOR</t>
  </si>
  <si>
    <t>Un valor del indicador cercano al 91% refleja un alto nivel de implementación de la política para la vigencia 2025. Si el porcentaje es inferior, será necesario analizar las barreras y ajustar el plan de acción para garantizar su cumplimiento.</t>
  </si>
  <si>
    <t>GLOSARIO DE TÉRMINOS</t>
  </si>
  <si>
    <t>OBSERVACIONES</t>
  </si>
  <si>
    <t>Implementar al 92% la Política de Gestión Documental institucional</t>
  </si>
  <si>
    <t>Porcentaje de implementación de la Política de Gestión Documental institucional.</t>
  </si>
  <si>
    <t>En este mes no se tenian programadas acciones para esta actividad.</t>
  </si>
  <si>
    <t>A corte 28 de febrero del 2025, se realizó:
-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	1 sesión de capacitación en Organización documental digital al proceso Gestión Contable de la Dirección Administrativa y Financiera.
-	1 sesión de capacitación para la implementación de Hoja de Control Dirección de Territorialización y Derechos de Participación.
-	Se elabora el plan de auditorías internas del proceso de gestión documental vigencia 2025, el cual fue socializado mediante memorando 3-2025-000499 del 28/02/2025.
-	Se elabora el plan de transferencias documentales primarias del proceso de gestión documental vigencia 2025, el cual fue socializado mediante memorando 3-2025-000501 del 28/02/2025.
-	Se realiza seguimiento al Sistema Integrado de Conservación - SIC mediante el monitoreo de las condiciones de conservación documental.</t>
  </si>
  <si>
    <t>No se presentaron retrasos en el período reportado</t>
  </si>
  <si>
    <t>La implementación sin retrasos al mes de febrero de las actividades de la política de gestión documental favorecen el cumplimiento normativo, la conservación del conocimiento de la entidad, el uso adecuado y sostenibilidad del gestor documental, entre otros.</t>
  </si>
  <si>
    <t>Durante el mes de marzo del 2025 continuó la implementación de la Política de Gestión Documental frente al Plan de trabajo archivístico, así:
- Capacitaciones y sensibilizaciones: se realizaron 4 sesiones de Introducción Funcional ORFEO, Lineamientos del Proceso de Gestión Documental, Organización e Identificación del Archivo Electrónico y Organización de Expedientes Contractuales, con un total de 79 participantes. 9 sesiones de capacitaciones para la socialización y/o sensibilización dirigida al personal de las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 Inventario documental: 
* Intervención de la DTDP: 5 metros lineales (20 cajas X200). 
* Intervención DTH: 4 metros lineales (16 cajas X200)
* Verificación documentos de apoyo DC: 8 metros lineales (32 cajas X200)
* Verificación documentos de apoyo todas las dependencias: 13,5 metros lineales (54 cajas X200)
- Plan de Auditorías Internas del Programa de Gestión Documental: se visitó la Oficina Asesora Jurídica, Subsecretaría del Cuidado y Políticas de Igualdad, Dirección Administrativa y Financiera, Dirección de Derechos y Diseño de Políticas, Dirección de Territorialización de Derechos y Participación (CIOM Usme y Sumapaz)
- Actualización de documentos: GD-PRG-01 Programa de Gestión Documental - PGD 2024 –2028 (Sin aprobar por el CIGD) (16032025), actualización GD-PR-05 Producción, gestión y trámite. V2 (06/03/2025) y actualización GD-FO-32 Acta de reunión Interna y Externa. V5 (27032025) 
- Seguimiento al Sistema Integrado de Conservación - SIC: mediante el monitoreo de las condiciones de conservación documental.
- Elaboración de infografía de socialización de los archivos relativos a derechos humanos de memoria histórica y conflicto armado.</t>
  </si>
  <si>
    <t>A corte 31 de marzo se ha ejecutado:
- 20 jornadas de capacitación y/o sensibilización sobre diferentes temáticas de la gestión documental (inducción, hojas de control, organización del archivo, entre otros)
- Avance de 30,5 metros lineales del inventario documental
- Avance en el plan anual de auditorías del programa de gestión documental (aprobado y socializado),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 plan de transferencias documentales elaborado y socializado
- monitoreo de las condiciones de conservación documental
- Un documento actualizado en el sistema de gestión y 3 en proceso de aprobación
- Infografía sobre los archivos relativos a derechos humanos de memoria histórica y conflicto armado</t>
  </si>
  <si>
    <t>La implementación sin retrasos al mes de marzode las actividades de la política de gestión documental favorecen el cumplimiento normativo, la conservación del conocimiento de la entidad, el uso adecuado y sostenibilidad del gestor documental, entre otros.</t>
  </si>
  <si>
    <t>Durante abril de 2025, se avanzó en la implementación de la Política de Gestión Documental dentro del Plan de Trabajo Archivístico, con los siguientes logros:
- Proyecto Casa de Todas: Se identificó, inventarió y embaló 28 metros lineales en 112 cajas de la serie Historias de atención de Mujeres Víctimas de Violencias, completando el traslado al archivo central.
- Proyecto Historias Laborales: Se intervino 7 metros lineales, organizando 28 cajas y 18 hojas de control.
- Proyecto Territorialización: Se realizó intervención archivística sobre 6.5 metros lineales, con 26 cajas y 9 hojas de control.
- Socialización y sensibilización: Se capacitó al personal de las siguientes dependencias (14 capacitaciones en total):
- Dirección de Enfoque Diferencial, Territorialización y Derechos de Participación, Sistema del Cuidado, Gestión del Conocimiento, Eliminación de Violencias contra las Mujeres y Acceso a la Justicia, Administración y Finanzas, Subsecretaría del Cuidado y Políticas de Igualdad, Derechos y Diseño de Políticas.
Se abordaron temas como Introducción Funcional ORFEO, Lineamientos del Proceso de Gestión Documental, Diligenciamiento de FUID, Hoja de Control y Organización de Expedientes Electrónicos, con 75 participantes.
- Se dio cumplimiento al Plan de Auditorías Internas con visitas a las Direcciones de Territorialización de Derechos y Participación (CIOM San Cristóbal, Santa Fe y Barrios Unidos), Eliminación de Violencias y Acceso a la Justicia, Dirección Administrativa y Financiera (Presupuesto) y Contratación.
Respecto a los instrumentos archivísticos, se actualizó Moreq y el Sistema Integrado de Conservación (SIC), además de elaborar la Guía del Documento Electrónico. Se realizó el Informe de Seguimiento al SIC con evidencias correspondientes.
- Finalmente, se cumplió el Plan de Transferencias Documentales, avanzando en la legalización de las transferencias de la Oficina Asesora Jurídica y la Subsecretaría de Políticas de Igualdad.</t>
  </si>
  <si>
    <t>A corte 30 de abril se ha ejecutado:
- 34 jornadas de capacitación y/o sensibilización sobre diferentes temáticas de la gestión documental (inducción, hojas de control, organización del archivo, entre otros)
- Avance de 72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3 en proceso de aprobación, 2 instrumentos archivísticos actualizados.
- Infografías enviadas acorde con lo programado
- Avance del 100% frente a lo programado en el plan de transferencias documentales</t>
  </si>
  <si>
    <t>La implementación sin retrasos al mes de abril de las actividades de la política de gestión documental favorecen el cumplimiento normativo, la conservación del conocimiento de la entidad, el uso adecuado y sostenibilidad del gestor documental, entre otros.</t>
  </si>
  <si>
    <t>Durante mayo de 2025, avanzó la implementación de la Política de Gestión Documental dentro del Plan de Trabajo Archivístico:
- Proyecto Casa de Todas: Se levantó el inventario y se realizó el embalaje de 3 metros lineales, equivalentes a 12 cajas X200, de la Serie Historias de Atención a Mujeres Víctimas de Violencia.
- Proyecto Historias Laborales: Se intervino archivísticamente 3,5 metros lineales, correspondientes a 14 cajas X200 de la Serie Historias Laborales.
- Proyecto Territorialización: Se realizó la intervención de 7 metros lineales, equivalentes a 28 cajas X200, con documentación del archivo central (Vigencias 2013-2021).
- Socialización y sensibilización: Se realizaron 8 jornadas dirigidas al personal de la Secretaría en las siguientes dependencias: Oficina Asesora Jurídica, Dirección del Sistema de Cuidado, DAF - Proceso de Gestión Documental y todas las dependencias. Se abordaron temas como Introducción Funcional a Orfeo, Organización de Archivos Físicos y Digitales, Transferencias Documentales Primarias, Expedientes Electrónicos y el Sistema Integrado de Conservación, con la participación de 309 asistentes.
- Auditorías internas: Se cumplieron las visitas programadas en las dependencias Dirección de Enfoque Diferencial, Dirección Administrativa y Financiera - Proceso de Gestión Documental y Dirección del Sistema del Cuidado.
- Seguimiento al Sistema Integrado de Conservación: Se presentó el informe de seguimiento con sus componentes y evidencias.
- Plan de Transferencias Documentales: Estaba programada la transferencia de la Dirección de Diseño de Políticas, pero se solicitó una prórroga para septiembre de 2025.</t>
  </si>
  <si>
    <t>A corte 31 de mayo se ha ejecutado:
- 42 jornadas de capacitación y/o sensibilización sobre diferentes temáticas de la gestión documental (inducción, hojas de control, organización del archivo, entre otros)
- Avance de 85,5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3 en proceso de aprobación, 2 instrumentos archivísticos actualizados.
- Infografías enviadas acorde con lo programado
- Avance del 100% frente a lo programado en el plan de transferencias documentales, programación que fue modificada acorde con lo solicitado por la  Dirección de Diseño de Política</t>
  </si>
  <si>
    <t>La implementación sin retrasos al mes de mayo de las actividades de la política de gestión documental favorecen el cumplimiento normativo, la conservación del conocimiento de la entidad, el uso adecuado y sostenibilidad del gestor documental, entre otros.</t>
  </si>
  <si>
    <t> </t>
  </si>
  <si>
    <t>2. Implementar la política de gestión documental institucional</t>
  </si>
  <si>
    <t>No se tenian programadas actividades, ya que en este mes se realiza la revisión de los documentos para la contratación del personal que hace parte del proceso de gestión documental con el fin de programar las actividades asociadas al cumplimiento de la Política de Gestión Documental</t>
  </si>
  <si>
    <t>Durante el mes de febrero del 2025 se inicia con la implementación de la Politica de Gestión Documental frente al Plan de trabajo archivístico del proceso de gestión documental en el cual se establecen las actividades a ejecutar durante la presente vigencia. Se realizaron cinco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Se realiza una (1) sesión de capacitación en Organización documental digital al proceso Gestión Contable de la Dirección Administrativa y Financiera.
Se realiza una (1) sesión de capacitación para la implementación de Hoja de Control Dirección de Territorialización y Derechos de Participación
Se elabora el plan de auditorias internas del proceso de gestión documental vigencia 2025, el cual fue socializado mediante memorando 3-2025-000499 del 28/02/2025.
Se elabora el plan de transferencias documentales primarias del proceso de gestión documental vigencia 2025, el cual fue socializado mediante memorando 3-2025-000501 del 28/02/2025.
Se realiza seguimiento al Sistema Integrado de Conservación - SIC mediante el monitoreo de las condiciones de conservación documental.</t>
  </si>
  <si>
    <t>https://secretariadistritald.sharepoint.com/:f:/s/ADMINISTRATIVA/EnopOPq0T15Hhf9jHsr_wOoBBR-JilucdghyOj5rHbIZKg?e=sEotYz</t>
  </si>
  <si>
    <t>Durante el mes de marzo del 2025 se continua con la implementación de la Politica de Gestión Documental frente al Plan de trabajo archivístico del proceso de gestión documental en el cual se establecen las actividades a ejecutar durante la presente vigencia. Se realizaron cuatro (4) sesiones de Introducción Funcional ORFEO, Lineamientos del Proceso de Gestión Documental, Organización e Identificación del Archivo Electrónico y Organización de Expedientes Contractuales, con un total de 79 participantes. De conformidad con la actualización del inventario documental iniciando con: 
* Intervención de la DTDP: Se realizó 5 metros lineales correspondiente a 20 cajas X200. 
* Intervención DTH: Se realizó 4 metros lineales correspondientes a 16 cajas X200 
* Verificación documentos de apoyo DC: Se realizó 8 metros lineales correspondiente a 32 cajas X200 
* Verificación documentos de apoyo todas las dependencias: Levantamiento de inventario documental de 13,5 metros lineales equivalentes a 54 cajas X200 
Se realizan nueve (9) sesiones de capacitaciones para la socialización y/o sensibilización dirigida al personal de la Secretaría, correspondiente a las siguientes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Se dio cumplimiento al cronograma de Plan de Auditorías Internas del Programa de Gestión Documental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Se realizó la actualización de GD-PRG-01 Programa de Gestión Documental - PGD 2024 –2028 (Sin aprobar por el CIGD) (16032025), actualización GD-PR-05 Producción, gestión y trámite. V2 (06/03/2025) y actualización GD-FO-32 Acta de reunión Interna y Externa. V5 (27032025) 
Se realiza seguimiento al Sistema Integrado de Conservación - SIC mediante el monitoreo de las condiciones de conservación documental.
Se realiza infografía de socialización de los archivos relativos a derechos humanos de memoria histórica y conflicto armado</t>
  </si>
  <si>
    <t>https://secretariadistritald-my.sharepoint.com/:f:/g/personal/mcgranados_sdmujer_gov_co/Eth4S311CjJDib4m0Y8QrrMB4vNQCpxvM81Yge8kCT_FmA?e=3fOoWa</t>
  </si>
  <si>
    <t>Durante el mes de abril del 2025 continuó la implementación de la Política de Gestión Documental frente al Plan de trabajo archivístico, así:
- Proyecto Casa de todas: se realizó la identificación, levantamiento de Inventario (FUID) y embalaje de 28 metros lineales con un total de 112 cajas de la Serie Historias de atención de Mujeres Víctimas de Violencias culminando el proceso de levantamiento de inventario y traslado de cajas al archivo central. 
-  Proyecto Historias Laborales: Se realizó la intervención archivística (Organización, identificación, hojas de control, actualización de FUID) de 7 metros lineales con un total de 28 cajas y 18 hojas de control. 
- Proyecto Territorialización: Se realizó la intervención archivística (Organización, identificación, hojas de control, actualización de FUID) de 6,5 metros lineales con un total de 26 cajas y 9 hojas de control 
- Se realizó socialización y/o sensibilización dirigida al personal de la Secretaría, correspondiente a las siguientes dependencias (14 jornadas en total): 
Dirección de Enfoque Diferencial 
Dirección de Territorialización y Derechos de Participación 
Dirección del Sistema del Cuidado 
Dirección de Gestión del Conocimiento 
Dirección de Eliminación de Violencias contra las Mujeres y Acceso a la Justicia 
Dirección Administrativa y Financiera - Proceso Gestión Contable - Proceso Almacén y Proceso Administrativo 
Subsecretaria del Cuidado y Políticas de Igualdad 
Dirección de Derechos y Diseño de Políticas 
Las temáticas abordadas fueron: Introducción Funcional ORFEO, Lineamientos del Proceso de Gestión Documental, Diligenciamiento de FUID, Hoja de Control Y organización de Expedientes Electrónicos con un total de 75 participantes. 
- Se dio cumplimiento al cronograma de Plan de Auditorías Internas del Programa de Gestión Documental realizando visitas a las dependencias Dirección de Territorialización de Derechos y Participación (CIOM San Cristóbal, Santa Fe y Barrios Unidos Dirección de Eliminación de Violencias y Acceso a la Justicia, Dirección Administrativa y Financiera – Proceso Presupuesto y Dirección de contratación 
- Frente a los instrumentos archivisticos se realizó la actualización del Moreq y del Sistema Integrado de Conservación- SIC. También se realizó la elaboración Guía del documento electrónico.
-Se realizó el Informe de seguimiento del Sistema Integrado de Conservación, con sus dos componentes y evidencias correspondiente. 
-Se dio cumplimiento al cronograma de Plan de Transferencias documentales del Programa de Gestión Documental y se encuentran en proceso de trámite de firma para la legalización de la transferencia de las dependencias Oficina Asesora Jurídica y Subsecretaria de Políticas de Igualdad.</t>
  </si>
  <si>
    <t>https://secretariadistritald-my.sharepoint.com/:f:/g/personal/mcgranados_sdmujer_gov_co/EhdQDNbQuvhJloDIZTJKsM0BkWftnbhAnnJQvQbjrqGCSg?e=st5bAL</t>
  </si>
  <si>
    <t xml:space="preserve">Durante el mes de mayo del 2025 continuó la implementación de la Política de Gestión Documental frente al Plan de trabajo archivístico, así:
- Proyecto Casa de todas: se realizó el levantamiento del inventario y el embalaje con un total de 3 metros lineales correspondiente a 12 cajas de referencia X200, de la Serie Historias de Atención a Mujeres Víctimas de Violencia de Casa de Todas.
-  Proyecto Historias Laborales: se realizó la intervención archivística de 3,5 metros lineales correspondiente a 14 cajas de referencia X200 de la Serie Historias Laborales.
- Proyecto Territorialización: se realizó la intervención archivística de 7 metros lineales correspondiente a 28 cajas de referencia X200 de la documentación transferida al archivo central Vigencias 2013 a 2021.
- Se realizó socialización y/o sensibilización dirigida al personal de la Secretaría, correspondiente a las siguientes dependencias ( 8 jornadas en total):
OFICINA ASESORA JURÍDICA
DIRECCIÓN DEL SISTEMA DE CUIDADO
DAF- PROCESO DE GESTIÓN DOCUMENTAL
TODAS LAS DEPENDENCIAS
abordando las siguientes temáticas: Introducción Funcional a Orfeo, Organización de Archivos Físicos y Digitales/Electrónicos, Transferencias Documentales Primarias, Expedientes Electrónicos y el Sistema Integrado de Conservación. Estas jornadas contaron con la participación de 309 asistentes.
- Frente al  cumplimiento al cronograma de Plan de Auditorías Internas del Programa de Gestión Documental realizando visitas a las dependencias Dirección de Enfoque Diferencial, Dirección Administrativa y Financiera - Proceso de Gestión Documental y la Dirección del Sistema del Cuidado.
-Se realizó el Informe de seguimiento del Sistema Integrado de Conservación, con sus dos componentes y evidencias correspondiente.
-Frente al cumplimiento al cronograma de Plan de Transferencias documentales del Programa de Gestión Documental se tenia programa la Dirección de Diseño de políticas quienes remiten correo electrónico solicitando prorróga de entrega al mes de septiembre de 2025. </t>
  </si>
  <si>
    <t>ACTIVIDAD 2</t>
  </si>
  <si>
    <t>Monitorear el avance en la implementación de la Política de Gestión Documental institucional, asegurando el cumplimiento del 91% como meta establecida para la vigencia 2025.</t>
  </si>
  <si>
    <t>Actividades realizadas para implementar la Política de Gestión Documental institucional</t>
  </si>
  <si>
    <t>Cantidad de actividades que se realizan en el período evaluado para la implementación de la Política de Gestión Documental Institucional</t>
  </si>
  <si>
    <t>Actividades establecidas para implementar la Política de Gestión Documental institucional</t>
  </si>
  <si>
    <t>Cantidad de actividades que se programaron realizar en el período evaluado, para implementar la Política de Gestión Documental</t>
  </si>
  <si>
    <t>Cronograma de actividades del proceso Gestión Documental</t>
  </si>
  <si>
    <t>(Actividades realizadas para implementar la Política de Gestión Documental institucional  / Actividades establecidas para implementar la Política de Gestión Documental institucional) x 100</t>
  </si>
  <si>
    <t>Evidencias proceso Gestión Documental</t>
  </si>
  <si>
    <t>Porcentaje de implementación del plan de acción de la Política de Gobierno Digital</t>
  </si>
  <si>
    <t>Medir el porcentaje de avance del plan de acción de la Política de Gobierno Digital</t>
  </si>
  <si>
    <t>Documentos proceso Gestión</t>
  </si>
  <si>
    <t>(Plan de acción implementado de la Política de Gobierno Digital / Plan de acción formulado de la Política de Gobierno Digital) x 100</t>
  </si>
  <si>
    <t>Evidencias proceso Gestión de gobierno digital</t>
  </si>
  <si>
    <t>Implementar el 100% del plan de acción de la Política de Gobierno Digital</t>
  </si>
  <si>
    <t>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</si>
  <si>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 xml:space="preserve"> Infraestructura tecnológica actualizada para brindar mayores prestaciones de estabilidad, desempeño y seguridad.</t>
  </si>
  <si>
    <t>Durante el mes de abril se alcanzó el 99.9% de utilización del licenciamiento Microsoft.Se continua proceso de soporte y mantenimiento de aires acondicionados y comunicaciones convergentes. Se atendieron 587 casos en la mesa de ayuda. Se realiza actualización de bases de datos y servidores Windows. Se adelantaron actividades de desarrollo para los sistemas SIMISIONAL, ICOPS y PANDORA.</t>
  </si>
  <si>
    <t>Durante lo corrido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3318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</si>
  <si>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En este mes se aumentaron las cantidades de licencias Microsoft 360, se realizó depuración del directorio activo, el cual consiste en realizar back up de cuentas, deshabilitar y quitar licencias de las mismas según las fechas de vencimiento. Se atendieron 489 casos en la mesa de ayuda. Se realiza actualización de bases de datos y servidores Windows. Se adelantaron actividades de desarrollo para los sistemas SIMISIONAL, ICOPS y PANDORA. En Orfeo se modificó el modulo de tipologías documentales, se modificó el flujo de borradores, se subieron las nuevas plantillas de memorandos y oficios al sistema en pruebas. En cuanto a adquisiciones se tuvieron avances en los procesos de nube pública en renovación de los servicios de infraestructura (IaaS), (PaaS) Cloud de Oracle, KAWAK, VEEAM, soporte de Oracle, Microsoft 360, mantenimiento de aire acondicionado, IPv6, Troncal SIP, mantenimiento de UPS y ETB. En relación a mantenimientos de sistemas de información se realizó el alistamiento, configuración y activación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</si>
  <si>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Durante lo corrido de la vigencia se aumentaron las cantidades de licencias Microsoft 360. Se atendieron 3807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</si>
  <si>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3. Disponer de los servicios profesionales de apoyo para realizar actividades relacionadas con la infraestructura, el desarrollo de software, la seguridad de la información, las redes, las comunicaciones y el soporte técnico.</t>
  </si>
  <si>
    <t>Al periodo de corte para la meta Implementar el 100% del plan de acción de la Política de Gobierno Digital se trabajó en la estructuración de las acciones que se desarrollaran durante la vigencia 2025. Adicional a esto de completó el proceso de contratación del equipo de profesionales que aportarán al cumplimiento de la meta.</t>
  </si>
  <si>
    <t>https://secretariadistritald-my.sharepoint.com/:f:/g/personal/mcgranados_sdmujer_gov_co/EtBvq3-4PJFLvOpyy28WYQYBlZg0r7tG9PzRV5mD_mrBEQ?e=SHSglR</t>
  </si>
  <si>
    <t>Mensual: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
Acumulado: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</si>
  <si>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https://secretariadistritald-my.sharepoint.com/:f:/g/personal/jbuitrago_sdmujer_gov_co/EptYooAOfcRAiDljHadlBiQBBzzG2QkE2yk912a-wkB3rg?e=XbZSJD</t>
  </si>
  <si>
    <t>Mensual: Durante el mes de abril se alcanzó el 99.9% de utilización del licenciamiento Microsoft.Se continua proceso de soporte y mantenimiento de aires acondicionados y comunicaciones convergentes. Se atendieron 597 casos en la mesa de ayuda. Se realiza actualización de bases de datos y servidores Windows. Se adelantaron actividades de desarrollo para los sistemas SIMISIONAL, ICOPS y PANDORA.
Acumulado: Durante lo corrido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3318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</si>
  <si>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Evidencias Abril</t>
  </si>
  <si>
    <t>Mensual: En este mes se aumentaron las cantidades de licencias Microsoft 360, se realizó depuración del directorio activo, el cual consiste en realizar back up de cuentas, deshabilitar y quitar licencias de las mismas según las fechas de vencimiento. Se atendieron 489 casos en la mesa de ayuda. Se realiza actualización de bases de datos y servidores Windows. Se adelantaron actividades de desarrollo para los sistemas SIMISIONAL, ICOPS y PANDORA. En Orfeo se modificó el modulo de tipologías documentales, se modificó el flujo de borradores, se subieron las nuevas plantillas de memorandos y oficios al sistema en pruebas. En cuanto a adquisiciones se tuvieron avances en los procesos de nube pública en renovación de los servicios de infraestructura (IaaS), (PaaS) Cloud de Oracle, KAWAK, VEEAM, soporte de Oracle, Microsoft 360, mantenimiento de aire acondicionado, IPv6, Troncal SIP, mantenimiento de UPS y ETB. En relación a mantenimientos de sistemas de información se realizó el alistamiento, configuración y activación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
Acumulado: Durante lo corrido de la vigencia se aumentaron las cantidades de licencias Microsoft 360. Se atendieron 3807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</si>
  <si>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https://secretariadistritald-my.sharepoint.com/:f:/g/personal/mcgranados_sdmujer_gov_co/EjI8X5EufVpOqIiS3Ys8MCsBqDi0r7g0xzwUdmM3HLC1eQ?e=f7qMsS</t>
  </si>
  <si>
    <t>Porcentaje de implementación Plan de fortalecimiento de la gestión de conocimiento e innovación alineado con la apuesta distrital</t>
  </si>
  <si>
    <t>Medir el % de implementación del Plan de fortalecimiento de la gestión de conocimiento e innovación alineado con la apuesta distrital</t>
  </si>
  <si>
    <t>Plan de fortalecimiento de la gestión de conocimiento e innovación alineado con la apuesta distrital</t>
  </si>
  <si>
    <t>Implementación del Plan Estratégico de Tecnologías de la Información</t>
  </si>
  <si>
    <t>Medir la Implementación del Plan Estratégico de Tecnologías de la Información</t>
  </si>
  <si>
    <t>Porcentaje de Implementación del Plan Estratégico de Tecnologías de la Información</t>
  </si>
  <si>
    <t>Plan estratégicos de tecnologías de la información</t>
  </si>
  <si>
    <t>Implementar 1 plan de fortalecimiento de la gestión de conocimiento e innovación alineado con la apuesta distrital</t>
  </si>
  <si>
    <t>Avance del plan de fortalecimiento de la gestión de conocimiento e innovación alineado con la apuesta distrital</t>
  </si>
  <si>
    <t xml:space="preserve">Para el periodo de reporte, se realizaron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</si>
  <si>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Para el periodo de reporte, se avanzó en la armonización y estandarización del lenguaje en los sistemas de información de la Secretaría Distrital de la Mujer. Se realizaron sesiones para la construcción de Diccionarios de Datos, con el objetivo de crear un lenguaje controlado común que facilite la articulación y la interoperabilidad entre entidades distritales.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Estos esfuerzos fortalecen la capacidad del Distrito para consolidar una gestión basada en datos, optimizando la toma de decisiones y la formulación de políticas públicas con enfoque de inclusión y equidad.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Gracias a esta implementación, se mejoró la toma de decisiones en el territorio y el registro de información útil para futuras acciones.</t>
  </si>
  <si>
    <t xml:space="preserve">Para el periodo de reporte, se avanzó en la armonización y estandarización del lenguaje en los sistemas de información de la Secretaría Distrital de la Mujer. Se realizaron sesiones para la construcción de Diccionarios de Datos.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t>
  </si>
  <si>
    <t>Crear un lenguaje controlado común que facilite la articulación y la interoperabilidad entre entidades distritales.
Estos esfuerzos fortalecen la capacidad del Distrito para consolidar una gestión basada en datos, optimizando la toma de decisiones y la formulación de políticas públicas con enfoque de inclusión y equidad.
La implementación de herramientas geográficas,  mejoró la toma de decisiones en el territorio y el registro de información útil para futuras acciones.</t>
  </si>
  <si>
    <t xml:space="preserve">Para el periodo analizado se continua con la construcción de un diccionario de datos definiendo las fuentes oficiales con el fin de lograr la estandarización de conceptos y el luso de un lenguaje común en la entidad. En línea con ello, se crea el grupo de gestión de datos de la entidad liderado por la Dirección de Gestión del conocimiento y en corresponsabilidad de la Oficina Asesora de planeación. Con ello se busca determinar y estandarizar las mediciones en la entidad garantizando la legitimidad de los datos. 
Por su parte, se concerta la división del proceso de gestión del conocimiento e innovación contemplano un alcance de gestión al interior de la entidad y en línea con las directrices de MIPG,. Por otro lado, un alcance de ciudad en línea con la política de gestión de la información estadística. Esto se logró a partir de un ejercicio de cocreación para el rediseño del mapa de procesos, el cual conto con la producción de documentación asociada a lecciones aprendidas y buenas prácticas, los cuales se encuentran en revisión.  </t>
  </si>
  <si>
    <t xml:space="preserve">Se ha logrado avanzar en la construcción del diccionario de datos a partir de la documentación interna de la entidad que reposa en los procesos, asi como la documentación oficial de lineamientos del orden nacional y distrital. 
Asimismo, se ha propiciado los espacios de cocreación para la definición y concertación de acciones, lo que ha permitido el trabajo colaborativo, la apropiación, el aprendizaje y la transferencia de conocimiento. </t>
  </si>
  <si>
    <t xml:space="preserve">La concertación de acciones para contar con un lenguaje común no solo facilita los procesos de apropiación y entendimiento sino que, garantiza la legitimidad de los datos, cumpliendo con criterios de calidad. </t>
  </si>
  <si>
    <t xml:space="preserve">Para este periodo se avanza en la depuración y validación de información referente al diccionario de datos de la entidad a partir de las categorias y variables provenientes de los diferentes sistemas de información de la entidad. Este diccionario contiene los conceptos utilizados por la entidad y en contraste los que dictan las normas de orden distrital, nacional e internacional. En línea con lo anterior, se apoyan las mesas de definición de indicadores difundidos por el OMEG, esta validación incluye la estandarización del lenguaje que impacta a toda la entidad. 
Por su parte, se culminaron los documentos de buenas prácticas y lecciones aprendidas a partir del ejercicio de cocreación realizado con todas las áreas, con el fin de actualizar el mapa de procesos de la entidad.
Por otro lado, se presentó ante el CIGD la política de arquitectura empresarial la cual articula diferentes elementos en materia de conocimiento, aprendizaje, tecnologias y gestión del cambio. 
Finalmente, se avanzó en la georreferenciación de servicios y equipamientos en un mapa como insumo para la APP a desarrollar en la sdmujer. </t>
  </si>
  <si>
    <t xml:space="preserve">Se han alcanzado acuerdos importantes en materia de estandarización de lenguaje, asi como en la formalización de equipos de trabajo y comunidades de práctica que promuevan la gestión del conocimiento al interior de la entidad. De igual manera, se ha involucrado a todas las áreas en sus diferentes roles, permitiendo la producción, validación u difusión de información clave para la toma de decisiones. </t>
  </si>
  <si>
    <t>La adopción de buenas prácticas a partir de la conformación de equipos especializados que permitan la estandarización de lenguaje en la entidad, ha permitido fortalecer los procesos de adaptación al cambio, asi como, el aprendizaje continuo y la legitimidad de los datos difundidos.</t>
  </si>
  <si>
    <t>4. Identificar el estado actual de la gestión del conocimiento y la innovación en la entidad.</t>
  </si>
  <si>
    <t xml:space="preserve">Con las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</si>
  <si>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Implementar 1 Plan Estratégico de Tecnologías de la Información</t>
  </si>
  <si>
    <t>Servicios tecnológicos</t>
  </si>
  <si>
    <t>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t>
  </si>
  <si>
    <t xml:space="preserve">"Durante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	</t>
  </si>
  <si>
    <t>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t>
  </si>
  <si>
    <t xml:space="preserve">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
</t>
  </si>
  <si>
    <t>Sistemas de información y proyectos con componentes de TI con altos niveles de confidencialidad, integridad y disponibilidad.</t>
  </si>
  <si>
    <t xml:space="preserve">Durante el mes de abril,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
Se continuó con el seguimiento formal del incidente de seguridad reportado en noviembre de 2024, definiendo y comunicando acciones de mitigación técnica específicas (políticas CSP, restricción de acceso SSH, actualización de componentes, renovación de certificados SSL, desactivación de protocolos obsoletos) requeridas a los administradores de sistemas, con plazo establecido para finales de abril y seguimiento a través de la mesa de ayuda (Ticket #42649). Se gestionó la comunicación y seguimiento con el CSIRT Gobierno conforme a la Resolución 500 de 2021 respecto al incidente reportado previamente.
</t>
  </si>
  <si>
    <t>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t>
  </si>
  <si>
    <t>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</si>
  <si>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 xml:space="preserve"> Infraestructura tecnológica para brindar mayores prestaciones de estabilidad, desempeño y seguridad. Operatividad interna y externa para la prestación de servicios apoyado de herramientas ofimatica</t>
  </si>
  <si>
    <t xml:space="preserve">Durante el mes de mayo se diligenció la herramienta de la madurez de ciberseguridad institucional.  Mediante la participación en la evaluación distrital de nivel de madurez de ciberseguridad coordinada por la Consejería Distrital de TIC. Se completó exitosamente el diligenciamiento de la herramienta de autodiagnóstico institucional, tras resolver las dificultades iniciales de acceso a la plataforma, lo que permite contar con una línea base actualizada del estado de ciberseguridad de la entidad.
Se fortalecieron los controles de seguridad operacional mediante la gestión de accesos y permisos en sistemas críticos como PANDORA, asegurando la adecuada segregación de funciones y el principio de menor privilegio. 
Paralelamente, se formalizó la participación en el Microsoft Threat Protection Workshop con SoftwareOne, mediante la firma del Statement of Work (SOW) correspondiente, habilitando el acceso a herramientas especializadas de protección contra amenazas y evaluación de madurez en ciberseguridad sin costo para la entidad. </t>
  </si>
  <si>
    <t xml:space="preserve">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Se fortalecieron los controles de seguridad operacional mediante la gestión de accesos y permisos en sistemas críticos como PANDORA, asegurando la adecuada segregación de funciones y el principio de menor privilegio. </t>
  </si>
  <si>
    <t xml:space="preserve">Factores limitantes: 
Se presentaron dificultades técnicas puntuales en el acceso inicial a la herramienta de autodiagnóstico de ciberseguridad, requiriendo coordinación adicional con la Consejería de TIC para la obtención de credenciales de acceso, lo que generó un leve retraso en el cumplimiento del cronograma establecido para la evaluación de madurez institucional.
Alternativas de solución:
Continuar con la validación de las actividades del plan de seguridad y privacidad 2025.
Fortalecer las sesiones de seguimiento técnico para sistemas críticos institucionales, programando revisiones preventivas periódicas que permitan identificar y resolver proactivamente posibles fallas de configuración antes de que impacten la operación institucional.
</t>
  </si>
  <si>
    <t>Infraestructura tecnológica para brindar mayores prestaciones de estabilidad, desempeño y seguridad. Operatividad interna y externa para la prestación de servicios apoyado de herramientas ofimatica</t>
  </si>
  <si>
    <t>5. Desarrollar capacidades para el fortalecimiento institucional en la gestión, gobierno y desarrollo de los proyectos con componentes TIC's haciendo énfasis en la aplicación de los lineamientos y principios de la seguridad y privacidad de la información.</t>
  </si>
  <si>
    <t>Mensual: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Acumulado: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</si>
  <si>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Mensual: Durante el mes de abril,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
Acumulado: 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</si>
  <si>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Mensual: Durante el mes de mayo se diligenció la herramienta de la madurez de ciberseguridad institucional.  Mediante la participación en la evaluación distrital de nivel de madurez de ciberseguridad coordinada por la Consejería Distrital de TIC. Se completó exitosamente el diligenciamiento de la herramienta de autodiagnóstico institucional, tras resolver las dificultades iniciales de acceso a la plataforma, lo que permite contar con una línea base actualizada del estado de ciberseguridad de la entidad.
Se fortalecieron los controles de seguridad operacional mediante la gestión de accesos y permisos en sistemas críticos como PANDORA, asegurando la adecuada segregación de funciones y el principio de menor privilegio. 
Paralelamente, se formalizó la participación en el Microsoft Threat Protection Workshop con SoftwareOne, mediante la firma del Statement of Work (SOW) correspondiente, habilitando el acceso a herramientas especializadas de protección contra amenazas y evaluación de madurez en ciberseguridad sin costo para la entidad. 
Acumulado: 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Se fortalecieron los controles de seguridad operacional mediante la gestión de accesos y permisos en sistemas críticos como PANDORA, asegurando la adecuada segregación de funciones y el principio de menor privilegio. 
Factores limitantes: 
Se presentaron dificultades técnicas puntuales en el acceso inicial a la herramienta de autodiagnóstico de ciberseguridad, requiriendo coordinación adicional con la Consejería de TIC para la obtención de credenciales de acceso, lo que generó un leve retraso en el cumplimiento del cronograma establecido para la evaluación de madurez institucional.
Alternativas de solución:
Continuar con la validación de las actividades del plan de seguridad y privacidad 2025.
Fortalecer las sesiones de seguimiento técnico para sistemas críticos institucionales, programando revisiones preventivas periódicas que permitan identificar y resolver proactivamente posibles fallas de configuración antes de que impacten la operación institucional.</t>
  </si>
  <si>
    <t>https://secretariadistritald-my.sharepoint.com/:f:/g/personal/mcgranados_sdmujer_gov_co/EpvrVs98PxlIuc1Eg3FmBlYBZP-d2wFKRIvj1tVSR6Nc2Q?e=z0ymed</t>
  </si>
  <si>
    <t>Implementar 1 estrategia para el fortalecimiento de la gestión contractual institucional</t>
  </si>
  <si>
    <t>Documentos de lineamientos técnicos</t>
  </si>
  <si>
    <t>Trámites Contractuales suscritos</t>
  </si>
  <si>
    <t>355. Lograr al menos 92 puntos del índice de Gestión Pública Distrital.</t>
  </si>
  <si>
    <t>Durante el mes de enero y febrero se adelanto el 79% del avance proyectado, para la suscripción de trámites contractuales.
Se suscribieron un total  de (828) Prestaciones de Servicios Profesiinales y Apoyo a la Gestión, (4)  Arrendamientos  (1) Prestación de Servicios (1) Contrato de comisión</t>
  </si>
  <si>
    <t xml:space="preserve">Para los meses de enero y febrero se han suscrito 828 contratos por prestación de Servicios Profesionales y de Apoyo a la gestión de los 994 programados en el paabs con corte 28 de febrero  haciendo falta un aproximado de116 solicitudes de contratación por suscribir, Logrando así que la entidad en general cuente con los profesionales requeridos para coayudar al cumplimiento de las metas planes y proyectos institucionales
Por otro lado, para los meses de meses de enero y febrerose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83.2 %  en el  cumplimiento en la contratación de Prestación de Servicios Profesionales y de Apoyo a la gestión y un 100% en otros trámite" </t>
  </si>
  <si>
    <t>A la fecha los retrazos presentados por devoluciones de documentos contractuales han sido solucionado en la mayoria de los casos inmediatamente</t>
  </si>
  <si>
    <t xml:space="preserve">Con la suscripcion de  828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</si>
  <si>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y marzo se adelanto el 84% del avance proyectado, para la suscripción de trámites contractuales.
Se suscribieron un total  de (887) Prestaciones de Servicios Profesiinales y Apoyo a la Gestión, (4)  Arrendamientos  (1) Prestación de Servicios (1) Contrato de comisión</t>
  </si>
  <si>
    <t xml:space="preserve">Para los meses de enero, febrero y marzo se han suscrito 887 contratos por prestación de Servicios Profesionales y de Apoyo a la gestión de los 967 programados en el paabs con corte 31 de marzo  haciendo falta un aproximado de 80 solicitudes de contratación por suscribir, Logrando así que la entidad en general cuente con los profesionales requeridos para coayudar al cumplimiento de las metas planes y proyectos institucionales
Por otro lado, para los meses de meses de enero, febreros y marzo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91,7 %  en el  cumplimiento en la contratación de Prestación de Servicios Profesionales y de Apoyo a la gestión y un 100% en otros trámite" </t>
  </si>
  <si>
    <t xml:space="preserve">Con la suscripcion de  887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</si>
  <si>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y abril  se adelanto el 86% del avance proyectado, para la suscripción de trámites contractuales.
Se suscribieron un total  de (903) Prestaciones de Servicios Profesiinales y Apoyo a la Gestión, (4)  Arrendamientos  (3) Prestación de Servicios (1) Contrato de comisión (1) contrato Interadministrativo (2) contrato Compraventa</t>
  </si>
  <si>
    <t xml:space="preserve">Para los meses de enero, febrero, marzo y abril   se han suscrito 903 contratos por prestación de Servicios Profesionales y de Apoyo a la gestión de los 971 programados en el paabs con corte 31 de abril haciendo falta un aproximado de 68 solicitudes de contratación por suscribir, Logrando así que la entidad en general cuente con los profesionales requeridos para coayudar al cumplimiento de las metas planes y proyectos institucionales
Por otro lado, para los meses de meses de enero, febreros y marzo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</si>
  <si>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903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</si>
  <si>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abril y mayo se adelanto el 86% del avance proyectado, para la suscripción de trámites contractuales.
Se suscribieron un total  de (903) Prestaciones de Servicios Profesiinales y Apoyo a la Gestión, (4)  Arrendamientos  (3) Prestación de Servicios (1) Contrato de comisión (1) contrato Interadministrativo (2) contrato Compraventa</t>
  </si>
  <si>
    <t xml:space="preserve">Para los meses de enero, febrero, marzo, abril y mayo se han suscrito 910 contratos por prestación de Servicios Profesionales y de Apoyo a la gestión de los 971 programados en el paabs con corte 31 de abril haciendo falta un aproximado de 62 solicitudes de contratación por suscribir, Logrando así que la entidad en general cuente con los profesionales requeridos para coayudar al cumplimiento de las metas planes y proyectos institucionales
Por otro lado, para los meses de meses de enero, febreros marzo y Abril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</si>
  <si>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910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</si>
  <si>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6. Tramitar las diferentes solicitudes radicadas en la Dirección de contratación  en las etapas
(Precontractual, Contractual y Postcontractual)</t>
  </si>
  <si>
    <t>Tarea 2</t>
  </si>
  <si>
    <t>Tarea 3</t>
  </si>
  <si>
    <t>Tarea 4</t>
  </si>
  <si>
    <t>PONDERACIÓN DE LA TAREA</t>
  </si>
  <si>
    <t>" La Dirección de Contratación, en el mes Enero y febrero en el marco del proyecto de inversión 8225  tramitó 119 solicitudes de contratación,   dejandonos con un avance del 79 % de cumplimiento en la contratación  por esta meta.
Por otro lado, tramitó un total de 715 solicitudes  de contratación por  otros proyectos de invesión en el mes de enero y febrero, dejandonos con un avance del 79,2%  de cumplimiento en la contratación por estas metas.
De acuerdo a lo anterior,  entre el mes de  enero y febrero,  la Dirección de Contratación  tramitó un total 834 solicitudes de contratación, suscribiendose los respectivos contratos, dejando  un avance del 79% de cumplimiento en la contratación a la fecha.
Así mismo, en el mes de el mes de  enero y febrero se realizó 48  modificaciones aproximadamente entre las cuales se encuentran, Adiciones, Adiciones y Prórroga, Prórroga, Terminaciones Anticipadas, Otro Sí Modificatorios, Cesiones,  liquidaciones, Aclaratorios entre otros"</t>
  </si>
  <si>
    <t>Muestra de contratos suscritos
Muestra de modificaciones suscritas</t>
  </si>
  <si>
    <t>" La Dirección de Contratación, en el mes Enero, febrero y marzo en el marco del proyecto de inversión 8225  tramitó 126 solicitudes de contratación,   dejandonos con un avance del 78 % de cumplimiento en la contratación  por esta meta.
Por otro lado, tramitó un total de 770 solicitudes  de contratación por  otros proyectos de invesión en el mes de enero y febrero, dejandonos con un avance del 86%  de cumplimiento en la contratación por estas metas.
De acuerdo a lo anterior,  entre el mes de  Enero, febrero y marzo,  la Dirección de Contratación  tramitó un total 896 solicitudes de contratación, suscribiendose los respectivos contratos, dejando  un avance del 84% de cumplimiento en la contratación a la fecha.
Así mismo, en el mes de el mes de  Enero, febrero y marzo se realizó 76 modificaciones aproximadamente entre las cuales se encuentran, Adiciones, Adiciones y Prórroga, Prórroga, Terminaciones Anticipadas, Otro Sí Modificatorios, Cesiones,  liquidaciones, Aclaratorios entre otros"</t>
  </si>
  <si>
    <t>" La Dirección de Contratación, en el mes Enero, febrero, marzo y abril en el marco del proyecto de inversión 8225  tramitó 128 solicitudes de contratación,   dejandonos con un avance del 92,7 % de cumplimiento en la contratación  por esta meta.
Por otro lado, tramitó un total de 786 solicitudes  de contratación por  otros proyectos  en el mes de enero, febrero, marzo y abril  dejandonos con un avance del 85%  de cumplimiento en la contratación por estas metas.
De acuerdo a lo anterior,  entre el mes de  enero, febrero, marzo y abril  la Dirección de Contratación  tramitó un total 914 solicitudes de contratación, suscribiendose los respectivos contratos, dejando  un avance del 86% de cumplimiento en la contratación a la fecha.
Así mismo, en el mes de el mes de  Enero, febrero y marzo se realizó 91 modificaciones aproximadamente entre las cuales se encuentran, Adiciones, Adiciones y Prórroga, Prórroga, Terminaciones Anticipadas, Otro Sí Modificatorios, Cesiones,  liquidaciones, Aclaratorios entre otros"</t>
  </si>
  <si>
    <t>ACTIVIDAD</t>
  </si>
  <si>
    <t>Medir el avance de la contratación y trámites suscritos por la Dirección</t>
  </si>
  <si>
    <t>Linea programadas en paabs</t>
  </si>
  <si>
    <t>Hace referencia a las lineas que se encuentran programadas en el Plan Anual de Adquisiciones de la entidad</t>
  </si>
  <si>
    <t xml:space="preserve">Plan Anual de adquisiciones </t>
  </si>
  <si>
    <t>Trámites radicados en la Dirección</t>
  </si>
  <si>
    <t>Hace referencia a las solicitudes radicadas en la dirección de trámites diferentes a contratos nuevos</t>
  </si>
  <si>
    <t>Orfeo- Correo</t>
  </si>
  <si>
    <t>Número de contratos programados/ número de solicitudes suscritas</t>
  </si>
  <si>
    <t>Plan Anual de adquisiciones 
Orfeo- Correo</t>
  </si>
  <si>
    <t>Medir el nivel de fortalecimiento de los controles asociados al proceso de gestión financiera, garantizando su efectividad y cumplimiento al 100%.</t>
  </si>
  <si>
    <t>Número de controles fortalecidos del proceso gestión financiera</t>
  </si>
  <si>
    <t>Cantidad de controles que se han ejecutado adecuadamente en el proceso de gestión financiera</t>
  </si>
  <si>
    <t xml:space="preserve">Informes y reportes de gestión financiera </t>
  </si>
  <si>
    <t>Número total de controles existentes del proceso gestión financiera</t>
  </si>
  <si>
    <t>Cantidad de controles que existen en el proceso de gestión financiera</t>
  </si>
  <si>
    <t xml:space="preserve">Documentos del proceso gestión financiera </t>
  </si>
  <si>
    <t>(Número de controles fortalecidos del proceso gestión financiera/ Número total de controles existentes del proceso gestión financiera)×100</t>
  </si>
  <si>
    <t>Evidencias proceso Gestión Financiera</t>
  </si>
  <si>
    <t>Un valor cercano al 100% indica que los controles asociados al proceso de gestión financiera han sido fortalecidos en su totalidad. Un valor inferior refleja la necesidad de continuar implementando acciones correctivas.</t>
  </si>
  <si>
    <t>Fortalecer el 100% de los controles asociados al proceso de gestión financiera</t>
  </si>
  <si>
    <t>Porcentaje de controles fortalecidos en el proceso de gestión financiera.</t>
  </si>
  <si>
    <t>En enero, la Dirección Administrativa y Financiera gestionó y expidió 844 solicitudes de CDP recibidas a través del sistema Orfeo, y tramitó el pago de 129 cuentas radicadas por las diferentes dependencias en el aplicativo Icops.</t>
  </si>
  <si>
    <t>A corte 31 de enero, la Dirección Administrativa y Financiera gestionó y expidió 844 solicitudes de CDP recibidas a través del sistema Orfeo, y tramitó el pago de 129 cuentas radicadas por las diferentes dependencias en el aplicativo Icops.</t>
  </si>
  <si>
    <t>No se presentaron retrasos en la actividad</t>
  </si>
  <si>
    <t>Una adecuada implementación de los controles en el proceso de gestión financiera, especialmente en la expedición de CDP y el trámite de pagos, garantiza una óptima gestión financiera de la entidad y previene la materialización de riesgos.</t>
  </si>
  <si>
    <t>En febrero, la Dirección Administrativa y Financiera gestionó y expidió 110 solicitudes de CDP recibidas a través del sistema Orfeo, y tramitó el pago de 513 cuentas radicadas por las diferentes dependencias en el aplicativo Icops.</t>
  </si>
  <si>
    <t>A corte 28 de febrero, la Dirección Administrativa y Financiera gestionó y expidió 954 solicitudes de CDP recibidas a través del sistema Orfeo, y tramitó el pago de 642 cuentas radicadas por las diferentes dependencias en el aplicativo Icops.</t>
  </si>
  <si>
    <t>En marzo la Dirección Administrativa y Financiera gestionó y expidió 30 solicitudes de CDP recibidas a través del sistema Orfeo, y tramitó el pago de 1.147 cuentas radicadas por las diferentes dependencias.</t>
  </si>
  <si>
    <t>A corte 31 de marzo, la Dirección Administrativa y Financiera gestionó y expidió 984 solicitudes de CDP recibidas a través del sistema Orfeo, y tramitó el pago de 1.789 cuentas radicadas por las diferentes dependencias.</t>
  </si>
  <si>
    <t>En abril la Dirección Administrativa y Financiera gestionó y expidió 21 solicitudes de CDP recibidas a través del sistema Orfeo, y tramitó el pago de 1.282 cuentas radicadas por las diferentes dependencias.</t>
  </si>
  <si>
    <t>A corte 30 de abril, la Dirección Administrativa y Financiera gestionó y expidió 1005 solicitudes de CDP recibidas a través del sistema Orfeo, y tramitó el pago de 3.071 cuentas radicadas por las diferentes dependencias.</t>
  </si>
  <si>
    <t>En mayo la Dirección Administrativa y Financiera gestionó y expidió 19 solicitudes de CDP recibidas a través del sistema Orfeo, y tramitó el pago de 1.232 cuentas radicadas por las diferentes dependencias.</t>
  </si>
  <si>
    <t>A corte 31 de mayo, la Dirección Administrativa y Financiera gestionó y expidió 1.024 solicitudes de CDP recibidas a través del sistema Orfeo, y tramitó el pago de 4.303 cuentas radicadas por las diferentes dependencias.</t>
  </si>
  <si>
    <t>7. Expedir los certificados presupuestales solicitados a la Dirección Administrativa y Financiera</t>
  </si>
  <si>
    <t>8. Gestionar los pagos radicados a la Dirección Administrativa y Financiera que cumplan con los requisitos establecidos</t>
  </si>
  <si>
    <t>Se tramitaron y expidieron 844 solicitudes de CDP radicadas en la Dirección Administrativa y Financiera en el sistema de gestión documental Orfeo en el mes de enero</t>
  </si>
  <si>
    <t>Se tramitaron y pagaron 129 cuentas que fueron radicadas en la Dirección Administrativa y Financiera en el apliactivo icops en el mes de enero</t>
  </si>
  <si>
    <t>https://secretariadistritald.sharepoint.com/:x:/s/ADMINISTRATIVA/EYgzCZoGgX5KtKF_nOfCV4cBya-3mxnoCZs-TysNs0jkvw?e=OCryg6</t>
  </si>
  <si>
    <t>https://secretariadistritald.sharepoint.com/:x:/s/ADMINISTRATIVA/EZF0DpjRQRdIm-YHsA4aANsBngKqJ_LYFGjh2Mu24UKlnA?e=Rkt28C</t>
  </si>
  <si>
    <t>Se tramitaron y expidieron 110 solicitudes de CDP radicadas en la Dirección Administrativa y Financiera en el sistema de gestión documental Orfeo en el mes de Febrero.</t>
  </si>
  <si>
    <t>Se tramitaron y pagaron 513 cuentas que fueron radicadas en la Dirección Administrativa y Financiera a través del aplicativo Icops en el mes de febrero.</t>
  </si>
  <si>
    <t>https://secretariadistritald.sharepoint.com/:x:/s/ADMINISTRATIVA/EXnVItBhHJNGlsXaDYtIrjEBHvOLPBrVWXq1L8AIpiAjMg?e=dJztoQ</t>
  </si>
  <si>
    <t>https://secretariadistritald.sharepoint.com/:x:/s/ADMINISTRATIVA/Eci2dBQbKStAqYLz7ZPX7JIBvoTssqEH967nb1UPSmCiEA?e=cVZp6Y</t>
  </si>
  <si>
    <t>Se tramitaron y expidieron 30 solicitudes de CDP radicadas en la Dirección Administrativa y Financiera en el sistema de gestión documental Orfeo en el mes de Marzo.</t>
  </si>
  <si>
    <t>Se tramitaron y pagaron 1147 cuentas que fueron radicadas en la Dirección Administrativa y Financiera  en el mes de marzo.</t>
  </si>
  <si>
    <t>https://secretariadistritald-my.sharepoint.com/:x:/g/personal/mcgranados_sdmujer_gov_co/EXe48Yd06ylMgIJeKudMLKsBTJ71jLEpje5IsU6VXR6RHg?e=EQ6W0P</t>
  </si>
  <si>
    <t>https://secretariadistritald-my.sharepoint.com/:x:/g/personal/mcgranados_sdmujer_gov_co/EV0-Pqk421xPrU3qJqbzsmQBxqEVqtKJOm9AumMxboJerw?e=9W6stf</t>
  </si>
  <si>
    <t>Se tramitaron y expidieron 21 solicitudes de CDP radicadas en la Dirección Administrativa y Financiera en el sistema de gestión documental Orfeo en el mes de abril.</t>
  </si>
  <si>
    <t>Se tramitaron y pagaron 1282 cuentas que fueron radicadas en la Dirección Administrativa y Financiera  en el mes de abril.</t>
  </si>
  <si>
    <t>https://secretariadistritald-my.sharepoint.com/:x:/g/personal/mcgranados_sdmujer_gov_co/ESol_eLAUmBGn9Lq27u8qJ8BkQHr7QL5PpIb5TWNEo6s5Q?e=t2oDmB</t>
  </si>
  <si>
    <t>https://secretariadistritald-my.sharepoint.com/:x:/g/personal/mcgranados_sdmujer_gov_co/EYGX_F6M1YpCrKTSW6XssUEBQII3fgOK9gVawA9J7XUQLA?e=MD2K8E</t>
  </si>
  <si>
    <t>Se tramitaron y expidieron 19 solicitudes de CDP radicadas en la Dirección Administrativa y Financiera en el sistema de gestión documental Orfeo en el mes de mayo.</t>
  </si>
  <si>
    <t>Se tramitaron y pagaron 1.232 cuentas que fueron radicadas en la Dirección Administrativa y Financiera  en el mes de mayo.</t>
  </si>
  <si>
    <t>https://secretariadistritald-my.sharepoint.com/:x:/g/personal/mcgranados_sdmujer_gov_co/EegPEouo3KNGjKccUBe7oI4BmdvZH7N6QmEHvKLzDlmITg?e=yPTQS9</t>
  </si>
  <si>
    <t>https://secretariadistritald-my.sharepoint.com/:x:/g/personal/mcgranados_sdmujer_gov_co/EbFRwzlLXb9OjzztuWnmYJEBwB9CXWwiPLMTkQY-7RYP6A?e=7f5wih</t>
  </si>
  <si>
    <t>Fortalecer el 100% de las herramientas para el seguimiento a de los planes, políticas públicas, proyectos y presupuesto asociados a la inversión de la entidad</t>
  </si>
  <si>
    <t>Documentos de planeación</t>
  </si>
  <si>
    <t>Porcentaje de las herramientas para el seguimiento a de los planes, políticas públicas, proyectos y presupuesto asociados a la inversión de la entidad fortalecidas</t>
  </si>
  <si>
    <t xml:space="preserve">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t>
  </si>
  <si>
    <t>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</si>
  <si>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Se da cumplimiento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</si>
  <si>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Contar con información del avance y cumplimiento de los planes de acción y políticas publicas.</t>
  </si>
  <si>
    <t>Se da cumplimiento del 100% de acuerdo con lo programado.
Se realizó el acompañamiento a las diferentes dependencias en los temas relacionados con actividades y presupuesto de los 13 proyectos de inversión, para el avance y cumplimiento de los planes de acción y políticas publicas.</t>
  </si>
  <si>
    <t>9. Realizar el seguimiento a de los planes, políticas públicas, proyectos y presupuesto asociados a la inversión de la entidad.</t>
  </si>
  <si>
    <t>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En cuanto a las Políticas Públicas y en cumplimiento de los lineamientos establecidos por la Secretaría Distrital de Planeación, así como en respuesta a los requerimientos realizados por los sectores lideres, durante este periodo se llevaron a cabo las acciones de articulación, revisión y ajustes de reporte de seguimiento con corte a diciembre del 2024 de las (23) Política Públicas Distritales en las cuales la Secretaría de la Mujer tiene a su cargo compromisos (99 productos).</t>
  </si>
  <si>
    <t>https://secretariadistritald.sharepoint.com/sites/EQUIPODIRECCIONAMIENTOESTRATEGICO/Documentos%20compartidos/Forms/AllItems.aspx?viewid=cf1b6b4d%2D6f58%2D4e90%2D9971%2Db1fd9e76e943
https://secretariadistritald-my.sharepoint.com/personal/mcgranados_sdmujer_gov_co/_layouts/15/onedrive.aspx?id=%2Fpersonal%2Fmcgranados%5Fsdmujer%5Fgov%5Fco%2FDocuments%2F2025%2F04%2E%20ABRIL%2F01%2E%20OBLIGACI%C3%93N%2F8225%20%2D%20SEGUIMIENTO%20MARZO%202025%2FEVIDENCIAS&amp;ct=1744144233427&amp;or=OWA%2DNT%2DMail&amp;ga=1</t>
  </si>
  <si>
    <t>De acuerdo con lo programado,en el mes de abril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En cuanto a las Políticas Públicas y en cumplimiento de los lineamientos establecidos por la Secretaría Distrital de Planeación, así como en respuesta a los requerimientos realizados por los sectores lideres, durante este periodo se llevaron a cabo las acciones de articulación, revisión y ajustes de reporte de seguimiento de las (23) Política Públicas Distritales en las cuales la Secretaría de la Mujer tiene a su cargo compromisos (99 productos).</t>
  </si>
  <si>
    <t>https://secretariadistritald-my.sharepoint.com/personal/mcgranados_sdmujer_gov_co/_layouts/15/onedrive.aspx?ct=1746723410760&amp;or=OWA%2DNT%2DMail&amp;ga=1&amp;id=%2Fpersonal%2Fmcgranados%5Fsdmujer%5Fgov%5Fco%2FDocuments%2F2025%2F05%2E%20MAYO%2F01%2E%20OBLIGACI%C3%93N%2F8225%20SEGUIMIENTO%20ABRIL%2FEVIDENCIAS</t>
  </si>
  <si>
    <t xml:space="preserve">Duarante el mes de mayo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Igualmente se dió respuesta a los diferentes requerimientos realizados por los entes externos.
En cumplimiento de los lineamientos establecidos por la Secretaría Distrital de Planeación, así como en respuesta a los requerimientos realizados por los sectores lideres, durante este periodo (mayo) se llevaron a cabo las acciones de articulación, revisión y ajustes de reporte de seguimiento con corte al primer trimestre del 2025 de las Política Públicas Distritales en las cuales la Secretaría de la Mujer tiene a su cargo compromisos. 
Como evidencia se comparten los planes de acción con seguimiento al 31 de marzo del 2025. </t>
  </si>
  <si>
    <t>https://secretariadistritald-my.sharepoint.com/personal/mcgranados_sdmujer_gov_co/_layouts/15/onedrive.aspx?id=%2Fpersonal%2Fmcgranados%5Fsdmujer%5Fgov%5Fco%2FDocuments%2F2025%2F06%2E%20JUNIO%2F8225%20%2D%20SEGUIMIENTO%20MAYO%2FEVIDENCIAS%2FACTIVIDAD%208&amp;ct=1749065699408&amp;or=OWA%2DNT%2DMail&amp;ga=1
https://secretariadistritald-my.sharepoint.com/shared?id=%2Fsites%2FEQUIPODIRECCIONAMIENTOESTRATEGICO%2FDocumentos%20compartidos%2F2025%2FPOL%C3%8DTICAS%20P%C3%9ABLICAS%2FPAD%20VICTIMAS&amp;listurl=https%3A%2F%2Fsecretariadistritald%2Esharepoint%2Ecom%2Fsites%2FEQUIPODIRECCIONAMIENTOESTRATEGICO%2FDocumentos%20compartidos&amp;source=waffle</t>
  </si>
  <si>
    <t>Porcentaje de avance  de las herramientas para el seguimiento a de los planes, políticas públicas, proyectos y presupuesto asociados a la inversión de la entidad fortalecidas</t>
  </si>
  <si>
    <t>Medir el Porcentaje de avance de las herramientas para el seguimiento a de los planes, políticas públicas, proyectos y presupuesto asociados a la inversión de la entidad fortalecidas</t>
  </si>
  <si>
    <t>Informes y reportes de gestión 4P</t>
  </si>
  <si>
    <t>(Herramientas fortalecidas para el seguimiento / Herramientas establecidas para el seguimiento) x 100</t>
  </si>
  <si>
    <t>Evidencias equipo 4Ps</t>
  </si>
  <si>
    <t>Lograr al menos 92 puntos del índice de Gestión Pública Distrital</t>
  </si>
  <si>
    <t>Avance del indicen de gestión Pública Distrital</t>
  </si>
  <si>
    <t>Medir el porcentaje de avance del indicen de gestión Pública Distrital</t>
  </si>
  <si>
    <t>Documento oficial</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</si>
  <si>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</si>
  <si>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</si>
  <si>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</si>
  <si>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</si>
  <si>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</si>
  <si>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</si>
  <si>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</si>
  <si>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</si>
  <si>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</si>
  <si>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</si>
  <si>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</si>
  <si>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</si>
  <si>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</si>
  <si>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</si>
  <si>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</si>
  <si>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</si>
  <si>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</si>
  <si>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</si>
  <si>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</si>
  <si>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</si>
  <si>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</si>
  <si>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</si>
  <si>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</si>
  <si>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</si>
  <si>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</si>
  <si>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</si>
  <si>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</si>
  <si>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</si>
  <si>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</si>
  <si>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</si>
  <si>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</si>
  <si>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</si>
  <si>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</si>
  <si>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</si>
  <si>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</si>
  <si>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</si>
  <si>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</si>
  <si>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</si>
  <si>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</si>
  <si>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</si>
  <si>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</si>
  <si>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</si>
  <si>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</si>
  <si>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</si>
  <si>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</si>
  <si>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</si>
  <si>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</si>
  <si>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</si>
  <si>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</si>
  <si>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</si>
  <si>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</si>
  <si>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</si>
  <si>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</si>
  <si>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</si>
  <si>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</si>
  <si>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</si>
  <si>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</si>
  <si>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</si>
  <si>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</si>
  <si>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</si>
  <si>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</si>
  <si>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</si>
  <si>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</si>
  <si>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</si>
  <si>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</si>
  <si>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</si>
  <si>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</si>
  <si>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</si>
  <si>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</si>
  <si>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En el periodo no se presentan avances para el indicador</t>
  </si>
  <si>
    <t>Se cumplió el 100% de lo programado, brindando acompañamiento, orientación y trámite a los requerimientos de 13 proyectos de inversión para avanzar en los planes de acción y políticas públicas.</t>
  </si>
  <si>
    <t>Infraestructura Tecnológica y documental (Sistemas de Información y Tecnologia y Gestión documental)</t>
  </si>
  <si>
    <t>Numero y/o porcentaje de avance en el desarrollo, mantenimiento o adquisión de hardware o software</t>
  </si>
  <si>
    <t>Se avanzó en 25% de 100%, gracias a la adquisicion de equipos, licencias y renovación de servicios en la nube  14% (397millones/2762mll) del presupuesto del año, ademas de 587 atenciones a los casos de mesa de ayuda,  mantenimiento y desarrollo de sistemas y bases de datos (11%) correspondiente a la totalidad de solicitudes a corte de abril</t>
  </si>
  <si>
    <t>Avance de 36,36% de 100%, gracias a la adquisicion de equipos, licencias y renovación de servicios en la nube  20%(1264/2762mll)del ppto.3807 atenciones a los casos de mesa de ayuda,  mantenimiento y desarrollo de sistemas y bases de datos (16,36%).</t>
  </si>
  <si>
    <t>Sistema de gestión documental actualizado</t>
  </si>
  <si>
    <t>Capacidad</t>
  </si>
  <si>
    <t>Se alcanzó un avance de 90,59 sobre 91. Se actualizó el Plan Estratégico TIC 2025, se fortaleció la Seguridad Digital, se revisó el sistema Pandora y se inició el plan de continuidad de TI.</t>
  </si>
  <si>
    <t>Se avanzó en 90,64/91 a traves de las activdades programadas en el PINAR: Actv1: avance de 72 mt lineales de inventario, Actv2: 100 % de avance en auditorías, conservación y transferencias; Actv3: actualización de 1 documento y 2 instrumentos; 3 en aprobación y envío de infografías según lo programado.</t>
  </si>
  <si>
    <t>Avance en 90,68/91 en activdades programadas en el PINAR. avance de 85,5mt lineales de inventario, 100 % de avance en auditorías, conservación y transferencias;  actualización de 1 documento y 2 instrumentos; 3 en aprobación y envío de infografías.</t>
  </si>
  <si>
    <t>PRODUCTO - MGA</t>
  </si>
  <si>
    <t>EJECUCIÓN PRESUPUESTAL DEL PRODUCTO I TRIMESTRE</t>
  </si>
  <si>
    <t>OBJETIVO ESPECIFICO</t>
  </si>
  <si>
    <t>EJECUTADO MAGNITUD</t>
  </si>
  <si>
    <t>1 - Implementar el 100 Porciento de los planes de gestión para el cierre de brechas FURAG</t>
  </si>
  <si>
    <t>Servicio de Implementación Sistemas de Gestión</t>
  </si>
  <si>
    <t>2 - implementar al  92 Porciento la Política de Gestión Documental institucional</t>
  </si>
  <si>
    <t>3 - Implementar el 100 Porciento del plan de acción de la Política de Gobierno Digital</t>
  </si>
  <si>
    <t>4 - Implementar 1 Plan(es) de fortalecimiento de la gestión de conocimiento e innovación alineado con la apuesta distrital</t>
  </si>
  <si>
    <t>5 - Implementar 1 Plan(es) Estratégico de Tecnologías de la Información</t>
  </si>
  <si>
    <t>Mejorar la gestión presupuestal y contractual de la entidad</t>
  </si>
  <si>
    <t>6 - Implementar 1 Estrategia(s) para el fortalecimiento de la gestión contractual institucional</t>
  </si>
  <si>
    <t>7 - Fortalecer el 100 Porciento de los controles asociados al proceso de gestión financiera.</t>
  </si>
  <si>
    <t xml:space="preserve">Fortalecer el seguimiento a la inversión en la entidad </t>
  </si>
  <si>
    <t>8 - Fortalecer el 100 Porciento de las herramientas para el seguimiento a de los planes, políticas públicas, proyectos y presupuesto asociados a la inversión de la entidad</t>
  </si>
  <si>
    <t>EJECUCIÓN PRESUPUESTAL DEL PRODUCTO II TRIMESTRE</t>
  </si>
  <si>
    <t>EJECUCIÓN PRESUPUESTAL DEL PRODUCTO III TRIMESTRE</t>
  </si>
  <si>
    <t>PRODUCTO 1</t>
  </si>
  <si>
    <t>PRODUCTO 2</t>
  </si>
  <si>
    <t>PRODUCTO 3</t>
  </si>
  <si>
    <t>PRODUCTO 4</t>
  </si>
  <si>
    <t>EJECUCIÓN PRESUPUESTAL DEL PRODUCTO IV TRIMESTRE</t>
  </si>
  <si>
    <t>NOVIEMBRE</t>
  </si>
  <si>
    <t>Fecha de Emisión</t>
  </si>
  <si>
    <t>META PLAN DE DESARROLLO</t>
  </si>
  <si>
    <t>NOMBRE DEL PROYECTO</t>
  </si>
  <si>
    <t xml:space="preserve">                                                 REPORTE INDICADOR META PDD</t>
  </si>
  <si>
    <t>OBJETIVO ODS</t>
  </si>
  <si>
    <t>META ODS</t>
  </si>
  <si>
    <t>INDICADOR META PDD</t>
  </si>
  <si>
    <t>Índice de Gestión Pública Distrital</t>
  </si>
  <si>
    <t>PROGRAMACIÓN CUATRIENAL INDICADOR PDD</t>
  </si>
  <si>
    <t>AVANCE ACUMULADO CUATRIENIO</t>
  </si>
  <si>
    <t>TIPO DE ANUALIZACIÓN  (Según aplique)</t>
  </si>
  <si>
    <t>91.5%</t>
  </si>
  <si>
    <t>EJECUCIÓN MENSUAL INDICADOR PDD</t>
  </si>
  <si>
    <t>EVIDENCIAS DEL AVANCE</t>
  </si>
  <si>
    <t>Se realizó la formulación de los planes del decreto 612, así como la aprobación ante el Comité Institucional de Gestión y Desempeño. Así mismo, se realizó la consolidación del Plan de acción por dependencias, el Programa de Transparencia y Ética Pública, y la matriz de riesgos institucionales. Igualmente, se realizó la primera mesa de enlaces MIPG, la cual tuvo como objetivo contextualizar a los enlaces de la operación del MIPG, sus dimensiones y Políticas, el cronograma de actualización documental y reportes, así como la socialización de la Política de Administración de Riesgos. Además, se brindó respuesta como segunda línea de defensa a los requerimientos de auditoria internos.</t>
  </si>
  <si>
    <t>https://secretariadistritald.sharepoint.com/:f:/s/EquipoMIPG/Erp8aeXbRe5Kok4dI_FE89cBWCd0etp8VviDl9ZIPnCxpw?e=ky6rQc</t>
  </si>
  <si>
    <t>Se realizó el seguimiento a los planes establecidos en el marco del Decreto 612, dentro del contexto del Comité Institucional de Gestión y Desempeño, con el objetivo de garantizar la alineación de los procesos a los lineamientos del Modelo Integrado de Planeación y Gestión (MIPG). Además, se inició el diligenciamiento del Índice de Desempeño Institucional, proporcionando lineamientos claros a las lideresas, líderes y corresponsables de Política para asegurar una correcta recolección y presentación de la información. En este proceso, se asistió a las capacitaciones organizadas por Función Pública y los líderes de Política a nivel Distrital, lo cual contribuyó al fortalecimiento de las capacidades institucionales. Igualmente, se llevó a cabo el cargue y validación de las evidencias correspondientes a la vigencia 2024, lo que permitió garantizar la transparencia y la eficiencia en la gestión institucional, cumpliendo con los principios y requisitos del MIPG.</t>
  </si>
  <si>
    <t>https://secretariadistritald-my.sharepoint.com/:f:/g/personal/mcgranados_sdmujer_gov_co/EtRIgt4A0fFAgjKokCiCXNEBL7Q2GE_86LGyMmHKmBHiUg?e=yGZvhM</t>
  </si>
  <si>
    <t>Entre enero y abril, se avanzó en la ejecución de los planes requeridos por el Decreto 612, los cuales fueron posteriormente validados y aprobados por el Comité Institucional de Gestión y Desempeño. De manera complementaria, se consolidaron el Plan de Acción por dependencias, el Programa de Transparencia y Ética Pública, y la matriz de riesgos institucionales. En este mismo periodo, se desarrolló la primera mesa de enlaces MIPG, con el objetivo de orientar a los enlaces sobre la implementación del Modelo Integrado de Planeación y Gestión (MIPG), sus dimensiones y políticas, además de presentar el cronograma de actualización documental y de reportes, y socializar la Política de Administración de Riesgos. Finalmente, se atendieron requerimientos de auditoría interna en calidad de segunda línea de defensa.</t>
  </si>
  <si>
    <t>Durante el periodo comprendido entre enero y mayo, se avanzó enejecución de los planes establecidos en el Decreto 612, los cuales fueron aprobados por el Comité Institucional de Gestión y Desempeño. Asimismo, se consolidaron el Plan de Acción por dependencias, el Programa de Transparencia y Ética Pública, y la matriz de riesgos institucionales. En este mismo periodo, se llevó a cabo la primera mesa de enlaces MIPG, orientada a contextualizar a los enlaces sobre la operación del Modelo Integrado de Planeación y Gestión (MIPG), sus dimensiones y políticas, el cronograma de actualización documental y de reportes, y se socializó la Política de Administración de Riesgos. Adicionalmente, se dio respuesta, en calidad de segunda línea de defensa, a los requerimientos formulados por los procesos de auditoría interna.</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</si>
  <si>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</si>
  <si>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</si>
  <si>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</si>
  <si>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</si>
  <si>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</si>
  <si>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</si>
  <si>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</si>
  <si>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</si>
  <si>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</si>
  <si>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</si>
  <si>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</si>
  <si>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SECRETARÍA DISTRITAL DE LA MUJER
DIRECCINAMIENTO ESTRATÉGICO
FORMULACIÓN PLAN DE ACCIÓN
TERRITORIALIZACIÓN</t>
  </si>
  <si>
    <t>8198 - Implementación de la estrategia de transformación cultural de la Secretaría Distrital de la Mujer en Bogotá D.C.</t>
  </si>
  <si>
    <t xml:space="preserve">                                                 REPORTE TERRITORIALIZACIÓN</t>
  </si>
  <si>
    <t>ACTIVIDAD TERRITORIALIZABLE</t>
  </si>
  <si>
    <t>XXX - XXXXX</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</si>
  <si>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</si>
  <si>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</si>
  <si>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</si>
  <si>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</si>
  <si>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</si>
  <si>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</si>
  <si>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</si>
  <si>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</si>
  <si>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</si>
  <si>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</si>
  <si>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</si>
  <si>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</si>
  <si>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</si>
  <si>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</si>
  <si>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</si>
  <si>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</si>
  <si>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</si>
  <si>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</si>
  <si>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</si>
  <si>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</si>
  <si>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</si>
  <si>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</si>
  <si>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</si>
  <si>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</si>
  <si>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</si>
  <si>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 XXX - XXXXX</t>
  </si>
  <si>
    <t>INDICADOR  PMR TERRITORIALIZABLE</t>
  </si>
  <si>
    <t>PMR XXX - XXXXX</t>
  </si>
  <si>
    <t>PROGRAMADO</t>
  </si>
  <si>
    <t>EJECUTADO</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</si>
  <si>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</si>
  <si>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</si>
  <si>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</si>
  <si>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</si>
  <si>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</si>
  <si>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</si>
  <si>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</si>
  <si>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</si>
  <si>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</si>
  <si>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</si>
  <si>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</si>
  <si>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</si>
  <si>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</si>
  <si>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</si>
  <si>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</si>
  <si>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</si>
  <si>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</si>
  <si>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</si>
  <si>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</si>
  <si>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</si>
  <si>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</si>
  <si>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</si>
  <si>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</si>
  <si>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</si>
  <si>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</si>
  <si>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</si>
  <si>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</si>
  <si>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</si>
  <si>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</si>
  <si>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</si>
  <si>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</si>
  <si>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</si>
  <si>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</si>
  <si>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</si>
  <si>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</si>
  <si>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</si>
  <si>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</si>
  <si>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</si>
  <si>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</si>
  <si>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</si>
  <si>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</si>
  <si>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</si>
  <si>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</si>
  <si>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</si>
  <si>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</si>
  <si>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</si>
  <si>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</si>
  <si>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</si>
  <si>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</si>
  <si>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</si>
  <si>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</si>
  <si>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</si>
  <si>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</si>
  <si>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</si>
  <si>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</si>
  <si>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</si>
  <si>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</si>
  <si>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</si>
  <si>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</si>
  <si>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</si>
  <si>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</si>
  <si>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</si>
  <si>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</si>
  <si>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</si>
  <si>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</si>
  <si>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</si>
  <si>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</si>
  <si>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</si>
  <si>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</si>
  <si>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</si>
  <si>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</si>
  <si>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</si>
  <si>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</si>
  <si>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</si>
  <si>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</si>
  <si>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</si>
  <si>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</si>
  <si>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</si>
  <si>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</si>
  <si>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</si>
  <si>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</si>
  <si>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</si>
  <si>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</si>
  <si>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</si>
  <si>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</si>
  <si>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</si>
  <si>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</si>
  <si>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</si>
  <si>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</si>
  <si>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</si>
  <si>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</si>
  <si>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</si>
  <si>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</si>
  <si>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</si>
  <si>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</si>
  <si>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</si>
  <si>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</si>
  <si>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</si>
  <si>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</si>
  <si>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</si>
  <si>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</si>
  <si>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</si>
  <si>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</si>
  <si>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</si>
  <si>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</si>
  <si>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</si>
  <si>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</si>
  <si>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</si>
  <si>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</si>
  <si>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</si>
  <si>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</si>
  <si>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</si>
  <si>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</si>
  <si>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</si>
  <si>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</si>
  <si>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</si>
  <si>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</si>
  <si>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</si>
  <si>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</si>
  <si>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</si>
  <si>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</si>
  <si>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</si>
  <si>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</si>
  <si>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</si>
  <si>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</si>
  <si>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</si>
  <si>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</si>
  <si>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</si>
  <si>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</si>
  <si>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</si>
  <si>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</si>
  <si>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</si>
  <si>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</si>
  <si>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</si>
  <si>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</si>
  <si>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</si>
  <si>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</si>
  <si>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</si>
  <si>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</si>
  <si>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</si>
  <si>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</si>
  <si>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</si>
  <si>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</si>
  <si>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</si>
  <si>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</si>
  <si>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</si>
  <si>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</si>
  <si>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</si>
  <si>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</si>
  <si>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</si>
  <si>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</si>
  <si>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</si>
  <si>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</si>
  <si>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</si>
  <si>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</si>
  <si>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</si>
  <si>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</si>
  <si>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</si>
  <si>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</si>
  <si>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</si>
  <si>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</si>
  <si>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</si>
  <si>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</si>
  <si>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</si>
  <si>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</si>
  <si>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</si>
  <si>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</si>
  <si>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</si>
  <si>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</si>
  <si>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</si>
  <si>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</si>
  <si>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</si>
  <si>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</si>
  <si>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</si>
  <si>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</si>
  <si>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</si>
  <si>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</si>
  <si>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</si>
  <si>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</si>
  <si>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</si>
  <si>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</si>
  <si>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</si>
  <si>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</si>
  <si>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</si>
  <si>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</si>
  <si>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</si>
  <si>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</si>
  <si>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</si>
  <si>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</si>
  <si>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</si>
  <si>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</si>
  <si>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Ana Maria Buritica Alzate</t>
  </si>
  <si>
    <t xml:space="preserve">Nombre: </t>
  </si>
  <si>
    <t>McAllister Granados González</t>
  </si>
  <si>
    <t xml:space="preserve">Cargo: </t>
  </si>
  <si>
    <t>Contratista OAP</t>
  </si>
  <si>
    <t>Jefa Oficina Asesora de Planeación (E)</t>
  </si>
  <si>
    <t>Jefa Oficina Asesora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</si>
</sst>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 #,##0.00_-;_-* &quot;-&quot;??_-;_-@"/>
    <numFmt numFmtId="169" formatCode="_(* #,##0.00_);_(* \(#,##0.00\);_(* &quot;-&quot;??_);_(@_)"/>
    <numFmt numFmtId="170" formatCode="_-* #,##0.00\ _€_-;\-* #,##0.00\ _€_-;_-* &quot;-&quot;??\ _€_-;_-@_-"/>
    <numFmt numFmtId="171" formatCode="_-* #,##0\ _€_-;\-* #,##0\ _€_-;_-* &quot;-&quot;??\ _€_-;_-@_-"/>
    <numFmt numFmtId="172" formatCode="_-* #,##0\ _€_-;\-* #,##0\ _€_-;_-* &quot;-&quot;\ _€_-;_-@_-"/>
    <numFmt numFmtId="173" formatCode="0.0%"/>
    <numFmt numFmtId="174" formatCode="###,000"/>
    <numFmt numFmtId="175" formatCode="_-* #,##0.00\ _€_-;\-* #,##0.00\ _€_-;_-* &quot;-&quot;\ _€_-;_-@_-"/>
    <numFmt numFmtId="176" formatCode="0.000"/>
    <numFmt numFmtId="177" formatCode="_-* #,##0.00_-;\-* #,##0.00_-;_-* &quot;-&quot;_-;_-@_-"/>
  </numFmts>
  <fonts count="7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b/>
      <sz val="11"/>
      <color rgb="FF000000"/>
      <name val="Calibri"/>
      <family val="2"/>
    </font>
    <font>
      <sz val="11"/>
      <color rgb="FF000000"/>
      <name val="Calibri"/>
      <family val="2"/>
    </font>
    <font>
      <sz val="13"/>
      <color rgb="FF000000"/>
      <name val="Arial"/>
      <family val="2"/>
    </font>
    <font>
      <b/>
      <sz val="13"/>
      <color rgb="FF000000"/>
      <name val="Arial"/>
      <family val="2"/>
    </font>
    <font>
      <sz val="11"/>
      <color rgb="FF000000"/>
      <name val="Arial"/>
      <family val="2"/>
    </font>
    <font>
      <sz val="13"/>
      <color rgb="FF76933C"/>
      <name val="Arial"/>
      <family val="2"/>
    </font>
    <font>
      <sz val="11"/>
      <color rgb="FF242424"/>
      <name val="Aptos Narrow"/>
      <family val="2"/>
    </font>
    <font>
      <sz val="12"/>
      <color theme="1"/>
      <name val="Arial"/>
      <family val="2"/>
    </font>
    <font>
      <u/>
      <sz val="10"/>
      <color theme="10"/>
      <name val="Calibri"/>
      <family val="2"/>
      <scheme val="minor"/>
    </font>
  </fonts>
  <fills count="34">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4DFEC"/>
        <bgColor rgb="FF000000"/>
      </patternFill>
    </fill>
    <fill>
      <patternFill patternType="solid">
        <fgColor rgb="FFCCC0DA"/>
        <bgColor rgb="FF000000"/>
      </patternFill>
    </fill>
    <fill>
      <patternFill patternType="solid">
        <fgColor rgb="FFE4DFEC"/>
        <bgColor rgb="FFFFFFFF"/>
      </patternFill>
    </fill>
    <fill>
      <patternFill patternType="solid">
        <fgColor rgb="FFFFFFFF"/>
        <bgColor rgb="FF000000"/>
      </patternFill>
    </fill>
    <fill>
      <patternFill patternType="solid">
        <fgColor rgb="FFD9E1F2"/>
        <bgColor rgb="FF000000"/>
      </patternFill>
    </fill>
  </fills>
  <borders count="1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rgb="FF8EA9DB"/>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style="thin">
        <color indexed="64"/>
      </left>
      <right style="thin">
        <color indexed="64"/>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diagonal/>
    </border>
    <border>
      <left style="thin">
        <color indexed="64"/>
      </left>
      <right style="medium">
        <color rgb="FF000000"/>
      </right>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7">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70" fontId="3" fillId="0" borderId="11" applyFont="0" applyFill="0" applyBorder="0" applyAlignment="0" applyProtection="0"/>
    <xf numFmtId="9" fontId="3" fillId="0" borderId="11" applyFont="0" applyFill="0" applyBorder="0" applyAlignment="0" applyProtection="0"/>
    <xf numFmtId="172"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4" fontId="37" fillId="0" borderId="55" applyNumberFormat="0" applyAlignment="0" applyProtection="0">
      <alignment horizontal="right" vertical="center"/>
    </xf>
    <xf numFmtId="174"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4"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3" fillId="0" borderId="0" applyFont="0" applyFill="0" applyBorder="0" applyAlignment="0" applyProtection="0"/>
    <xf numFmtId="0" fontId="1" fillId="0" borderId="11"/>
    <xf numFmtId="0" fontId="62" fillId="0" borderId="11"/>
    <xf numFmtId="41" fontId="63" fillId="0" borderId="0" applyFont="0" applyFill="0" applyBorder="0" applyAlignment="0" applyProtection="0"/>
    <xf numFmtId="0" fontId="1" fillId="0" borderId="11"/>
    <xf numFmtId="170"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33" fillId="0" borderId="0" applyNumberFormat="0" applyFill="0" applyBorder="0" applyAlignment="0" applyProtection="0"/>
  </cellStyleXfs>
  <cellXfs count="995">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7"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7"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7" fontId="4" fillId="0" borderId="0" xfId="0" applyNumberFormat="1" applyFont="1"/>
    <xf numFmtId="167" fontId="11" fillId="0" borderId="1" xfId="0" applyNumberFormat="1" applyFont="1" applyBorder="1" applyAlignment="1">
      <alignment horizontal="center" vertical="center"/>
    </xf>
    <xf numFmtId="16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9" fontId="8" fillId="0" borderId="1" xfId="0" applyNumberFormat="1" applyFont="1" applyBorder="1" applyAlignment="1">
      <alignment horizontal="center" vertical="center"/>
    </xf>
    <xf numFmtId="169" fontId="11" fillId="0" borderId="1" xfId="0" applyNumberFormat="1" applyFont="1" applyBorder="1" applyAlignment="1">
      <alignment horizontal="center" vertical="center"/>
    </xf>
    <xf numFmtId="167"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1" fontId="28" fillId="0" borderId="34" xfId="5" applyNumberFormat="1" applyFont="1" applyBorder="1" applyAlignment="1">
      <alignment vertical="center"/>
    </xf>
    <xf numFmtId="171" fontId="28" fillId="0" borderId="35" xfId="5" applyNumberFormat="1" applyFont="1" applyBorder="1" applyAlignment="1">
      <alignment vertical="center"/>
    </xf>
    <xf numFmtId="0" fontId="27" fillId="20" borderId="46" xfId="2" applyFont="1" applyFill="1" applyBorder="1" applyAlignment="1">
      <alignment vertical="center" wrapText="1"/>
    </xf>
    <xf numFmtId="171" fontId="28" fillId="0" borderId="47" xfId="5" applyNumberFormat="1" applyFont="1" applyBorder="1" applyAlignment="1">
      <alignment vertical="center"/>
    </xf>
    <xf numFmtId="171" fontId="28" fillId="0" borderId="49" xfId="5" applyNumberFormat="1" applyFont="1" applyBorder="1" applyAlignment="1">
      <alignment vertical="center"/>
    </xf>
    <xf numFmtId="0" fontId="27" fillId="20" borderId="37" xfId="2" applyFont="1" applyFill="1" applyBorder="1" applyAlignment="1">
      <alignment vertical="center" wrapText="1"/>
    </xf>
    <xf numFmtId="171"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1"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52" xfId="3" applyFont="1" applyBorder="1" applyAlignment="1">
      <alignment horizontal="center" vertical="center"/>
    </xf>
    <xf numFmtId="0" fontId="34" fillId="0" borderId="53" xfId="3" applyFont="1" applyBorder="1" applyAlignment="1">
      <alignment horizontal="center" vertical="center"/>
    </xf>
    <xf numFmtId="0" fontId="42" fillId="0" borderId="11" xfId="3" applyFont="1" applyAlignment="1">
      <alignment vertical="center"/>
    </xf>
    <xf numFmtId="0" fontId="44" fillId="20" borderId="47" xfId="2" applyFont="1" applyFill="1" applyBorder="1" applyAlignment="1">
      <alignment horizontal="center" vertical="center" wrapText="1"/>
    </xf>
    <xf numFmtId="0" fontId="43" fillId="0" borderId="47" xfId="3" applyFont="1" applyBorder="1" applyAlignment="1">
      <alignment horizontal="center" vertical="center"/>
    </xf>
    <xf numFmtId="0" fontId="47" fillId="20" borderId="5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7" fillId="20" borderId="47" xfId="0" applyFont="1" applyFill="1" applyBorder="1" applyAlignment="1">
      <alignment horizontal="center" vertical="center"/>
    </xf>
    <xf numFmtId="10" fontId="47" fillId="20" borderId="47" xfId="3" applyNumberFormat="1" applyFont="1" applyFill="1" applyBorder="1" applyAlignment="1">
      <alignment horizontal="center" vertical="center"/>
    </xf>
    <xf numFmtId="9" fontId="47" fillId="20" borderId="47" xfId="3" applyNumberFormat="1" applyFont="1" applyFill="1" applyBorder="1" applyAlignment="1">
      <alignment horizontal="center" vertical="center"/>
    </xf>
    <xf numFmtId="9" fontId="47" fillId="24" borderId="47" xfId="0" applyNumberFormat="1" applyFont="1" applyFill="1" applyBorder="1" applyAlignment="1">
      <alignment horizontal="center" vertical="center"/>
    </xf>
    <xf numFmtId="9" fontId="47"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9" fillId="0" borderId="51" xfId="3" applyFont="1" applyBorder="1" applyAlignment="1">
      <alignment horizontal="center" vertical="center"/>
    </xf>
    <xf numFmtId="0" fontId="34" fillId="0" borderId="31" xfId="3" applyFont="1" applyBorder="1" applyAlignment="1">
      <alignment horizontal="center" vertical="center"/>
    </xf>
    <xf numFmtId="10" fontId="47" fillId="20" borderId="47" xfId="0" applyNumberFormat="1" applyFont="1" applyFill="1" applyBorder="1" applyAlignment="1">
      <alignment horizontal="center" vertical="center"/>
    </xf>
    <xf numFmtId="0" fontId="19" fillId="0" borderId="11" xfId="3" applyFont="1" applyAlignment="1">
      <alignment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7" fillId="0" borderId="65" xfId="3" applyFont="1" applyBorder="1" applyAlignment="1">
      <alignment horizontal="center" vertical="center" wrapText="1"/>
    </xf>
    <xf numFmtId="0" fontId="47"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51"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51" fillId="0" borderId="51" xfId="0" applyFont="1" applyBorder="1" applyAlignment="1">
      <alignment horizontal="left" vertical="center" wrapText="1"/>
    </xf>
    <xf numFmtId="0" fontId="13" fillId="0" borderId="51" xfId="0" applyFont="1" applyBorder="1" applyAlignment="1">
      <alignment horizontal="left" vertical="center" wrapText="1"/>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7"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51"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46"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0" fontId="27" fillId="0" borderId="65" xfId="2" applyFont="1" applyBorder="1" applyAlignment="1">
      <alignment vertical="center" wrapText="1"/>
    </xf>
    <xf numFmtId="0" fontId="28" fillId="0" borderId="73" xfId="3" applyFont="1" applyBorder="1" applyAlignment="1">
      <alignment vertical="center" wrapText="1"/>
    </xf>
    <xf numFmtId="171" fontId="28" fillId="0" borderId="73" xfId="5" applyNumberFormat="1" applyFont="1" applyBorder="1" applyAlignment="1">
      <alignment vertical="center"/>
    </xf>
    <xf numFmtId="171" fontId="28" fillId="0" borderId="74" xfId="5" applyNumberFormat="1" applyFont="1" applyBorder="1" applyAlignment="1">
      <alignment vertical="center"/>
    </xf>
    <xf numFmtId="43" fontId="57" fillId="20" borderId="86" xfId="18" applyFont="1" applyFill="1" applyBorder="1" applyAlignment="1">
      <alignment horizontal="center" vertical="center" wrapText="1"/>
    </xf>
    <xf numFmtId="43" fontId="57" fillId="20" borderId="89" xfId="18" applyFont="1" applyFill="1" applyBorder="1" applyAlignment="1">
      <alignment horizontal="center" vertical="center" wrapText="1"/>
    </xf>
    <xf numFmtId="43" fontId="57" fillId="20" borderId="90" xfId="18" applyFont="1" applyFill="1" applyBorder="1" applyAlignment="1">
      <alignment horizontal="center" vertical="center" wrapText="1"/>
    </xf>
    <xf numFmtId="171" fontId="28" fillId="0" borderId="65" xfId="5" applyNumberFormat="1" applyFont="1" applyBorder="1" applyAlignment="1">
      <alignment vertical="center"/>
    </xf>
    <xf numFmtId="171" fontId="28" fillId="0" borderId="46" xfId="5" applyNumberFormat="1" applyFont="1" applyBorder="1" applyAlignment="1">
      <alignment vertical="center"/>
    </xf>
    <xf numFmtId="171" fontId="28" fillId="0" borderId="37" xfId="5" applyNumberFormat="1" applyFont="1" applyBorder="1" applyAlignment="1">
      <alignment vertical="center"/>
    </xf>
    <xf numFmtId="0" fontId="27" fillId="0" borderId="67" xfId="2" applyFont="1" applyBorder="1" applyAlignment="1">
      <alignment vertical="center" wrapText="1"/>
    </xf>
    <xf numFmtId="0" fontId="27" fillId="0" borderId="69" xfId="2" applyFont="1" applyBorder="1" applyAlignment="1">
      <alignment vertical="center" wrapText="1"/>
    </xf>
    <xf numFmtId="0" fontId="27" fillId="0" borderId="71" xfId="2" applyFont="1" applyBorder="1" applyAlignment="1">
      <alignment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5" fillId="0" borderId="11" xfId="2" applyFont="1" applyAlignment="1">
      <alignment vertical="center" wrapText="1"/>
    </xf>
    <xf numFmtId="0" fontId="55" fillId="0" borderId="51" xfId="0" applyFont="1" applyBorder="1" applyAlignment="1">
      <alignment horizontal="center" vertical="center"/>
    </xf>
    <xf numFmtId="0" fontId="55" fillId="0" borderId="51" xfId="0" applyFont="1" applyBorder="1" applyAlignment="1">
      <alignment vertical="center"/>
    </xf>
    <xf numFmtId="0" fontId="55" fillId="0" borderId="51" xfId="2" applyFont="1" applyBorder="1" applyAlignment="1">
      <alignment horizontal="center" wrapText="1"/>
    </xf>
    <xf numFmtId="0" fontId="55" fillId="0" borderId="51" xfId="2" applyFont="1" applyBorder="1" applyAlignment="1">
      <alignment horizontal="center" vertical="center" wrapText="1"/>
    </xf>
    <xf numFmtId="0" fontId="55" fillId="0" borderId="51" xfId="2" applyFont="1" applyBorder="1" applyAlignment="1">
      <alignment vertical="center" wrapText="1"/>
    </xf>
    <xf numFmtId="0" fontId="27" fillId="0" borderId="51" xfId="0" applyFont="1" applyBorder="1" applyAlignment="1">
      <alignment vertical="center" wrapText="1"/>
    </xf>
    <xf numFmtId="0" fontId="47" fillId="0" borderId="37" xfId="3" applyFont="1" applyBorder="1" applyAlignment="1">
      <alignment horizontal="center" vertical="center" wrapText="1"/>
    </xf>
    <xf numFmtId="0" fontId="47" fillId="0" borderId="83" xfId="3" applyFont="1" applyBorder="1" applyAlignment="1">
      <alignment horizontal="center" vertical="center" wrapText="1"/>
    </xf>
    <xf numFmtId="0" fontId="47" fillId="0" borderId="84" xfId="3" applyFont="1" applyBorder="1" applyAlignment="1">
      <alignment horizontal="center" vertical="center" wrapText="1"/>
    </xf>
    <xf numFmtId="0" fontId="47" fillId="0" borderId="81" xfId="3" applyFont="1" applyBorder="1" applyAlignment="1">
      <alignment horizontal="center" vertical="center" wrapText="1"/>
    </xf>
    <xf numFmtId="0" fontId="47" fillId="0" borderId="67" xfId="3" applyFont="1" applyBorder="1" applyAlignment="1">
      <alignment horizontal="center" vertical="center" wrapText="1"/>
    </xf>
    <xf numFmtId="0" fontId="47" fillId="0" borderId="71"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8"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8"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9" fontId="18" fillId="0" borderId="78" xfId="3" applyNumberFormat="1" applyFont="1" applyBorder="1" applyAlignment="1">
      <alignment horizontal="center" vertical="center" wrapText="1"/>
    </xf>
    <xf numFmtId="0" fontId="28" fillId="0" borderId="44" xfId="3" applyFont="1" applyBorder="1" applyAlignment="1">
      <alignment horizontal="center" vertical="center" wrapText="1"/>
    </xf>
    <xf numFmtId="0" fontId="59" fillId="0" borderId="44" xfId="3" applyFont="1" applyBorder="1" applyAlignment="1">
      <alignment horizontal="center" vertical="center" wrapText="1"/>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6" fillId="20" borderId="51" xfId="2" applyFont="1" applyFill="1" applyBorder="1" applyAlignment="1">
      <alignment vertical="center" wrapText="1"/>
    </xf>
    <xf numFmtId="0" fontId="56"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27" fillId="20" borderId="32" xfId="2" applyFont="1" applyFill="1" applyBorder="1" applyAlignment="1">
      <alignment horizontal="left" vertical="center" wrapText="1"/>
    </xf>
    <xf numFmtId="0" fontId="55" fillId="0" borderId="43" xfId="2" applyFont="1" applyBorder="1" applyAlignment="1">
      <alignment horizontal="center" vertical="center" wrapText="1"/>
    </xf>
    <xf numFmtId="0" fontId="55" fillId="0" borderId="45" xfId="2" applyFont="1" applyBorder="1" applyAlignment="1">
      <alignment horizontal="center" vertical="center" wrapText="1"/>
    </xf>
    <xf numFmtId="0" fontId="32" fillId="0" borderId="47" xfId="20" applyFont="1" applyBorder="1" applyAlignment="1">
      <alignment horizontal="left" vertical="center" wrapText="1"/>
    </xf>
    <xf numFmtId="0" fontId="60" fillId="0" borderId="11" xfId="20" applyFont="1" applyAlignment="1">
      <alignment horizontal="left" vertical="top"/>
    </xf>
    <xf numFmtId="1" fontId="60"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60" fillId="27" borderId="11" xfId="20" applyFont="1" applyFill="1" applyAlignment="1">
      <alignment horizontal="left" vertical="top" wrapText="1"/>
    </xf>
    <xf numFmtId="0" fontId="60" fillId="27" borderId="11" xfId="20" applyFont="1" applyFill="1" applyAlignment="1">
      <alignment horizontal="left" vertical="top"/>
    </xf>
    <xf numFmtId="0" fontId="60" fillId="0" borderId="11" xfId="20" applyFont="1" applyAlignment="1">
      <alignment horizontal="left" vertical="top" wrapText="1"/>
    </xf>
    <xf numFmtId="0" fontId="55" fillId="0" borderId="11" xfId="2" applyFont="1" applyAlignment="1">
      <alignment horizontal="center" vertical="center" wrapText="1"/>
    </xf>
    <xf numFmtId="0" fontId="61" fillId="16" borderId="1" xfId="20" applyFont="1" applyFill="1" applyBorder="1" applyAlignment="1">
      <alignment horizontal="center" vertical="center" wrapText="1"/>
    </xf>
    <xf numFmtId="0" fontId="27" fillId="0" borderId="11" xfId="0" applyFont="1" applyBorder="1" applyAlignment="1">
      <alignment vertical="center" wrapText="1"/>
    </xf>
    <xf numFmtId="0" fontId="47" fillId="0" borderId="66" xfId="3" applyFont="1" applyBorder="1" applyAlignment="1">
      <alignment horizontal="center" vertical="center" wrapText="1"/>
    </xf>
    <xf numFmtId="0" fontId="47" fillId="0" borderId="93" xfId="3" applyFont="1" applyBorder="1" applyAlignment="1">
      <alignment horizontal="center" vertical="center" wrapText="1"/>
    </xf>
    <xf numFmtId="171" fontId="28" fillId="0" borderId="73" xfId="5" applyNumberFormat="1" applyFont="1" applyBorder="1" applyAlignment="1">
      <alignment horizontal="center" vertical="center"/>
    </xf>
    <xf numFmtId="171" fontId="28" fillId="0" borderId="74" xfId="5" applyNumberFormat="1" applyFont="1" applyBorder="1" applyAlignment="1">
      <alignment horizontal="center" vertical="center"/>
    </xf>
    <xf numFmtId="43" fontId="47" fillId="20" borderId="47" xfId="18" applyFont="1" applyFill="1" applyBorder="1" applyAlignment="1">
      <alignment horizontal="center"/>
    </xf>
    <xf numFmtId="43" fontId="47"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5" xfId="3" applyFont="1" applyBorder="1" applyAlignment="1">
      <alignment horizontal="left" vertical="center" wrapText="1"/>
    </xf>
    <xf numFmtId="0" fontId="47" fillId="0" borderId="77" xfId="3" applyFont="1" applyBorder="1" applyAlignment="1">
      <alignment horizontal="center" vertical="center" wrapText="1"/>
    </xf>
    <xf numFmtId="0" fontId="47" fillId="0" borderId="96" xfId="3" applyFont="1" applyBorder="1" applyAlignment="1">
      <alignment horizontal="center" vertical="center" wrapText="1"/>
    </xf>
    <xf numFmtId="0" fontId="47" fillId="0" borderId="47" xfId="3" applyFont="1" applyBorder="1" applyAlignment="1">
      <alignment horizontal="center" vertical="center" wrapText="1"/>
    </xf>
    <xf numFmtId="0" fontId="28" fillId="25" borderId="47" xfId="3" applyFont="1" applyFill="1" applyBorder="1" applyAlignment="1">
      <alignment vertical="center"/>
    </xf>
    <xf numFmtId="0" fontId="47" fillId="0" borderId="97"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28" fillId="25" borderId="39"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7" fillId="19" borderId="11" xfId="3" applyFont="1" applyFill="1" applyAlignment="1">
      <alignment horizontal="center" vertical="center" wrapText="1"/>
    </xf>
    <xf numFmtId="0" fontId="47" fillId="0" borderId="38" xfId="3" applyFont="1" applyBorder="1" applyAlignment="1">
      <alignment horizontal="center" vertical="center" wrapText="1"/>
    </xf>
    <xf numFmtId="0" fontId="47"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0" applyFont="1" applyBorder="1" applyAlignment="1">
      <alignment horizontal="center"/>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34" fillId="0" borderId="47" xfId="3" applyFont="1" applyBorder="1" applyAlignment="1">
      <alignment horizontal="center" vertical="center"/>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10" fontId="34" fillId="0" borderId="51" xfId="3" applyNumberFormat="1" applyFont="1" applyBorder="1" applyAlignment="1">
      <alignment horizontal="center" vertical="center"/>
    </xf>
    <xf numFmtId="9" fontId="47" fillId="20" borderId="47" xfId="18" applyNumberFormat="1" applyFont="1" applyFill="1" applyBorder="1" applyAlignment="1">
      <alignment horizontal="center"/>
    </xf>
    <xf numFmtId="10" fontId="34" fillId="0" borderId="33" xfId="1" applyNumberFormat="1" applyFont="1" applyBorder="1" applyAlignment="1">
      <alignment horizontal="center" vertical="center"/>
    </xf>
    <xf numFmtId="10" fontId="28" fillId="0" borderId="11" xfId="3" applyNumberFormat="1" applyFont="1" applyAlignment="1">
      <alignment vertical="center"/>
    </xf>
    <xf numFmtId="10" fontId="34" fillId="0" borderId="36" xfId="1" applyNumberFormat="1" applyFont="1" applyBorder="1" applyAlignment="1">
      <alignment horizontal="center" vertical="center"/>
    </xf>
    <xf numFmtId="10" fontId="34" fillId="0" borderId="11" xfId="1" applyNumberFormat="1" applyFont="1" applyBorder="1" applyAlignment="1">
      <alignment horizontal="center" vertical="center"/>
    </xf>
    <xf numFmtId="10" fontId="47" fillId="20" borderId="47" xfId="1" applyNumberFormat="1" applyFont="1" applyFill="1" applyBorder="1" applyAlignment="1">
      <alignment horizontal="center" vertical="center"/>
    </xf>
    <xf numFmtId="0" fontId="26" fillId="0" borderId="11" xfId="19" applyFont="1" applyAlignment="1">
      <alignment vertical="center"/>
    </xf>
    <xf numFmtId="0" fontId="51" fillId="0" borderId="11" xfId="19" applyFont="1" applyAlignment="1">
      <alignment horizontal="left" vertical="center" wrapText="1"/>
    </xf>
    <xf numFmtId="0" fontId="55" fillId="0" borderId="51" xfId="19" applyFont="1" applyBorder="1" applyAlignment="1">
      <alignment horizontal="center" vertical="center"/>
    </xf>
    <xf numFmtId="14" fontId="55" fillId="0" borderId="51" xfId="19" applyNumberFormat="1" applyFont="1" applyBorder="1" applyAlignment="1">
      <alignment vertical="center"/>
    </xf>
    <xf numFmtId="0" fontId="55" fillId="0" borderId="51" xfId="19" applyFont="1" applyBorder="1" applyAlignment="1">
      <alignment vertical="center"/>
    </xf>
    <xf numFmtId="0" fontId="26" fillId="0" borderId="51" xfId="19" applyFont="1" applyBorder="1" applyAlignment="1">
      <alignment horizontal="left" vertical="center" wrapText="1"/>
    </xf>
    <xf numFmtId="0" fontId="56" fillId="20" borderId="51" xfId="19" applyFont="1" applyFill="1" applyBorder="1" applyAlignment="1">
      <alignment vertical="center"/>
    </xf>
    <xf numFmtId="0" fontId="30" fillId="0" borderId="11" xfId="22" applyFont="1" applyAlignment="1">
      <alignment horizontal="center" vertical="center"/>
    </xf>
    <xf numFmtId="0" fontId="18" fillId="0" borderId="11" xfId="22" applyFont="1" applyAlignment="1">
      <alignment horizontal="center" vertical="center" wrapText="1"/>
    </xf>
    <xf numFmtId="0" fontId="28" fillId="0" borderId="11" xfId="22" applyFont="1" applyAlignment="1">
      <alignment horizontal="center" vertical="center"/>
    </xf>
    <xf numFmtId="0" fontId="28" fillId="0" borderId="11" xfId="22" applyFont="1" applyAlignment="1">
      <alignment vertical="center"/>
    </xf>
    <xf numFmtId="0" fontId="28" fillId="19" borderId="33" xfId="22" applyFont="1" applyFill="1" applyBorder="1" applyAlignment="1">
      <alignment vertical="center"/>
    </xf>
    <xf numFmtId="0" fontId="28" fillId="19" borderId="11" xfId="22" applyFont="1" applyFill="1" applyAlignment="1">
      <alignment vertical="center"/>
    </xf>
    <xf numFmtId="171" fontId="28" fillId="0" borderId="47" xfId="23" applyNumberFormat="1" applyFont="1" applyBorder="1" applyAlignment="1">
      <alignment vertical="center"/>
    </xf>
    <xf numFmtId="171" fontId="28" fillId="0" borderId="34" xfId="23" applyNumberFormat="1" applyFont="1" applyBorder="1" applyAlignment="1">
      <alignment vertical="center"/>
    </xf>
    <xf numFmtId="171" fontId="28" fillId="0" borderId="35" xfId="23" applyNumberFormat="1" applyFont="1" applyBorder="1" applyAlignment="1">
      <alignment vertical="center"/>
    </xf>
    <xf numFmtId="9" fontId="28" fillId="0" borderId="49" xfId="24" applyFont="1" applyBorder="1" applyAlignment="1">
      <alignment vertical="center"/>
    </xf>
    <xf numFmtId="171" fontId="28" fillId="0" borderId="49" xfId="23" applyNumberFormat="1" applyFont="1" applyBorder="1" applyAlignment="1">
      <alignment vertical="center"/>
    </xf>
    <xf numFmtId="171" fontId="28" fillId="0" borderId="38" xfId="23" applyNumberFormat="1" applyFont="1" applyBorder="1" applyAlignment="1">
      <alignment vertical="center"/>
    </xf>
    <xf numFmtId="171" fontId="28" fillId="0" borderId="39" xfId="23" applyNumberFormat="1" applyFont="1" applyBorder="1" applyAlignment="1">
      <alignment vertical="center"/>
    </xf>
    <xf numFmtId="0" fontId="28" fillId="0" borderId="11" xfId="22" applyFont="1"/>
    <xf numFmtId="0" fontId="36" fillId="0" borderId="11" xfId="22" applyFont="1" applyAlignment="1">
      <alignment vertical="center"/>
    </xf>
    <xf numFmtId="0" fontId="18" fillId="0" borderId="11" xfId="22" applyFont="1" applyAlignment="1">
      <alignment vertical="center"/>
    </xf>
    <xf numFmtId="0" fontId="28" fillId="0" borderId="11" xfId="22" applyFont="1" applyAlignment="1">
      <alignment horizontal="center" vertical="center" wrapText="1"/>
    </xf>
    <xf numFmtId="41" fontId="26" fillId="0" borderId="47" xfId="21" applyFont="1" applyFill="1" applyBorder="1" applyAlignment="1">
      <alignment horizontal="center" vertical="center" wrapText="1"/>
    </xf>
    <xf numFmtId="9" fontId="26" fillId="0" borderId="47" xfId="24" applyFont="1" applyFill="1" applyBorder="1" applyAlignment="1">
      <alignment horizontal="center" vertical="center" wrapText="1"/>
    </xf>
    <xf numFmtId="175" fontId="26" fillId="0" borderId="47" xfId="21" applyNumberFormat="1" applyFont="1" applyFill="1" applyBorder="1" applyAlignment="1">
      <alignment horizontal="center" vertical="center" wrapText="1"/>
    </xf>
    <xf numFmtId="176" fontId="34" fillId="0" borderId="33" xfId="1" applyNumberFormat="1" applyFont="1" applyBorder="1" applyAlignment="1">
      <alignment horizontal="center" vertical="center"/>
    </xf>
    <xf numFmtId="0" fontId="64" fillId="0" borderId="98" xfId="0" applyFont="1" applyBorder="1" applyAlignment="1">
      <alignment wrapText="1"/>
    </xf>
    <xf numFmtId="171" fontId="28" fillId="0" borderId="83" xfId="5" applyNumberFormat="1" applyFont="1" applyBorder="1" applyAlignment="1">
      <alignment horizontal="center" vertical="center"/>
    </xf>
    <xf numFmtId="171" fontId="28" fillId="0" borderId="50" xfId="5" applyNumberFormat="1" applyFont="1" applyBorder="1" applyAlignment="1">
      <alignment vertical="center"/>
    </xf>
    <xf numFmtId="0" fontId="65" fillId="0" borderId="1" xfId="0" applyFont="1" applyBorder="1" applyAlignment="1">
      <alignment horizontal="center" vertical="center" wrapText="1"/>
    </xf>
    <xf numFmtId="0" fontId="27" fillId="0" borderId="59" xfId="2" applyFont="1" applyBorder="1" applyAlignment="1">
      <alignment vertical="center" wrapText="1"/>
    </xf>
    <xf numFmtId="0" fontId="27" fillId="0" borderId="1" xfId="2" applyFont="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8"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7"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1" xfId="0" applyFont="1" applyFill="1" applyBorder="1" applyAlignment="1">
      <alignment horizontal="center"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34" fillId="0" borderId="51" xfId="3" applyFont="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2" fontId="28" fillId="0" borderId="104" xfId="5" applyNumberFormat="1" applyFont="1" applyBorder="1" applyAlignment="1">
      <alignment vertical="center"/>
    </xf>
    <xf numFmtId="171" fontId="28" fillId="0" borderId="70" xfId="5" applyNumberFormat="1" applyFont="1" applyBorder="1" applyAlignment="1">
      <alignment vertical="center"/>
    </xf>
    <xf numFmtId="171" fontId="28" fillId="0" borderId="84" xfId="5" applyNumberFormat="1" applyFont="1" applyBorder="1" applyAlignment="1">
      <alignment vertical="center"/>
    </xf>
    <xf numFmtId="2" fontId="28" fillId="0" borderId="61" xfId="5" applyNumberFormat="1" applyFont="1" applyBorder="1" applyAlignment="1">
      <alignment vertical="center"/>
    </xf>
    <xf numFmtId="0" fontId="47" fillId="29" borderId="53" xfId="0" applyFont="1" applyFill="1" applyBorder="1" applyAlignment="1">
      <alignment wrapText="1"/>
    </xf>
    <xf numFmtId="0" fontId="67" fillId="0" borderId="44" xfId="0" applyFont="1" applyBorder="1"/>
    <xf numFmtId="0" fontId="66" fillId="0" borderId="44" xfId="0" applyFont="1" applyBorder="1"/>
    <xf numFmtId="0" fontId="47" fillId="29" borderId="36" xfId="0" applyFont="1" applyFill="1" applyBorder="1" applyAlignment="1">
      <alignment wrapText="1"/>
    </xf>
    <xf numFmtId="0" fontId="47" fillId="29" borderId="44" xfId="0" applyFont="1" applyFill="1" applyBorder="1" applyAlignment="1">
      <alignment wrapText="1"/>
    </xf>
    <xf numFmtId="0" fontId="66" fillId="0" borderId="44" xfId="0" applyFont="1" applyBorder="1" applyAlignment="1">
      <alignment wrapText="1"/>
    </xf>
    <xf numFmtId="0" fontId="66" fillId="0" borderId="45" xfId="0" applyFont="1" applyBorder="1"/>
    <xf numFmtId="0" fontId="66" fillId="0" borderId="53" xfId="0" applyFont="1" applyBorder="1"/>
    <xf numFmtId="0" fontId="68" fillId="0" borderId="11" xfId="0" applyFont="1" applyBorder="1"/>
    <xf numFmtId="0" fontId="47" fillId="29" borderId="73" xfId="0" applyFont="1" applyFill="1" applyBorder="1" applyAlignment="1">
      <alignment wrapText="1"/>
    </xf>
    <xf numFmtId="0" fontId="47" fillId="30" borderId="83" xfId="0" applyFont="1" applyFill="1" applyBorder="1"/>
    <xf numFmtId="0" fontId="47" fillId="29" borderId="83" xfId="0" applyFont="1" applyFill="1" applyBorder="1"/>
    <xf numFmtId="10" fontId="47" fillId="29" borderId="83" xfId="0" applyNumberFormat="1" applyFont="1" applyFill="1" applyBorder="1"/>
    <xf numFmtId="0" fontId="47" fillId="31" borderId="83" xfId="0" applyFont="1" applyFill="1" applyBorder="1"/>
    <xf numFmtId="0" fontId="47" fillId="29" borderId="73" xfId="0" applyFont="1" applyFill="1" applyBorder="1"/>
    <xf numFmtId="9" fontId="67" fillId="32" borderId="83" xfId="0" applyNumberFormat="1" applyFont="1" applyFill="1" applyBorder="1"/>
    <xf numFmtId="0" fontId="70" fillId="0" borderId="0" xfId="0" applyFont="1" applyAlignment="1">
      <alignment wrapText="1"/>
    </xf>
    <xf numFmtId="0" fontId="1" fillId="0" borderId="84" xfId="19" applyBorder="1" applyAlignment="1">
      <alignment vertical="center" wrapText="1"/>
    </xf>
    <xf numFmtId="0" fontId="34" fillId="0" borderId="30" xfId="3" applyFont="1" applyBorder="1" applyAlignment="1">
      <alignment horizontal="center" vertical="center"/>
    </xf>
    <xf numFmtId="0" fontId="47" fillId="20" borderId="42" xfId="3" applyFont="1" applyFill="1" applyBorder="1" applyAlignment="1">
      <alignment horizontal="center" vertical="center" wrapText="1"/>
    </xf>
    <xf numFmtId="0" fontId="47" fillId="20" borderId="44" xfId="3" applyFont="1" applyFill="1" applyBorder="1" applyAlignment="1">
      <alignment horizontal="center" vertical="center" wrapText="1"/>
    </xf>
    <xf numFmtId="0" fontId="34" fillId="0" borderId="104" xfId="3" applyFont="1" applyBorder="1" applyAlignment="1">
      <alignment horizontal="center" vertical="center" wrapText="1"/>
    </xf>
    <xf numFmtId="0" fontId="34" fillId="0" borderId="11" xfId="3" applyFont="1" applyAlignment="1">
      <alignment vertical="center" wrapText="1"/>
    </xf>
    <xf numFmtId="0" fontId="66" fillId="0" borderId="32" xfId="0" applyFont="1" applyBorder="1" applyAlignment="1">
      <alignment wrapText="1"/>
    </xf>
    <xf numFmtId="0" fontId="33" fillId="0" borderId="44" xfId="16" applyBorder="1" applyAlignment="1">
      <alignment horizontal="center" vertical="center" wrapText="1"/>
    </xf>
    <xf numFmtId="171" fontId="28" fillId="0" borderId="65" xfId="23" applyNumberFormat="1" applyFont="1" applyBorder="1" applyAlignment="1">
      <alignment vertical="center"/>
    </xf>
    <xf numFmtId="171" fontId="28" fillId="0" borderId="73" xfId="23" applyNumberFormat="1" applyFont="1" applyBorder="1" applyAlignment="1">
      <alignment vertical="center"/>
    </xf>
    <xf numFmtId="171" fontId="28" fillId="0" borderId="46" xfId="23" applyNumberFormat="1" applyFont="1" applyBorder="1" applyAlignment="1">
      <alignment vertical="center"/>
    </xf>
    <xf numFmtId="0" fontId="34" fillId="0" borderId="51" xfId="3" applyFont="1" applyBorder="1" applyAlignment="1">
      <alignment horizontal="left" vertical="top" wrapText="1"/>
    </xf>
    <xf numFmtId="2" fontId="28" fillId="0" borderId="49" xfId="5" applyNumberFormat="1" applyFont="1" applyBorder="1" applyAlignment="1">
      <alignment horizontal="center" vertical="center"/>
    </xf>
    <xf numFmtId="4" fontId="65" fillId="33" borderId="49" xfId="0" applyNumberFormat="1" applyFont="1" applyFill="1" applyBorder="1" applyAlignment="1">
      <alignment wrapText="1"/>
    </xf>
    <xf numFmtId="0" fontId="28" fillId="0" borderId="54" xfId="3" applyFont="1" applyBorder="1" applyAlignment="1">
      <alignment horizontal="center" vertical="center"/>
    </xf>
    <xf numFmtId="177" fontId="28" fillId="0" borderId="52" xfId="3" applyNumberFormat="1" applyFont="1" applyBorder="1" applyAlignment="1">
      <alignment horizontal="center" vertical="center"/>
    </xf>
    <xf numFmtId="177" fontId="28" fillId="0" borderId="53" xfId="3" applyNumberFormat="1" applyFont="1" applyBorder="1" applyAlignment="1">
      <alignment horizontal="center" vertical="center"/>
    </xf>
    <xf numFmtId="177" fontId="26" fillId="0" borderId="47" xfId="21" applyNumberFormat="1" applyFont="1" applyFill="1" applyBorder="1" applyAlignment="1">
      <alignment horizontal="center" vertical="center" wrapText="1"/>
    </xf>
    <xf numFmtId="0" fontId="66" fillId="0" borderId="33" xfId="0" applyFont="1" applyBorder="1" applyAlignment="1">
      <alignment horizontal="center" vertical="center"/>
    </xf>
    <xf numFmtId="0" fontId="47" fillId="29" borderId="30" xfId="0" applyFont="1" applyFill="1" applyBorder="1" applyAlignment="1">
      <alignment horizontal="center" vertical="center" wrapText="1"/>
    </xf>
    <xf numFmtId="0" fontId="47" fillId="29" borderId="51" xfId="0" applyFont="1" applyFill="1" applyBorder="1" applyAlignment="1">
      <alignment horizontal="center" vertical="center" wrapText="1"/>
    </xf>
    <xf numFmtId="0" fontId="66" fillId="0" borderId="53" xfId="0" applyFont="1" applyBorder="1" applyAlignment="1">
      <alignment horizontal="center" vertical="center"/>
    </xf>
    <xf numFmtId="0" fontId="47" fillId="29" borderId="36" xfId="0" applyFont="1" applyFill="1" applyBorder="1" applyAlignment="1">
      <alignment horizontal="center" vertical="center" wrapText="1"/>
    </xf>
    <xf numFmtId="0" fontId="47" fillId="29" borderId="53" xfId="0" applyFont="1" applyFill="1" applyBorder="1" applyAlignment="1">
      <alignment horizontal="center" vertical="center" wrapText="1"/>
    </xf>
    <xf numFmtId="0" fontId="65" fillId="0" borderId="47" xfId="0" applyFont="1" applyBorder="1" applyAlignment="1" applyProtection="1">
      <alignment wrapText="1"/>
      <protection locked="0"/>
    </xf>
    <xf numFmtId="0" fontId="65" fillId="0" borderId="73" xfId="0" applyFont="1" applyBorder="1" applyProtection="1">
      <protection locked="0"/>
    </xf>
    <xf numFmtId="0" fontId="65" fillId="0" borderId="86" xfId="0" applyFont="1" applyBorder="1" applyProtection="1">
      <protection locked="0"/>
    </xf>
    <xf numFmtId="0" fontId="66" fillId="0" borderId="44" xfId="3" applyFont="1" applyBorder="1" applyAlignment="1">
      <alignment horizontal="center" vertical="center" wrapText="1"/>
    </xf>
    <xf numFmtId="171" fontId="28" fillId="0" borderId="77" xfId="5" applyNumberFormat="1" applyFont="1" applyBorder="1" applyAlignment="1">
      <alignment vertical="center"/>
    </xf>
    <xf numFmtId="171" fontId="28" fillId="0" borderId="76" xfId="5" applyNumberFormat="1" applyFont="1" applyBorder="1" applyAlignment="1">
      <alignment vertical="center"/>
    </xf>
    <xf numFmtId="171" fontId="28" fillId="0" borderId="78" xfId="5" applyNumberFormat="1" applyFont="1" applyBorder="1" applyAlignment="1">
      <alignment vertical="center"/>
    </xf>
    <xf numFmtId="43" fontId="57" fillId="20" borderId="115" xfId="18" applyFont="1" applyFill="1" applyBorder="1" applyAlignment="1">
      <alignment horizontal="center" vertical="center" wrapText="1"/>
    </xf>
    <xf numFmtId="171" fontId="28" fillId="0" borderId="117" xfId="5" applyNumberFormat="1" applyFont="1" applyBorder="1" applyAlignment="1">
      <alignment vertical="center"/>
    </xf>
    <xf numFmtId="171" fontId="28" fillId="0" borderId="119" xfId="5" applyNumberFormat="1" applyFont="1" applyBorder="1" applyAlignment="1">
      <alignment vertical="center"/>
    </xf>
    <xf numFmtId="171" fontId="28" fillId="0" borderId="120" xfId="5" applyNumberFormat="1" applyFont="1" applyBorder="1" applyAlignment="1">
      <alignment vertical="center"/>
    </xf>
    <xf numFmtId="0" fontId="27" fillId="0" borderId="122" xfId="2" applyFont="1" applyBorder="1" applyAlignment="1">
      <alignment vertical="center" wrapText="1"/>
    </xf>
    <xf numFmtId="0" fontId="64" fillId="0" borderId="123" xfId="0" applyFont="1" applyBorder="1" applyAlignment="1">
      <alignment wrapText="1"/>
    </xf>
    <xf numFmtId="0" fontId="65" fillId="0" borderId="124" xfId="0" applyFont="1" applyBorder="1" applyAlignment="1">
      <alignment horizontal="center" vertical="center" wrapText="1"/>
    </xf>
    <xf numFmtId="171" fontId="28" fillId="0" borderId="125" xfId="5" applyNumberFormat="1" applyFont="1" applyBorder="1" applyAlignment="1">
      <alignment vertical="center"/>
    </xf>
    <xf numFmtId="171" fontId="28" fillId="0" borderId="126" xfId="5" applyNumberFormat="1" applyFont="1" applyBorder="1" applyAlignment="1">
      <alignment vertical="center"/>
    </xf>
    <xf numFmtId="171" fontId="28" fillId="0" borderId="127" xfId="5" applyNumberFormat="1" applyFont="1" applyBorder="1" applyAlignment="1">
      <alignment vertical="center"/>
    </xf>
    <xf numFmtId="171" fontId="28" fillId="0" borderId="128" xfId="5" applyNumberFormat="1" applyFont="1" applyBorder="1" applyAlignment="1">
      <alignment vertical="center"/>
    </xf>
    <xf numFmtId="0" fontId="66" fillId="0" borderId="32" xfId="0" applyFont="1" applyBorder="1" applyAlignment="1">
      <alignment vertical="center" wrapText="1"/>
    </xf>
    <xf numFmtId="0" fontId="66" fillId="0" borderId="44" xfId="0" applyFont="1" applyBorder="1" applyAlignment="1">
      <alignment vertical="center" wrapText="1"/>
    </xf>
    <xf numFmtId="0" fontId="0" fillId="0" borderId="38" xfId="0" applyBorder="1" applyProtection="1">
      <protection locked="0"/>
    </xf>
    <xf numFmtId="0" fontId="0" fillId="0" borderId="47" xfId="0" applyBorder="1" applyProtection="1">
      <protection locked="0"/>
    </xf>
    <xf numFmtId="0" fontId="34" fillId="0" borderId="32" xfId="3" applyFont="1" applyBorder="1" applyAlignment="1">
      <alignment horizontal="center" vertical="center" wrapText="1"/>
    </xf>
    <xf numFmtId="0" fontId="28" fillId="0" borderId="51" xfId="3" applyFont="1" applyBorder="1" applyAlignment="1">
      <alignment horizontal="center" vertical="center"/>
    </xf>
    <xf numFmtId="0" fontId="8" fillId="0" borderId="0" xfId="0" applyFont="1" applyAlignment="1">
      <alignment horizontal="center" vertical="center" textRotation="90" wrapText="1"/>
    </xf>
    <xf numFmtId="0" fontId="0" fillId="0" borderId="0" xfId="0" applyAlignment="1"/>
    <xf numFmtId="0" fontId="8" fillId="5" borderId="2" xfId="0" applyFont="1" applyFill="1" applyBorder="1" applyAlignment="1">
      <alignment horizontal="center" vertical="center" wrapText="1"/>
    </xf>
    <xf numFmtId="0" fontId="7" fillId="0" borderId="3" xfId="0" applyFont="1" applyBorder="1" applyAlignment="1"/>
    <xf numFmtId="0" fontId="7" fillId="0" borderId="4" xfId="0" applyFont="1" applyBorder="1" applyAlignment="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applyAlignment="1"/>
    <xf numFmtId="0" fontId="7" fillId="17" borderId="4" xfId="0" applyFont="1" applyFill="1" applyBorder="1" applyAlignment="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applyAlignment="1"/>
    <xf numFmtId="167"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7" fillId="0" borderId="12" xfId="0" applyFont="1" applyBorder="1" applyAlignment="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7" fillId="0" borderId="7" xfId="0" applyFont="1" applyBorder="1" applyAlignment="1"/>
    <xf numFmtId="0" fontId="7" fillId="0" borderId="8" xfId="0" applyFont="1" applyBorder="1" applyAlignment="1"/>
    <xf numFmtId="0" fontId="7" fillId="0" borderId="26" xfId="0" applyFont="1" applyBorder="1" applyAlignment="1"/>
    <xf numFmtId="0" fontId="7" fillId="0" borderId="24" xfId="0" applyFont="1" applyBorder="1" applyAlignment="1"/>
    <xf numFmtId="0" fontId="7" fillId="0" borderId="25" xfId="0" applyFont="1" applyBorder="1" applyAlignment="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7" fillId="0" borderId="11" xfId="0" applyFont="1" applyBorder="1" applyAlignment="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7" fillId="0" borderId="6" xfId="0" applyFont="1" applyBorder="1" applyAlignment="1"/>
    <xf numFmtId="0" fontId="7" fillId="0" borderId="13" xfId="0" applyFont="1" applyBorder="1" applyAlignment="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16" xfId="0" applyFont="1" applyBorder="1" applyAlignment="1"/>
    <xf numFmtId="0" fontId="14" fillId="2" borderId="11" xfId="0" applyFont="1" applyFill="1" applyBorder="1" applyAlignment="1">
      <alignment horizontal="center" vertical="center"/>
    </xf>
    <xf numFmtId="0" fontId="7" fillId="0" borderId="14" xfId="0" applyFont="1" applyBorder="1" applyAlignment="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7" fillId="0" borderId="19" xfId="0" applyFont="1" applyBorder="1" applyAlignment="1"/>
    <xf numFmtId="0" fontId="7" fillId="0" borderId="20" xfId="0" applyFont="1" applyBorder="1" applyAlignment="1"/>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51" fillId="0" borderId="30" xfId="0" applyFont="1" applyBorder="1" applyAlignment="1">
      <alignment horizontal="left" vertical="center" wrapText="1"/>
    </xf>
    <xf numFmtId="0" fontId="51" fillId="0" borderId="31" xfId="0" applyFont="1" applyBorder="1" applyAlignment="1">
      <alignment horizontal="left" vertical="center" wrapText="1"/>
    </xf>
    <xf numFmtId="0" fontId="51" fillId="0" borderId="32" xfId="0" applyFont="1" applyBorder="1" applyAlignment="1">
      <alignment horizontal="left" vertical="center" wrapText="1"/>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0" borderId="51" xfId="2" applyFont="1" applyBorder="1" applyAlignment="1">
      <alignment horizontal="center" vertical="center" wrapText="1"/>
    </xf>
    <xf numFmtId="0" fontId="27" fillId="20" borderId="51" xfId="2" applyFont="1" applyFill="1" applyBorder="1" applyAlignment="1">
      <alignment horizontal="left" vertical="center" wrapText="1"/>
    </xf>
    <xf numFmtId="0" fontId="27" fillId="0" borderId="51" xfId="2" applyFont="1" applyBorder="1" applyAlignment="1">
      <alignment horizontal="left" vertical="center" wrapText="1"/>
    </xf>
    <xf numFmtId="0" fontId="27" fillId="0" borderId="1" xfId="2" applyFont="1" applyBorder="1" applyAlignment="1">
      <alignment horizontal="center" vertical="center" wrapText="1"/>
    </xf>
    <xf numFmtId="0" fontId="28" fillId="0" borderId="51" xfId="3" applyFont="1" applyBorder="1" applyAlignment="1">
      <alignment horizontal="center" vertical="center"/>
    </xf>
    <xf numFmtId="0" fontId="27" fillId="20" borderId="32" xfId="2" applyFont="1" applyFill="1" applyBorder="1" applyAlignment="1">
      <alignment horizontal="center" vertical="center" wrapText="1"/>
    </xf>
    <xf numFmtId="0" fontId="27" fillId="20" borderId="51" xfId="2" applyFont="1" applyFill="1" applyBorder="1" applyAlignment="1">
      <alignment horizontal="center" vertical="center" wrapText="1"/>
    </xf>
    <xf numFmtId="0" fontId="27" fillId="0" borderId="51" xfId="0" applyFont="1" applyBorder="1" applyAlignment="1">
      <alignment horizontal="center"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9" fontId="35" fillId="0" borderId="36" xfId="3" applyNumberFormat="1" applyFont="1" applyBorder="1" applyAlignment="1">
      <alignment horizontal="center" vertical="center"/>
    </xf>
    <xf numFmtId="9" fontId="35" fillId="0" borderId="44" xfId="3" applyNumberFormat="1" applyFont="1" applyBorder="1" applyAlignment="1">
      <alignment horizontal="center" vertical="center"/>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47" fillId="20" borderId="54" xfId="3" applyFont="1" applyFill="1" applyBorder="1" applyAlignment="1">
      <alignment horizontal="center" vertical="center" wrapText="1"/>
    </xf>
    <xf numFmtId="0" fontId="47" fillId="20" borderId="53"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34" fillId="19" borderId="30" xfId="3" applyFont="1" applyFill="1" applyBorder="1" applyAlignment="1">
      <alignment horizontal="center" vertical="center" wrapText="1"/>
    </xf>
    <xf numFmtId="0" fontId="34" fillId="19" borderId="32" xfId="3" applyFont="1" applyFill="1" applyBorder="1" applyAlignment="1">
      <alignment horizontal="center" vertical="center" wrapText="1"/>
    </xf>
    <xf numFmtId="0" fontId="27" fillId="19" borderId="11" xfId="2" applyFont="1" applyFill="1" applyAlignment="1">
      <alignment horizontal="left" vertical="center" wrapText="1"/>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0" fontId="35" fillId="0" borderId="51" xfId="3" applyFont="1" applyBorder="1" applyAlignment="1">
      <alignment horizontal="center" vertical="center"/>
    </xf>
    <xf numFmtId="0" fontId="66" fillId="8" borderId="48" xfId="0" applyFont="1" applyFill="1" applyBorder="1" applyAlignment="1">
      <alignment horizontal="center" vertical="center" wrapText="1"/>
    </xf>
    <xf numFmtId="0" fontId="66" fillId="8" borderId="50" xfId="0" applyFont="1" applyFill="1" applyBorder="1" applyAlignment="1">
      <alignment horizontal="center" vertical="center" wrapText="1"/>
    </xf>
    <xf numFmtId="0" fontId="66" fillId="0" borderId="30" xfId="3" applyFont="1" applyBorder="1" applyAlignment="1">
      <alignment horizontal="center" vertical="center" wrapText="1"/>
    </xf>
    <xf numFmtId="0" fontId="66" fillId="0" borderId="32" xfId="3" applyFont="1" applyBorder="1" applyAlignment="1">
      <alignment horizontal="center" vertical="center" wrapText="1"/>
    </xf>
    <xf numFmtId="0" fontId="34" fillId="0" borderId="30" xfId="3" applyFont="1" applyBorder="1" applyAlignment="1">
      <alignment horizontal="center" vertical="center"/>
    </xf>
    <xf numFmtId="0" fontId="34" fillId="0" borderId="32" xfId="3" applyFont="1" applyBorder="1" applyAlignment="1">
      <alignment horizontal="center" vertical="center"/>
    </xf>
    <xf numFmtId="0" fontId="34" fillId="0" borderId="31" xfId="3" applyFont="1" applyBorder="1" applyAlignment="1">
      <alignment horizontal="center" vertical="center"/>
    </xf>
    <xf numFmtId="0" fontId="47" fillId="20" borderId="47" xfId="2" applyFont="1" applyFill="1" applyBorder="1" applyAlignment="1">
      <alignment horizontal="center" vertical="center" wrapText="1"/>
    </xf>
    <xf numFmtId="173" fontId="47" fillId="20" borderId="48" xfId="3" applyNumberFormat="1" applyFont="1" applyFill="1" applyBorder="1" applyAlignment="1">
      <alignment horizontal="center" vertical="center" wrapText="1"/>
    </xf>
    <xf numFmtId="173" fontId="47" fillId="20" borderId="50" xfId="3" applyNumberFormat="1" applyFont="1" applyFill="1" applyBorder="1" applyAlignment="1">
      <alignment horizontal="center" vertical="center"/>
    </xf>
    <xf numFmtId="10" fontId="28" fillId="0" borderId="48" xfId="1" applyNumberFormat="1" applyFont="1" applyBorder="1" applyAlignment="1">
      <alignment horizontal="center" vertical="center"/>
    </xf>
    <xf numFmtId="10" fontId="28" fillId="0" borderId="50" xfId="1" applyNumberFormat="1" applyFont="1" applyBorder="1" applyAlignment="1">
      <alignment horizontal="center" vertical="center"/>
    </xf>
    <xf numFmtId="0" fontId="34" fillId="0" borderId="48" xfId="3" applyFont="1" applyBorder="1" applyAlignment="1">
      <alignment horizontal="center" vertical="center" wrapText="1"/>
    </xf>
    <xf numFmtId="0" fontId="34" fillId="0" borderId="50" xfId="3" applyFont="1" applyBorder="1" applyAlignment="1">
      <alignment horizontal="center" vertical="center" wrapText="1"/>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44" fillId="16" borderId="76" xfId="2" applyFont="1" applyFill="1" applyBorder="1" applyAlignment="1">
      <alignment horizontal="center" vertical="center" wrapText="1"/>
    </xf>
    <xf numFmtId="0" fontId="44" fillId="16" borderId="73" xfId="2" applyFont="1" applyFill="1" applyBorder="1" applyAlignment="1">
      <alignment horizontal="center" vertical="center" wrapText="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0" fontId="46" fillId="0" borderId="50" xfId="3" applyFont="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0" fontId="33" fillId="0" borderId="48" xfId="16" applyFill="1" applyBorder="1" applyAlignment="1">
      <alignment wrapText="1"/>
    </xf>
    <xf numFmtId="0" fontId="33" fillId="0" borderId="100" xfId="16" applyFill="1" applyBorder="1" applyAlignment="1">
      <alignment wrapText="1"/>
    </xf>
    <xf numFmtId="0" fontId="46" fillId="0" borderId="50" xfId="3" applyFont="1" applyBorder="1" applyAlignment="1">
      <alignment horizontal="center" vertical="center" wrapText="1"/>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0" fontId="33" fillId="0" borderId="48" xfId="16" applyBorder="1" applyAlignment="1">
      <alignment horizontal="center" vertical="center" wrapText="1"/>
    </xf>
    <xf numFmtId="0" fontId="33" fillId="0" borderId="50" xfId="16" applyBorder="1" applyAlignment="1">
      <alignment horizontal="center" vertical="center" wrapText="1"/>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3" applyFont="1" applyBorder="1" applyAlignment="1">
      <alignment horizontal="center" vertical="center" wrapText="1"/>
    </xf>
    <xf numFmtId="0" fontId="34" fillId="0" borderId="47" xfId="3" applyFont="1" applyBorder="1" applyAlignment="1">
      <alignment horizontal="center" vertical="center"/>
    </xf>
    <xf numFmtId="0" fontId="34" fillId="0" borderId="47" xfId="0" applyFont="1" applyBorder="1" applyAlignment="1">
      <alignment horizontal="center"/>
    </xf>
    <xf numFmtId="43" fontId="34" fillId="0" borderId="47" xfId="18" applyFont="1" applyBorder="1" applyAlignment="1">
      <alignment horizontal="center"/>
    </xf>
    <xf numFmtId="43" fontId="34" fillId="0" borderId="48" xfId="18" applyFont="1" applyBorder="1" applyAlignment="1">
      <alignment horizontal="center"/>
    </xf>
    <xf numFmtId="43" fontId="34" fillId="0" borderId="50" xfId="18" applyFont="1" applyBorder="1" applyAlignment="1">
      <alignment horizontal="center"/>
    </xf>
    <xf numFmtId="0" fontId="60" fillId="0" borderId="5" xfId="20" applyFont="1" applyBorder="1" applyAlignment="1">
      <alignment horizontal="center" vertical="center" wrapText="1"/>
    </xf>
    <xf numFmtId="0" fontId="60" fillId="0" borderId="7" xfId="20" applyFont="1" applyBorder="1" applyAlignment="1">
      <alignment horizontal="center" vertical="center" wrapText="1"/>
    </xf>
    <xf numFmtId="0" fontId="60" fillId="0" borderId="8" xfId="20" applyFont="1" applyBorder="1" applyAlignment="1">
      <alignment horizontal="center" vertical="center" wrapText="1"/>
    </xf>
    <xf numFmtId="0" fontId="60" fillId="0" borderId="6" xfId="20" applyFont="1" applyBorder="1" applyAlignment="1">
      <alignment horizontal="center" vertical="center" wrapText="1"/>
    </xf>
    <xf numFmtId="0" fontId="60" fillId="0" borderId="11" xfId="20" applyFont="1" applyAlignment="1">
      <alignment horizontal="center" vertical="center" wrapText="1"/>
    </xf>
    <xf numFmtId="0" fontId="60" fillId="0" borderId="13" xfId="20" applyFont="1" applyBorder="1" applyAlignment="1">
      <alignment horizontal="center" vertical="center" wrapText="1"/>
    </xf>
    <xf numFmtId="0" fontId="60" fillId="0" borderId="26" xfId="20" applyFont="1" applyBorder="1" applyAlignment="1">
      <alignment horizontal="center" vertical="center" wrapText="1"/>
    </xf>
    <xf numFmtId="0" fontId="60" fillId="0" borderId="24" xfId="20" applyFont="1" applyBorder="1" applyAlignment="1">
      <alignment horizontal="center" vertical="center" wrapText="1"/>
    </xf>
    <xf numFmtId="0" fontId="60" fillId="0" borderId="25" xfId="20" applyFont="1" applyBorder="1" applyAlignment="1">
      <alignment horizontal="center" vertical="center" wrapText="1"/>
    </xf>
    <xf numFmtId="0" fontId="61" fillId="0" borderId="5" xfId="20" applyFont="1" applyBorder="1" applyAlignment="1">
      <alignment horizontal="center" vertical="center" wrapText="1"/>
    </xf>
    <xf numFmtId="0" fontId="61" fillId="0" borderId="7" xfId="20" applyFont="1" applyBorder="1" applyAlignment="1">
      <alignment horizontal="center" vertical="center" wrapText="1"/>
    </xf>
    <xf numFmtId="0" fontId="61" fillId="0" borderId="26" xfId="20" applyFont="1" applyBorder="1" applyAlignment="1">
      <alignment horizontal="center" vertical="center" wrapText="1"/>
    </xf>
    <xf numFmtId="0" fontId="61" fillId="0" borderId="24" xfId="20" applyFont="1" applyBorder="1" applyAlignment="1">
      <alignment horizontal="center" vertical="center" wrapText="1"/>
    </xf>
    <xf numFmtId="0" fontId="61" fillId="16" borderId="22" xfId="20" applyFont="1" applyFill="1" applyBorder="1" applyAlignment="1">
      <alignment horizontal="center" vertical="center" wrapText="1"/>
    </xf>
    <xf numFmtId="0" fontId="61" fillId="16" borderId="12" xfId="20" applyFont="1" applyFill="1" applyBorder="1" applyAlignment="1">
      <alignment horizontal="center" vertical="center" wrapText="1"/>
    </xf>
    <xf numFmtId="0" fontId="61" fillId="16" borderId="25" xfId="20" applyFont="1" applyFill="1" applyBorder="1" applyAlignment="1">
      <alignment horizontal="center" vertical="center" wrapText="1"/>
    </xf>
    <xf numFmtId="0" fontId="61"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61" fillId="16" borderId="5" xfId="20" applyFont="1" applyFill="1" applyBorder="1" applyAlignment="1">
      <alignment horizontal="center" vertical="center" wrapText="1"/>
    </xf>
    <xf numFmtId="0" fontId="61" fillId="16" borderId="7" xfId="20" applyFont="1" applyFill="1" applyBorder="1" applyAlignment="1">
      <alignment horizontal="center" vertical="center" wrapText="1"/>
    </xf>
    <xf numFmtId="0" fontId="61" fillId="16" borderId="13" xfId="20" applyFont="1" applyFill="1" applyBorder="1" applyAlignment="1">
      <alignment horizontal="center" vertical="center" wrapText="1"/>
    </xf>
    <xf numFmtId="0" fontId="61" fillId="16" borderId="47" xfId="20" applyFont="1" applyFill="1" applyBorder="1" applyAlignment="1">
      <alignment horizontal="center" vertical="center" wrapText="1"/>
    </xf>
    <xf numFmtId="0" fontId="32" fillId="0" borderId="47" xfId="20" applyFont="1" applyBorder="1" applyAlignment="1">
      <alignment horizontal="left" vertical="center" wrapText="1"/>
    </xf>
    <xf numFmtId="0" fontId="61" fillId="16" borderId="26" xfId="20" applyFont="1" applyFill="1" applyBorder="1" applyAlignment="1">
      <alignment horizontal="center" vertical="center" wrapText="1"/>
    </xf>
    <xf numFmtId="0" fontId="61" fillId="16" borderId="24" xfId="20" applyFont="1" applyFill="1" applyBorder="1" applyAlignment="1">
      <alignment horizontal="center"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9" fontId="60" fillId="0" borderId="22" xfId="1" applyFont="1" applyBorder="1" applyAlignment="1">
      <alignment horizontal="center" vertical="center" shrinkToFit="1"/>
    </xf>
    <xf numFmtId="9" fontId="60" fillId="0" borderId="12" xfId="1" applyFont="1" applyBorder="1" applyAlignment="1">
      <alignment horizontal="center" vertical="center" shrinkToFit="1"/>
    </xf>
    <xf numFmtId="9" fontId="60" fillId="0" borderId="23" xfId="1" applyFont="1" applyBorder="1" applyAlignment="1">
      <alignment horizontal="center" vertical="center" shrinkToFit="1"/>
    </xf>
    <xf numFmtId="0" fontId="61" fillId="16" borderId="8" xfId="20" applyFont="1" applyFill="1" applyBorder="1" applyAlignment="1">
      <alignment horizontal="center" vertical="center" wrapText="1"/>
    </xf>
    <xf numFmtId="0" fontId="60" fillId="0" borderId="22" xfId="20" applyFont="1" applyBorder="1" applyAlignment="1">
      <alignment horizontal="center" vertical="center" wrapText="1"/>
    </xf>
    <xf numFmtId="0" fontId="60" fillId="0" borderId="23" xfId="20" applyFont="1" applyBorder="1" applyAlignment="1">
      <alignment horizontal="center" vertical="center" wrapText="1"/>
    </xf>
    <xf numFmtId="0" fontId="60" fillId="0" borderId="12" xfId="20" applyFont="1" applyBorder="1" applyAlignment="1">
      <alignment horizontal="center" vertical="center" wrapText="1"/>
    </xf>
    <xf numFmtId="10" fontId="32" fillId="0" borderId="22" xfId="20" applyNumberFormat="1" applyFont="1" applyBorder="1" applyAlignment="1">
      <alignment horizontal="center" vertical="center" wrapText="1"/>
    </xf>
    <xf numFmtId="0" fontId="60" fillId="0" borderId="47" xfId="20" applyFont="1" applyBorder="1" applyAlignment="1">
      <alignment horizontal="center" vertical="top"/>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34" fillId="0" borderId="30" xfId="3" applyFont="1" applyBorder="1" applyAlignment="1">
      <alignment horizontal="center" vertical="center" wrapText="1"/>
    </xf>
    <xf numFmtId="0" fontId="34" fillId="0" borderId="32" xfId="3" applyFont="1" applyBorder="1" applyAlignment="1">
      <alignment horizontal="center" vertical="center" wrapText="1"/>
    </xf>
    <xf numFmtId="0" fontId="27" fillId="0" borderId="101"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33" fillId="0" borderId="48" xfId="16" applyFill="1" applyBorder="1" applyAlignment="1">
      <alignment horizontal="center" vertical="center" wrapText="1"/>
    </xf>
    <xf numFmtId="0" fontId="33" fillId="0" borderId="50" xfId="16" applyFill="1" applyBorder="1" applyAlignment="1">
      <alignment horizontal="center" vertical="center" wrapText="1"/>
    </xf>
    <xf numFmtId="0" fontId="33" fillId="0" borderId="48" xfId="16" applyBorder="1" applyAlignment="1">
      <alignment horizontal="center" vertical="center"/>
    </xf>
    <xf numFmtId="0" fontId="66" fillId="0" borderId="48" xfId="0" applyFont="1" applyBorder="1" applyAlignment="1">
      <alignment wrapText="1"/>
    </xf>
    <xf numFmtId="0" fontId="66" fillId="0" borderId="100" xfId="0" applyFont="1" applyBorder="1" applyAlignment="1">
      <alignment wrapText="1"/>
    </xf>
    <xf numFmtId="0" fontId="34" fillId="0" borderId="30" xfId="3" applyFont="1" applyBorder="1" applyAlignment="1">
      <alignment horizontal="left" vertical="top" wrapText="1"/>
    </xf>
    <xf numFmtId="0" fontId="34" fillId="0" borderId="32" xfId="3" applyFont="1" applyBorder="1" applyAlignment="1">
      <alignment horizontal="left" vertical="top" wrapText="1"/>
    </xf>
    <xf numFmtId="0" fontId="45" fillId="0" borderId="50" xfId="3" applyFont="1" applyBorder="1" applyAlignment="1">
      <alignment horizontal="center" vertical="center" wrapText="1"/>
    </xf>
    <xf numFmtId="0" fontId="33" fillId="0" borderId="50" xfId="16" applyBorder="1" applyAlignment="1">
      <alignment horizontal="center" vertical="center"/>
    </xf>
    <xf numFmtId="10" fontId="60" fillId="0" borderId="22" xfId="1" applyNumberFormat="1" applyFont="1" applyBorder="1" applyAlignment="1">
      <alignment horizontal="center" vertical="center" shrinkToFit="1"/>
    </xf>
    <xf numFmtId="10" fontId="60" fillId="0" borderId="12" xfId="1" applyNumberFormat="1" applyFont="1" applyBorder="1" applyAlignment="1">
      <alignment horizontal="center" vertical="center" shrinkToFit="1"/>
    </xf>
    <xf numFmtId="10" fontId="60" fillId="0" borderId="23" xfId="1" applyNumberFormat="1" applyFont="1" applyBorder="1" applyAlignment="1">
      <alignment horizontal="center" vertical="center" shrinkToFit="1"/>
    </xf>
    <xf numFmtId="0" fontId="34" fillId="0" borderId="30" xfId="3" applyFont="1" applyBorder="1" applyAlignment="1">
      <alignment horizontal="left" vertical="center" wrapText="1"/>
    </xf>
    <xf numFmtId="0" fontId="34" fillId="0" borderId="32" xfId="3" applyFont="1" applyBorder="1" applyAlignment="1">
      <alignment horizontal="left" vertical="center" wrapText="1"/>
    </xf>
    <xf numFmtId="10" fontId="34" fillId="0" borderId="48" xfId="3" applyNumberFormat="1" applyFont="1" applyBorder="1" applyAlignment="1">
      <alignment horizontal="left" vertical="center" wrapText="1"/>
    </xf>
    <xf numFmtId="0" fontId="51" fillId="0" borderId="30" xfId="19" applyFont="1" applyBorder="1" applyAlignment="1">
      <alignment horizontal="left" vertical="center" wrapText="1"/>
    </xf>
    <xf numFmtId="0" fontId="51" fillId="0" borderId="31" xfId="19" applyFont="1" applyBorder="1" applyAlignment="1">
      <alignment horizontal="left" vertical="center" wrapText="1"/>
    </xf>
    <xf numFmtId="0" fontId="51" fillId="0" borderId="32" xfId="19" applyFont="1" applyBorder="1" applyAlignment="1">
      <alignment horizontal="left" vertical="center" wrapText="1"/>
    </xf>
    <xf numFmtId="0" fontId="28" fillId="0" borderId="51" xfId="22" applyFont="1" applyBorder="1" applyAlignment="1">
      <alignment horizontal="center" vertical="center"/>
    </xf>
    <xf numFmtId="0" fontId="27" fillId="0" borderId="51" xfId="19" applyFont="1" applyBorder="1" applyAlignment="1">
      <alignment horizontal="center" vertical="center" wrapText="1"/>
    </xf>
    <xf numFmtId="9" fontId="67" fillId="0" borderId="36" xfId="0" applyNumberFormat="1" applyFont="1" applyBorder="1" applyAlignment="1"/>
    <xf numFmtId="0" fontId="67" fillId="0" borderId="107" xfId="0" applyFont="1" applyBorder="1" applyAlignment="1"/>
    <xf numFmtId="0" fontId="67" fillId="0" borderId="31" xfId="0" applyFont="1" applyBorder="1" applyAlignment="1"/>
    <xf numFmtId="0" fontId="67" fillId="0" borderId="105" xfId="0" applyFont="1" applyBorder="1" applyAlignment="1"/>
    <xf numFmtId="0" fontId="47" fillId="29" borderId="52" xfId="0" applyFont="1" applyFill="1" applyBorder="1" applyAlignment="1">
      <alignment wrapText="1"/>
    </xf>
    <xf numFmtId="0" fontId="47" fillId="29" borderId="106" xfId="0" applyFont="1" applyFill="1" applyBorder="1" applyAlignment="1">
      <alignment wrapText="1"/>
    </xf>
    <xf numFmtId="0" fontId="47" fillId="29" borderId="31" xfId="0" applyFont="1" applyFill="1" applyBorder="1" applyAlignment="1">
      <alignment wrapText="1"/>
    </xf>
    <xf numFmtId="0" fontId="47" fillId="29" borderId="105" xfId="0" applyFont="1" applyFill="1" applyBorder="1" applyAlignment="1">
      <alignment wrapText="1"/>
    </xf>
    <xf numFmtId="0" fontId="66" fillId="0" borderId="31" xfId="0" applyFont="1" applyBorder="1" applyAlignment="1">
      <alignment wrapText="1"/>
    </xf>
    <xf numFmtId="0" fontId="66" fillId="0" borderId="105" xfId="0" applyFont="1" applyBorder="1" applyAlignment="1">
      <alignment wrapText="1"/>
    </xf>
    <xf numFmtId="0" fontId="67" fillId="29" borderId="30" xfId="0" applyFont="1" applyFill="1" applyBorder="1" applyAlignment="1"/>
    <xf numFmtId="0" fontId="67" fillId="29" borderId="31" xfId="0" applyFont="1" applyFill="1" applyBorder="1" applyAlignment="1"/>
    <xf numFmtId="0" fontId="67" fillId="29" borderId="105" xfId="0" applyFont="1" applyFill="1" applyBorder="1" applyAlignment="1"/>
    <xf numFmtId="0" fontId="67" fillId="0" borderId="31" xfId="0" applyFont="1" applyBorder="1" applyAlignment="1">
      <alignment wrapText="1"/>
    </xf>
    <xf numFmtId="0" fontId="67" fillId="0" borderId="105" xfId="0" applyFont="1" applyBorder="1" applyAlignment="1">
      <alignment wrapText="1"/>
    </xf>
    <xf numFmtId="0" fontId="67" fillId="0" borderId="52" xfId="0" applyFont="1" applyBorder="1" applyAlignment="1"/>
    <xf numFmtId="0" fontId="67" fillId="0" borderId="53" xfId="0" applyFont="1" applyBorder="1" applyAlignment="1"/>
    <xf numFmtId="0" fontId="67" fillId="0" borderId="27" xfId="0" applyFont="1" applyBorder="1" applyAlignment="1"/>
    <xf numFmtId="0" fontId="67" fillId="0" borderId="42" xfId="0" applyFont="1" applyBorder="1" applyAlignment="1"/>
    <xf numFmtId="0" fontId="67" fillId="0" borderId="36" xfId="0" applyFont="1" applyBorder="1" applyAlignment="1"/>
    <xf numFmtId="0" fontId="67" fillId="0" borderId="44" xfId="0" applyFont="1" applyBorder="1" applyAlignment="1"/>
    <xf numFmtId="0" fontId="66" fillId="0" borderId="30" xfId="0" applyFont="1" applyBorder="1" applyAlignment="1">
      <alignment wrapText="1"/>
    </xf>
    <xf numFmtId="0" fontId="66" fillId="0" borderId="31" xfId="0" applyFont="1" applyBorder="1" applyAlignment="1">
      <alignment vertical="top" wrapText="1"/>
    </xf>
    <xf numFmtId="0" fontId="66" fillId="0" borderId="105" xfId="0" applyFont="1" applyBorder="1" applyAlignment="1">
      <alignment vertical="top" wrapText="1"/>
    </xf>
    <xf numFmtId="0" fontId="47" fillId="29" borderId="30" xfId="0" applyFont="1" applyFill="1" applyBorder="1" applyAlignment="1">
      <alignment wrapText="1"/>
    </xf>
    <xf numFmtId="0" fontId="66" fillId="0" borderId="30" xfId="0" applyFont="1" applyBorder="1" applyAlignment="1">
      <alignment vertical="center" wrapText="1"/>
    </xf>
    <xf numFmtId="0" fontId="66" fillId="0" borderId="105" xfId="0" applyFont="1" applyBorder="1" applyAlignment="1">
      <alignment vertical="center" wrapText="1"/>
    </xf>
    <xf numFmtId="0" fontId="66" fillId="0" borderId="31" xfId="0" applyFont="1" applyBorder="1" applyAlignment="1"/>
    <xf numFmtId="0" fontId="66" fillId="0" borderId="105" xfId="0" applyFont="1" applyBorder="1" applyAlignment="1"/>
    <xf numFmtId="0" fontId="66" fillId="0" borderId="30" xfId="0" applyFont="1" applyBorder="1" applyAlignment="1"/>
    <xf numFmtId="0" fontId="47" fillId="29" borderId="68" xfId="0" applyFont="1" applyFill="1" applyBorder="1" applyAlignment="1">
      <alignment wrapText="1"/>
    </xf>
    <xf numFmtId="0" fontId="47" fillId="29" borderId="100" xfId="0" applyFont="1" applyFill="1" applyBorder="1" applyAlignment="1">
      <alignment wrapText="1"/>
    </xf>
    <xf numFmtId="0" fontId="47" fillId="29" borderId="68" xfId="0" applyFont="1" applyFill="1" applyBorder="1" applyAlignment="1"/>
    <xf numFmtId="0" fontId="47" fillId="29" borderId="100" xfId="0" applyFont="1" applyFill="1" applyBorder="1" applyAlignment="1"/>
    <xf numFmtId="9" fontId="68" fillId="0" borderId="68" xfId="0" applyNumberFormat="1" applyFont="1" applyBorder="1" applyAlignment="1"/>
    <xf numFmtId="0" fontId="68" fillId="0" borderId="100" xfId="0" applyFont="1" applyBorder="1" applyAlignment="1"/>
    <xf numFmtId="0" fontId="68" fillId="0" borderId="68" xfId="0" applyFont="1" applyBorder="1" applyAlignment="1"/>
    <xf numFmtId="0" fontId="47" fillId="29" borderId="48" xfId="0" applyFont="1" applyFill="1" applyBorder="1" applyAlignment="1">
      <alignment wrapText="1"/>
    </xf>
    <xf numFmtId="0" fontId="47" fillId="29" borderId="50" xfId="0" applyFont="1" applyFill="1" applyBorder="1" applyAlignment="1">
      <alignment wrapText="1"/>
    </xf>
    <xf numFmtId="0" fontId="44" fillId="30" borderId="60" xfId="0" applyFont="1" applyFill="1" applyBorder="1" applyAlignment="1">
      <alignment wrapText="1"/>
    </xf>
    <xf numFmtId="0" fontId="44" fillId="30" borderId="108" xfId="0" applyFont="1" applyFill="1" applyBorder="1" applyAlignment="1">
      <alignment wrapText="1"/>
    </xf>
    <xf numFmtId="0" fontId="66" fillId="0" borderId="68" xfId="0" applyFont="1" applyBorder="1" applyAlignment="1">
      <alignment wrapText="1"/>
    </xf>
    <xf numFmtId="0" fontId="69" fillId="0" borderId="68" xfId="0" applyFont="1" applyBorder="1" applyAlignment="1">
      <alignment wrapText="1"/>
    </xf>
    <xf numFmtId="0" fontId="69" fillId="0" borderId="100" xfId="0" applyFont="1" applyBorder="1" applyAlignment="1">
      <alignment wrapText="1"/>
    </xf>
    <xf numFmtId="0" fontId="66" fillId="0" borderId="68" xfId="0" applyFont="1" applyBorder="1" applyAlignment="1">
      <alignment horizontal="center" wrapText="1"/>
    </xf>
    <xf numFmtId="0" fontId="66" fillId="0" borderId="100" xfId="0" applyFont="1" applyBorder="1" applyAlignment="1">
      <alignment horizontal="center" wrapText="1"/>
    </xf>
    <xf numFmtId="0" fontId="69" fillId="8" borderId="68" xfId="0" applyFont="1" applyFill="1" applyBorder="1" applyAlignment="1">
      <alignment wrapText="1"/>
    </xf>
    <xf numFmtId="0" fontId="69" fillId="8" borderId="100" xfId="0" applyFont="1" applyFill="1" applyBorder="1" applyAlignment="1">
      <alignment wrapText="1"/>
    </xf>
    <xf numFmtId="0" fontId="66" fillId="0" borderId="48" xfId="0" applyFont="1" applyBorder="1" applyAlignment="1">
      <alignment horizontal="center" wrapText="1"/>
    </xf>
    <xf numFmtId="0" fontId="66" fillId="0" borderId="68" xfId="0" applyFont="1" applyBorder="1" applyAlignment="1"/>
    <xf numFmtId="0" fontId="66" fillId="0" borderId="50" xfId="0" applyFont="1" applyBorder="1" applyAlignment="1"/>
    <xf numFmtId="0" fontId="66" fillId="0" borderId="100" xfId="0" applyFont="1" applyBorder="1" applyAlignment="1"/>
    <xf numFmtId="9" fontId="60" fillId="0" borderId="22" xfId="24" applyFont="1" applyBorder="1" applyAlignment="1">
      <alignment horizontal="center" vertical="center" shrinkToFit="1"/>
    </xf>
    <xf numFmtId="9" fontId="60" fillId="0" borderId="12" xfId="24" applyFont="1" applyBorder="1" applyAlignment="1">
      <alignment horizontal="center" vertical="center" shrinkToFit="1"/>
    </xf>
    <xf numFmtId="9" fontId="60" fillId="0" borderId="23" xfId="24" applyFont="1" applyBorder="1" applyAlignment="1">
      <alignment horizontal="center" vertical="center" shrinkToFit="1"/>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173" fontId="47" fillId="20" borderId="48" xfId="3" applyNumberFormat="1" applyFont="1" applyFill="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34" fillId="0" borderId="48" xfId="0" applyFont="1" applyBorder="1" applyAlignment="1">
      <alignment horizontal="center"/>
    </xf>
    <xf numFmtId="0" fontId="34" fillId="0" borderId="50" xfId="0" applyFont="1" applyBorder="1" applyAlignment="1">
      <alignment horizontal="center"/>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71" fillId="0" borderId="47" xfId="3" applyFont="1" applyBorder="1" applyAlignment="1">
      <alignment horizontal="left" vertical="center" wrapText="1"/>
    </xf>
    <xf numFmtId="0" fontId="71" fillId="0" borderId="47" xfId="3" applyFont="1" applyBorder="1" applyAlignment="1">
      <alignment horizontal="left" vertical="center"/>
    </xf>
    <xf numFmtId="0" fontId="34" fillId="0" borderId="47" xfId="3" applyFont="1" applyBorder="1" applyAlignment="1">
      <alignment horizontal="left" vertical="center" wrapText="1"/>
    </xf>
    <xf numFmtId="0" fontId="34" fillId="0" borderId="47" xfId="3" applyFont="1" applyBorder="1" applyAlignment="1">
      <alignment horizontal="left" vertical="center"/>
    </xf>
    <xf numFmtId="0" fontId="72" fillId="0" borderId="48" xfId="16" applyFont="1" applyBorder="1" applyAlignment="1">
      <alignment horizontal="center" vertical="center" wrapText="1"/>
    </xf>
    <xf numFmtId="0" fontId="72" fillId="0" borderId="50" xfId="16" applyFont="1" applyBorder="1" applyAlignment="1">
      <alignment horizontal="center" vertical="center" wrapText="1"/>
    </xf>
    <xf numFmtId="0" fontId="33" fillId="0" borderId="48" xfId="26" applyBorder="1" applyAlignment="1">
      <alignment horizontal="center" vertical="center" wrapText="1"/>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27" fillId="16" borderId="51" xfId="2" applyFont="1" applyFill="1" applyBorder="1" applyAlignment="1">
      <alignment horizontal="left" vertical="center" wrapText="1"/>
    </xf>
    <xf numFmtId="0" fontId="51" fillId="0" borderId="51" xfId="0" applyFont="1" applyBorder="1" applyAlignment="1">
      <alignment horizontal="left" vertical="center" wrapText="1"/>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26" fillId="0" borderId="51" xfId="0" applyFont="1" applyBorder="1" applyAlignment="1">
      <alignment horizontal="left"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8" fillId="20" borderId="58" xfId="19" applyFont="1" applyFill="1" applyBorder="1" applyAlignment="1">
      <alignment horizontal="center" vertical="center" wrapText="1"/>
    </xf>
    <xf numFmtId="0" fontId="58" fillId="20" borderId="86" xfId="19" applyFont="1" applyFill="1" applyBorder="1" applyAlignment="1">
      <alignment horizontal="center" vertical="center" wrapText="1"/>
    </xf>
    <xf numFmtId="0" fontId="58" fillId="20" borderId="62" xfId="19" applyFont="1" applyFill="1" applyBorder="1" applyAlignment="1">
      <alignment horizontal="center" vertical="center"/>
    </xf>
    <xf numFmtId="0" fontId="58" fillId="20" borderId="63" xfId="19" applyFont="1" applyFill="1" applyBorder="1" applyAlignment="1">
      <alignment horizontal="center" vertical="center"/>
    </xf>
    <xf numFmtId="0" fontId="58" fillId="20" borderId="82" xfId="19" applyFont="1" applyFill="1" applyBorder="1" applyAlignment="1">
      <alignment horizontal="center" vertical="center"/>
    </xf>
    <xf numFmtId="0" fontId="58" fillId="20" borderId="85" xfId="19" applyFont="1" applyFill="1" applyBorder="1" applyAlignment="1">
      <alignment horizontal="center" vertical="center"/>
    </xf>
    <xf numFmtId="0" fontId="54" fillId="16" borderId="35" xfId="19" applyFont="1" applyFill="1" applyBorder="1" applyAlignment="1">
      <alignment horizontal="center" vertical="center" wrapText="1"/>
    </xf>
    <xf numFmtId="0" fontId="54" fillId="16" borderId="39" xfId="19" applyFont="1" applyFill="1" applyBorder="1" applyAlignment="1">
      <alignment horizontal="center" vertical="center" wrapText="1"/>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1" fillId="25" borderId="11" xfId="19" applyFill="1" applyAlignment="1">
      <alignment horizontal="center"/>
    </xf>
    <xf numFmtId="0" fontId="58" fillId="20" borderId="34" xfId="19" applyFont="1" applyFill="1" applyBorder="1" applyAlignment="1">
      <alignment horizontal="center" vertical="center" wrapText="1"/>
    </xf>
    <xf numFmtId="0" fontId="58" fillId="20" borderId="38" xfId="19" applyFont="1" applyFill="1" applyBorder="1" applyAlignment="1">
      <alignment horizontal="center" vertical="center" wrapText="1"/>
    </xf>
    <xf numFmtId="0" fontId="58" fillId="20" borderId="35" xfId="19" applyFont="1" applyFill="1" applyBorder="1" applyAlignment="1">
      <alignment horizontal="center" vertical="center" wrapText="1"/>
    </xf>
    <xf numFmtId="0" fontId="58" fillId="20" borderId="39" xfId="19"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20" borderId="81"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16" borderId="109" xfId="2" applyFont="1" applyFill="1" applyBorder="1" applyAlignment="1">
      <alignment horizontal="center" vertical="center" wrapText="1"/>
    </xf>
    <xf numFmtId="0" fontId="27" fillId="16" borderId="110" xfId="2" applyFont="1" applyFill="1" applyBorder="1" applyAlignment="1">
      <alignment horizontal="center" vertical="center" wrapText="1"/>
    </xf>
    <xf numFmtId="0" fontId="27" fillId="16" borderId="111"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20" borderId="113"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94"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65" xfId="2" applyFont="1" applyBorder="1" applyAlignment="1">
      <alignment horizontal="center" vertical="center" wrapText="1"/>
    </xf>
    <xf numFmtId="0" fontId="27" fillId="20" borderId="112" xfId="2" applyFont="1" applyFill="1" applyBorder="1" applyAlignment="1">
      <alignment horizontal="center" vertical="center" wrapText="1"/>
    </xf>
    <xf numFmtId="0" fontId="27" fillId="20" borderId="114" xfId="2" applyFont="1" applyFill="1" applyBorder="1" applyAlignment="1">
      <alignment horizontal="center"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51" xfId="2" applyFont="1" applyFill="1" applyBorder="1" applyAlignment="1">
      <alignment horizontal="center" vertical="center" wrapText="1"/>
    </xf>
    <xf numFmtId="0" fontId="27" fillId="0" borderId="116" xfId="2" applyFont="1" applyBorder="1" applyAlignment="1">
      <alignment horizontal="center" vertical="center" wrapText="1"/>
    </xf>
    <xf numFmtId="0" fontId="27" fillId="0" borderId="118" xfId="2" applyFont="1" applyBorder="1" applyAlignment="1">
      <alignment horizontal="center" vertical="center" wrapText="1"/>
    </xf>
    <xf numFmtId="0" fontId="27" fillId="0" borderId="121" xfId="2" applyFont="1" applyBorder="1" applyAlignment="1">
      <alignment horizontal="center" vertical="center" wrapText="1"/>
    </xf>
    <xf numFmtId="0" fontId="65" fillId="0" borderId="1" xfId="2" applyFont="1" applyBorder="1" applyAlignment="1">
      <alignment horizontal="center" vertical="center" wrapText="1"/>
    </xf>
    <xf numFmtId="0" fontId="65" fillId="0" borderId="1" xfId="0" applyFont="1" applyBorder="1" applyAlignment="1">
      <alignment horizontal="center" vertical="center" wrapText="1"/>
    </xf>
    <xf numFmtId="2" fontId="28" fillId="0" borderId="88" xfId="5" applyNumberFormat="1" applyFont="1" applyBorder="1" applyAlignment="1">
      <alignment horizontal="center" vertical="center"/>
    </xf>
    <xf numFmtId="2" fontId="28" fillId="0" borderId="61" xfId="5" applyNumberFormat="1" applyFont="1" applyBorder="1" applyAlignment="1">
      <alignment horizontal="center" vertical="center"/>
    </xf>
    <xf numFmtId="2" fontId="28" fillId="0" borderId="74" xfId="5" applyNumberFormat="1" applyFont="1" applyBorder="1" applyAlignment="1">
      <alignment horizontal="center" vertical="center"/>
    </xf>
    <xf numFmtId="2" fontId="28" fillId="0" borderId="78" xfId="5" applyNumberFormat="1" applyFont="1" applyBorder="1" applyAlignment="1">
      <alignment horizontal="center" vertical="center"/>
    </xf>
    <xf numFmtId="0" fontId="27" fillId="0" borderId="11" xfId="0" applyFont="1" applyBorder="1" applyAlignment="1">
      <alignment horizontal="center" vertical="center" wrapText="1"/>
    </xf>
    <xf numFmtId="171" fontId="28" fillId="0" borderId="99" xfId="5" applyNumberFormat="1" applyFont="1" applyBorder="1" applyAlignment="1">
      <alignment horizontal="center" vertical="center"/>
    </xf>
    <xf numFmtId="171" fontId="28" fillId="0" borderId="83" xfId="5" applyNumberFormat="1" applyFont="1" applyBorder="1" applyAlignment="1">
      <alignment horizontal="center" vertical="center"/>
    </xf>
    <xf numFmtId="171" fontId="28" fillId="0" borderId="58" xfId="5" applyNumberFormat="1" applyFont="1" applyBorder="1" applyAlignment="1">
      <alignment horizontal="center" vertical="center"/>
    </xf>
    <xf numFmtId="171" fontId="28" fillId="0" borderId="73" xfId="5" applyNumberFormat="1" applyFont="1" applyBorder="1" applyAlignment="1">
      <alignment horizontal="center" vertical="center"/>
    </xf>
    <xf numFmtId="171" fontId="28" fillId="0" borderId="88" xfId="5" applyNumberFormat="1" applyFont="1" applyBorder="1" applyAlignment="1">
      <alignment horizontal="center" vertical="center"/>
    </xf>
    <xf numFmtId="171" fontId="28" fillId="0" borderId="61" xfId="5" applyNumberFormat="1" applyFont="1" applyBorder="1" applyAlignment="1">
      <alignment horizontal="center" vertical="center"/>
    </xf>
    <xf numFmtId="171" fontId="28" fillId="0" borderId="74" xfId="5" applyNumberFormat="1" applyFont="1" applyBorder="1" applyAlignment="1">
      <alignment horizontal="center" vertical="center"/>
    </xf>
    <xf numFmtId="171" fontId="28" fillId="0" borderId="78" xfId="5" applyNumberFormat="1" applyFont="1" applyBorder="1" applyAlignment="1">
      <alignment horizontal="center" vertical="center"/>
    </xf>
    <xf numFmtId="0" fontId="43" fillId="0" borderId="57" xfId="3" applyFont="1" applyBorder="1" applyAlignment="1">
      <alignment horizontal="center" vertical="center"/>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28" fillId="0" borderId="31" xfId="3" applyFont="1" applyBorder="1" applyAlignment="1">
      <alignment horizontal="center" vertical="center" wrapText="1"/>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18" fillId="20" borderId="51" xfId="3" applyFont="1" applyFill="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18" fillId="0" borderId="51" xfId="3" applyFont="1" applyBorder="1" applyAlignment="1">
      <alignment horizontal="left" vertical="center" wrapText="1"/>
    </xf>
    <xf numFmtId="0" fontId="18" fillId="0" borderId="51" xfId="3" applyFont="1" applyBorder="1" applyAlignment="1">
      <alignment horizontal="left" vertical="center"/>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47" fillId="20" borderId="52"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27" fillId="20" borderId="31"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51" fillId="25" borderId="27" xfId="2" applyFont="1" applyFill="1" applyBorder="1" applyAlignment="1">
      <alignment horizontal="center" vertical="center" wrapText="1"/>
    </xf>
    <xf numFmtId="0" fontId="51" fillId="25" borderId="43" xfId="2" applyFont="1" applyFill="1" applyBorder="1" applyAlignment="1">
      <alignment horizontal="center" vertical="center" wrapText="1"/>
    </xf>
    <xf numFmtId="0" fontId="51" fillId="25" borderId="42" xfId="2" applyFont="1" applyFill="1" applyBorder="1" applyAlignment="1">
      <alignment horizontal="center" vertical="center" wrapText="1"/>
    </xf>
    <xf numFmtId="0" fontId="51" fillId="25" borderId="33" xfId="2" applyFont="1" applyFill="1" applyBorder="1" applyAlignment="1">
      <alignment horizontal="center" vertical="center" wrapText="1"/>
    </xf>
    <xf numFmtId="0" fontId="51" fillId="25" borderId="11" xfId="2" applyFont="1" applyFill="1" applyAlignment="1">
      <alignment horizontal="center" vertical="center" wrapText="1"/>
    </xf>
    <xf numFmtId="0" fontId="51" fillId="25" borderId="41" xfId="2" applyFont="1" applyFill="1" applyBorder="1" applyAlignment="1">
      <alignment horizontal="center" vertical="center" wrapText="1"/>
    </xf>
    <xf numFmtId="0" fontId="51" fillId="25" borderId="36" xfId="2" applyFont="1" applyFill="1" applyBorder="1" applyAlignment="1">
      <alignment horizontal="center" vertical="center" wrapText="1"/>
    </xf>
    <xf numFmtId="0" fontId="51" fillId="25" borderId="45" xfId="2" applyFont="1" applyFill="1" applyBorder="1" applyAlignment="1">
      <alignment horizontal="center" vertical="center" wrapText="1"/>
    </xf>
    <xf numFmtId="0" fontId="51" fillId="25" borderId="44" xfId="2" applyFont="1" applyFill="1" applyBorder="1" applyAlignment="1">
      <alignment horizontal="center" vertical="center" wrapText="1"/>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0" fontId="55" fillId="0" borderId="27" xfId="2" applyFont="1" applyBorder="1" applyAlignment="1">
      <alignment horizontal="center" vertical="center" wrapText="1"/>
    </xf>
    <xf numFmtId="0" fontId="55" fillId="0" borderId="43" xfId="2" applyFont="1" applyBorder="1" applyAlignment="1">
      <alignment horizontal="center" vertical="center" wrapText="1"/>
    </xf>
    <xf numFmtId="0" fontId="55" fillId="0" borderId="42" xfId="2" applyFont="1" applyBorder="1" applyAlignment="1">
      <alignment horizontal="center" vertical="center" wrapText="1"/>
    </xf>
    <xf numFmtId="0" fontId="55" fillId="0" borderId="33" xfId="2" applyFont="1" applyBorder="1" applyAlignment="1">
      <alignment horizontal="center" vertical="center" wrapText="1"/>
    </xf>
    <xf numFmtId="0" fontId="55" fillId="0" borderId="11" xfId="2" applyFont="1" applyAlignment="1">
      <alignment horizontal="center" vertical="center" wrapText="1"/>
    </xf>
    <xf numFmtId="0" fontId="55" fillId="0" borderId="41" xfId="2" applyFont="1" applyBorder="1" applyAlignment="1">
      <alignment horizontal="center" vertical="center" wrapText="1"/>
    </xf>
    <xf numFmtId="0" fontId="55" fillId="0" borderId="36" xfId="2" applyFont="1" applyBorder="1" applyAlignment="1">
      <alignment horizontal="center" vertical="center" wrapText="1"/>
    </xf>
    <xf numFmtId="0" fontId="55" fillId="0" borderId="45" xfId="2" applyFont="1" applyBorder="1" applyAlignment="1">
      <alignment horizontal="center" vertical="center" wrapText="1"/>
    </xf>
    <xf numFmtId="0" fontId="55" fillId="0" borderId="44" xfId="2" applyFont="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47" fillId="28" borderId="30" xfId="3" applyFont="1" applyFill="1" applyBorder="1" applyAlignment="1">
      <alignment horizontal="center" vertical="center" wrapText="1"/>
    </xf>
    <xf numFmtId="0" fontId="47" fillId="28" borderId="32" xfId="3" applyFont="1" applyFill="1" applyBorder="1" applyAlignment="1">
      <alignment horizontal="center" vertical="center" wrapText="1"/>
    </xf>
    <xf numFmtId="0" fontId="34" fillId="28" borderId="30" xfId="3" applyFont="1" applyFill="1" applyBorder="1" applyAlignment="1">
      <alignment horizontal="center" vertical="center" wrapText="1"/>
    </xf>
    <xf numFmtId="0" fontId="34" fillId="28" borderId="31" xfId="3" applyFont="1" applyFill="1" applyBorder="1" applyAlignment="1">
      <alignment horizontal="center" vertical="center" wrapText="1"/>
    </xf>
    <xf numFmtId="0" fontId="34" fillId="28" borderId="32" xfId="3" applyFont="1" applyFill="1" applyBorder="1" applyAlignment="1">
      <alignment horizontal="center" vertical="center" wrapText="1"/>
    </xf>
    <xf numFmtId="0" fontId="47" fillId="20" borderId="42" xfId="3" applyFont="1" applyFill="1" applyBorder="1" applyAlignment="1">
      <alignment horizontal="center" vertical="center" wrapText="1"/>
    </xf>
    <xf numFmtId="0" fontId="47" fillId="20" borderId="11" xfId="3" applyFont="1" applyFill="1" applyAlignment="1">
      <alignment horizontal="center" vertical="center" wrapText="1"/>
    </xf>
    <xf numFmtId="0" fontId="47" fillId="20" borderId="45"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8" borderId="58" xfId="3" applyFont="1" applyFill="1" applyBorder="1" applyAlignment="1">
      <alignment horizontal="center" vertical="center" wrapText="1"/>
    </xf>
    <xf numFmtId="0" fontId="47" fillId="28" borderId="73" xfId="3" applyFont="1" applyFill="1" applyBorder="1" applyAlignment="1">
      <alignment horizontal="center" vertical="center" wrapText="1"/>
    </xf>
    <xf numFmtId="0" fontId="47" fillId="28" borderId="60"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cellXfs>
  <cellStyles count="27">
    <cellStyle name="Hipervínculo" xfId="26" builtinId="8"/>
    <cellStyle name="Hyperlink" xfId="16" xr:uid="{FF327CB4-B363-4859-B3D4-FEC05C720CF9}"/>
    <cellStyle name="Millares" xfId="18" builtinId="3"/>
    <cellStyle name="Millares [0]" xfId="21" builtinId="6"/>
    <cellStyle name="Millares [0] 2" xfId="7" xr:uid="{00000000-0005-0000-0000-000001000000}"/>
    <cellStyle name="Millares 2" xfId="5" xr:uid="{00000000-0005-0000-0000-000002000000}"/>
    <cellStyle name="Millares 2 2" xfId="23" xr:uid="{1A62E8EA-66E0-4C47-B958-546941E87F89}"/>
    <cellStyle name="Millares 3" xfId="25" xr:uid="{F977FC02-E32F-E749-B696-7DA9D3B3BC1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2" xr:uid="{0F21432B-4197-A64F-8337-A9DA5500B3B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aje 3" xfId="24" xr:uid="{C18D73FD-9650-4C4D-82B5-B19CACA78D16}"/>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BD9F0A4-6D5B-B347-A919-3B3C7E6F8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DC17CDA-D028-BD4A-BF92-645CC85B0D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07C12B9-6BA4-164E-8B2F-C120BEE8CB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A7CDE6-2CF3-4B4D-8F37-4F39A6C53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695E8D4-3B84-D74D-A83C-123DADBB0B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2E0E9FF4-09C8-B643-83D9-5D72FF538D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EEE1D5-9945-0245-82A8-A0DC54AF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75EA864-1060-E94D-A6FB-48994186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E25EC15-9258-7C4D-A188-8FF7D1A2C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3F1DACD-2DBA-2C43-AA27-E4CB200EFC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C4B253ED-70BA-4BF3-86DC-8C9F80C237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71D823-6826-4BBF-A36B-F1637B2DB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BAA811E-FF34-5C4F-A79F-4817DFB5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DD5C478-95F7-604A-A9B8-384509F50B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C32EB40-34E0-0D49-A4CF-C28D799098F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_Plan%20de%20Accion_2025_FORMULACIO&#769;N%20CONTRATACIO&#76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ctividades_proyecto "/>
      <sheetName val="HV_BaseEstratificacion"/>
      <sheetName val="ACTIVIDAD_6"/>
      <sheetName val="Hoja de vida "/>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11">
          <cell r="B11" t="str">
            <v>Implementar 1 estrategia para el fortalecimiento de la gestión contractual institucional</v>
          </cell>
        </row>
        <row r="15">
          <cell r="I15" t="str">
            <v>Trámites Contractuales suscritos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A5" t="str">
            <v>Suma</v>
          </cell>
        </row>
        <row r="6">
          <cell r="A6" t="str">
            <v>Creciente</v>
          </cell>
        </row>
        <row r="7">
          <cell r="A7" t="str">
            <v>Constante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f:/g/personal/mcgranados_sdmujer_gov_co/EvkBuNnvF3NMrijwX8zlGGgBBSXOpFUIdImLcJQ0eVN1XA?e=PhnP18" TargetMode="External"/><Relationship Id="rId7" Type="http://schemas.openxmlformats.org/officeDocument/2006/relationships/comments" Target="../comments1.xml"/><Relationship Id="rId2" Type="http://schemas.openxmlformats.org/officeDocument/2006/relationships/hyperlink" Target="../../../../../../:f:/g/personal/mcgranados_sdmujer_gov_co/EvkBuNnvF3NMrijwX8zlGGgBBSXOpFUIdImLcJQ0eVN1XA?e=PhnP18" TargetMode="External"/><Relationship Id="rId1" Type="http://schemas.openxmlformats.org/officeDocument/2006/relationships/hyperlink" Target="../../../../../../:f:/g/personal/mcgranados_sdmujer_gov_co/ErbYiGmdLBhMjxkUj8_Tqr8Blfjl0uWVu8K8fVwO_BYs1w?e=2OL4gC"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g/personal/mcgranados_sdmujer_gov_co/EhdQDNbQuvhJloDIZTJKsM0BkWftnbhAnnJQvQbjrqGCSg?e=st5bAL" TargetMode="External"/><Relationship Id="rId7" Type="http://schemas.openxmlformats.org/officeDocument/2006/relationships/vmlDrawing" Target="../drawings/vmlDrawing2.vml"/><Relationship Id="rId2" Type="http://schemas.openxmlformats.org/officeDocument/2006/relationships/hyperlink" Target="../../../../../../:f:/g/personal/mcgranados_sdmujer_gov_co/Eth4S311CjJDib4m0Y8QrrMB4vNQCpxvM81Yge8kCT_FmA?e=3fOoWa" TargetMode="External"/><Relationship Id="rId1" Type="http://schemas.openxmlformats.org/officeDocument/2006/relationships/hyperlink" Target="https://secretariadistritald.sharepoint.com/:f:/s/ADMINISTRATIVA/EnopOPq0T15Hhf9jHsr_wOoBBR-JilucdghyOj5rHbIZKg?e=sEotYz"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secretariadistritald-my.sharepoint.com/:f:/g/personal/mcgranados_sdmujer_gov_co/Ej-W3-_jOJRNlm9d_LB2YKcBEjgJe3ajYICrnG14_Ei7Yg?e=5jTN1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f:/g/personal/mcgranados_sdmujer_gov_co/EjMRqI1nZPdKkEi3rHTj66UBdbuzp3fYU1QC746X2Wucxg?e=zkTQBF" TargetMode="External"/><Relationship Id="rId7" Type="http://schemas.openxmlformats.org/officeDocument/2006/relationships/vmlDrawing" Target="../drawings/vmlDrawing3.vml"/><Relationship Id="rId2" Type="http://schemas.openxmlformats.org/officeDocument/2006/relationships/hyperlink" Target="../../../../../../:f:/g/personal/jbuitrago_sdmujer_gov_co/EptYooAOfcRAiDljHadlBiQBBzzG2QkE2yk912a-wkB3rg?e=XbZSJD"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drawing" Target="../drawings/drawing7.xml"/><Relationship Id="rId5" Type="http://schemas.openxmlformats.org/officeDocument/2006/relationships/printerSettings" Target="../printerSettings/printerSettings6.bin"/><Relationship Id="rId4" Type="http://schemas.openxmlformats.org/officeDocument/2006/relationships/hyperlink" Target="../../../../../../:f:/g/personal/mcgranados_sdmujer_gov_co/EjI8X5EufVpOqIiS3Ys8MCsBqDi0r7g0xzwUdmM3HLC1eQ?e=f7qMs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f:/g/personal/mcgranados_sdmujer_gov_co/EtBvq3-4PJFLvOpyy28WYQYBlZg0r7tG9PzRV5mD_mrBEQ?e=SHSglR" TargetMode="External"/><Relationship Id="rId7" Type="http://schemas.openxmlformats.org/officeDocument/2006/relationships/vmlDrawing" Target="../drawings/vmlDrawing4.vml"/><Relationship Id="rId2" Type="http://schemas.openxmlformats.org/officeDocument/2006/relationships/hyperlink" Target="../../../../../../:f:/g/personal/mcgranados_sdmujer_gov_co/EtBvq3-4PJFLvOpyy28WYQYBlZg0r7tG9PzRV5mD_mrBEQ?e=SHSglR"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f:/g/personal/mcgranados_sdmujer_gov_co/EtBvq3-4PJFLvOpyy28WYQYBlZg0r7tG9PzRV5mD_mrBEQ?e=SHSglR" TargetMode="External"/></Relationships>
</file>

<file path=xl/worksheets/_rels/sheet13.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f:/g/personal/mcgranados_sdmujer_gov_co/ElfHbAbhW-lDsPZk8baKjfsB3VCsuDRkcpfKyhcQc3n15Q?e=9dzTb9" TargetMode="External"/><Relationship Id="rId7" Type="http://schemas.openxmlformats.org/officeDocument/2006/relationships/vmlDrawing" Target="../drawings/vmlDrawing5.vml"/><Relationship Id="rId2" Type="http://schemas.openxmlformats.org/officeDocument/2006/relationships/hyperlink" Target="../../../../../../:f:/g/personal/jbuitrago_sdmujer_gov_co/EptYooAOfcRAiDljHadlBiQBBzzG2QkE2yk912a-wkB3rg?e=XbZSJD"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f:/g/personal/mcgranados_sdmujer_gov_co/EpvrVs98PxlIuc1Eg3FmBlYBZP-d2wFKRIvj1tVSR6Nc2Q?e=z0ymed"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x:/g/personal/mcgranados_sdmujer_gov_co/ESol_eLAUmBGn9Lq27u8qJ8BkQHr7QL5PpIb5TWNEo6s5Q?e=t2oDmB" TargetMode="External"/><Relationship Id="rId13" Type="http://schemas.openxmlformats.org/officeDocument/2006/relationships/drawing" Target="../drawings/drawing15.xml"/><Relationship Id="rId3" Type="http://schemas.openxmlformats.org/officeDocument/2006/relationships/hyperlink" Target="https://secretariadistritald.sharepoint.com/:x:/s/ADMINISTRATIVA/EXnVItBhHJNGlsXaDYtIrjEBHvOLPBrVWXq1L8AIpiAjMg?e=dJztoQ" TargetMode="External"/><Relationship Id="rId7" Type="http://schemas.openxmlformats.org/officeDocument/2006/relationships/hyperlink" Target="../../../../../../:x:/g/personal/mcgranados_sdmujer_gov_co/EYGX_F6M1YpCrKTSW6XssUEBQII3fgOK9gVawA9J7XUQLA?e=MD2K8E" TargetMode="External"/><Relationship Id="rId12" Type="http://schemas.openxmlformats.org/officeDocument/2006/relationships/printerSettings" Target="../printerSettings/printerSettings14.bin"/><Relationship Id="rId2" Type="http://schemas.openxmlformats.org/officeDocument/2006/relationships/hyperlink" Target="https://secretariadistritald.sharepoint.com/:x:/s/ADMINISTRATIVA/EZF0DpjRQRdIm-YHsA4aANsBngKqJ_LYFGjh2Mu24UKlnA?e=Rkt28C" TargetMode="External"/><Relationship Id="rId1" Type="http://schemas.openxmlformats.org/officeDocument/2006/relationships/hyperlink" Target="https://secretariadistritald.sharepoint.com/:x:/s/ADMINISTRATIVA/EYgzCZoGgX5KtKF_nOfCV4cBya-3mxnoCZs-TysNs0jkvw?e=OCryg6" TargetMode="External"/><Relationship Id="rId6" Type="http://schemas.openxmlformats.org/officeDocument/2006/relationships/hyperlink" Target="../../../../../../:x:/g/personal/mcgranados_sdmujer_gov_co/EV0-Pqk421xPrU3qJqbzsmQBxqEVqtKJOm9AumMxboJerw?e=9W6stf" TargetMode="External"/><Relationship Id="rId11" Type="http://schemas.openxmlformats.org/officeDocument/2006/relationships/hyperlink" Target="https://secretariadistritald-my.sharepoint.com/:x:/g/personal/mcgranados_sdmujer_gov_co/EbFRwzlLXb9OjzztuWnmYJEBwB9CXWwiPLMTkQY-7RYP6A?e=7f5wih" TargetMode="External"/><Relationship Id="rId5" Type="http://schemas.openxmlformats.org/officeDocument/2006/relationships/hyperlink" Target="../../../../../../:x:/g/personal/mcgranados_sdmujer_gov_co/EXe48Yd06ylMgIJeKudMLKsBTJ71jLEpje5IsU6VXR6RHg?e=EQ6W0P" TargetMode="External"/><Relationship Id="rId15" Type="http://schemas.openxmlformats.org/officeDocument/2006/relationships/comments" Target="../comments7.xml"/><Relationship Id="rId10" Type="http://schemas.openxmlformats.org/officeDocument/2006/relationships/hyperlink" Target="https://secretariadistritald-my.sharepoint.com/:x:/g/personal/mcgranados_sdmujer_gov_co/EegPEouo3KNGjKccUBe7oI4BmdvZH7N6QmEHvKLzDlmITg?e=yPTQS9" TargetMode="External"/><Relationship Id="rId4" Type="http://schemas.openxmlformats.org/officeDocument/2006/relationships/hyperlink" Target="https://secretariadistritald.sharepoint.com/:x:/s/ADMINISTRATIVA/Eci2dBQbKStAqYLz7ZPX7JIBvoTssqEH967nb1UPSmCiEA?e=cVZp6Y" TargetMode="External"/><Relationship Id="rId9" Type="http://schemas.openxmlformats.org/officeDocument/2006/relationships/hyperlink" Target="https://secretariadistritald-my.sharepoint.com/:x:/g/personal/mcgranados_sdmujer_gov_co/EegPEouo3KNGjKccUBe7oI4BmdvZH7N6QmEHvKLzDlmITg?e=yPTQS9" TargetMode="External"/><Relationship Id="rId14"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_layouts/15/onedrive.aspx?ct=1746723410760&amp;or=OWA%2DNT%2DMail&amp;ga=1&amp;id=%2Fpersonal%2Fmcgranados%5Fsdmujer%5Fgov%5Fco%2FDocuments%2F2025%2F05%2E%20MAYO%2F01%2E%20OBLIGACI%C3%93N%2F8225%20SEGUIMIENTO%20ABRIL%2FEVIDENCIAS" TargetMode="External"/><Relationship Id="rId7" Type="http://schemas.openxmlformats.org/officeDocument/2006/relationships/vmlDrawing" Target="../drawings/vmlDrawing8.vml"/><Relationship Id="rId2" Type="http://schemas.openxmlformats.org/officeDocument/2006/relationships/hyperlink" Target="../../../../_layouts/15/onedrive.aspx?id=%2Fpersonal%2Fmcgranados%5Fsdmujer%5Fgov%5Fco%2FDocuments%2F2025%2F04%2E%20ABRIL%2F01%2E%20OBLIGACI%C3%93N%2F8225%20%2D%20SEGUIMIENTO%20MARZO%202025%2FEVIDENCIAS&amp;ct=1744144233427&amp;or=OWA%2DNT%2DMail&amp;ga=1"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drawing" Target="../drawings/drawing16.xml"/><Relationship Id="rId5" Type="http://schemas.openxmlformats.org/officeDocument/2006/relationships/printerSettings" Target="../printerSettings/printerSettings15.bin"/><Relationship Id="rId4" Type="http://schemas.openxmlformats.org/officeDocument/2006/relationships/hyperlink" Target="../../../../_layouts/15/onedrive.aspx?id=%2Fpersonal%2Fmcgranados%5Fsdmujer%5Fgov%5Fco%2FDocuments%2F2025%2F06%2E%20JUNIO%2F8225%20%2D%20SEGUIMIENTO%20MAYO%2FEVIDENCIAS%2FACTIVIDAD%208&amp;ct=1749065699408&amp;or=OWA%2DNT%2DMail&amp;ga=1"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hyperlink" Target="../../../../../../:f:/g/personal/mcgranados_sdmujer_gov_co/EtRIgt4A0fFAgjKokCiCXNEBL7Q2GE_86LGyMmHKmBHiUg?e=yGZvhM" TargetMode="External"/><Relationship Id="rId7" Type="http://schemas.openxmlformats.org/officeDocument/2006/relationships/comments" Target="../comments10.xml"/><Relationship Id="rId2" Type="http://schemas.openxmlformats.org/officeDocument/2006/relationships/hyperlink" Target="../../../../../../:f:/g/personal/mcgranados_sdmujer_gov_co/EtRIgt4A0fFAgjKokCiCXNEBL7Q2GE_86LGyMmHKmBHiUg?e=yGZvhM" TargetMode="External"/><Relationship Id="rId1" Type="http://schemas.openxmlformats.org/officeDocument/2006/relationships/hyperlink" Target="../../../../../../:f:/g/personal/mcgranados_sdmujer_gov_co/EtRIgt4A0fFAgjKokCiCXNEBL7Q2GE_86LGyMmHKmBHiUg?e=yGZvhM" TargetMode="External"/><Relationship Id="rId6" Type="http://schemas.openxmlformats.org/officeDocument/2006/relationships/vmlDrawing" Target="../drawings/vmlDrawing10.vml"/><Relationship Id="rId5" Type="http://schemas.openxmlformats.org/officeDocument/2006/relationships/drawing" Target="../drawings/drawing21.xml"/><Relationship Id="rId4"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3"/>
  <cols>
    <col min="1" max="4" width="15.6640625" style="306" customWidth="1"/>
    <col min="5" max="5" width="34.33203125" style="301" customWidth="1"/>
    <col min="6" max="6" width="31" style="301" customWidth="1"/>
    <col min="7" max="7" width="20.1640625" style="301" customWidth="1"/>
    <col min="8" max="8" width="19.1640625" style="301" customWidth="1"/>
    <col min="9" max="9" width="24" style="301" customWidth="1"/>
    <col min="10" max="10" width="18.6640625" style="301" customWidth="1"/>
    <col min="11" max="11" width="21.6640625" style="301" customWidth="1"/>
    <col min="12" max="16384" width="12" style="301"/>
  </cols>
  <sheetData>
    <row r="1" spans="1:12" ht="14">
      <c r="A1" s="304" t="s">
        <v>0</v>
      </c>
      <c r="B1" s="304" t="s">
        <v>1</v>
      </c>
      <c r="C1" s="304" t="s">
        <v>2</v>
      </c>
      <c r="D1" s="304" t="s">
        <v>3</v>
      </c>
      <c r="E1" s="305" t="s">
        <v>4</v>
      </c>
      <c r="F1" s="305" t="s">
        <v>5</v>
      </c>
      <c r="G1" s="305" t="s">
        <v>6</v>
      </c>
      <c r="H1" s="305" t="s">
        <v>7</v>
      </c>
      <c r="I1" s="305" t="s">
        <v>8</v>
      </c>
      <c r="J1" s="305" t="s">
        <v>9</v>
      </c>
      <c r="K1" s="305" t="s">
        <v>10</v>
      </c>
      <c r="L1" s="305" t="s">
        <v>11</v>
      </c>
    </row>
    <row r="2" spans="1:12" ht="28">
      <c r="A2" s="306" t="s">
        <v>12</v>
      </c>
      <c r="B2" s="306" t="s">
        <v>13</v>
      </c>
      <c r="C2" s="306" t="s">
        <v>14</v>
      </c>
      <c r="D2" s="306" t="s">
        <v>15</v>
      </c>
      <c r="E2" s="301" t="s">
        <v>16</v>
      </c>
      <c r="F2" s="301" t="s">
        <v>17</v>
      </c>
      <c r="G2" s="306" t="s">
        <v>18</v>
      </c>
      <c r="H2" s="301" t="s">
        <v>19</v>
      </c>
      <c r="I2" s="301" t="s">
        <v>20</v>
      </c>
      <c r="J2" s="301" t="s">
        <v>21</v>
      </c>
      <c r="K2" s="301" t="s">
        <v>22</v>
      </c>
      <c r="L2" s="301" t="s">
        <v>23</v>
      </c>
    </row>
    <row r="3" spans="1:12" ht="28">
      <c r="A3" s="306" t="s">
        <v>24</v>
      </c>
      <c r="B3" s="306" t="s">
        <v>25</v>
      </c>
      <c r="C3" s="306" t="s">
        <v>26</v>
      </c>
      <c r="D3" s="306" t="s">
        <v>27</v>
      </c>
      <c r="E3" s="301" t="s">
        <v>28</v>
      </c>
      <c r="F3" s="301" t="s">
        <v>29</v>
      </c>
      <c r="G3" s="306" t="s">
        <v>30</v>
      </c>
      <c r="H3" s="301" t="s">
        <v>31</v>
      </c>
      <c r="I3" s="301" t="s">
        <v>32</v>
      </c>
      <c r="J3" s="301" t="s">
        <v>33</v>
      </c>
      <c r="K3" s="301" t="s">
        <v>34</v>
      </c>
      <c r="L3" s="301" t="s">
        <v>35</v>
      </c>
    </row>
    <row r="4" spans="1:12" ht="28">
      <c r="A4" s="306" t="s">
        <v>36</v>
      </c>
      <c r="B4" s="306" t="s">
        <v>37</v>
      </c>
      <c r="D4" s="306" t="s">
        <v>38</v>
      </c>
      <c r="E4" s="301" t="s">
        <v>39</v>
      </c>
      <c r="F4" s="301" t="s">
        <v>40</v>
      </c>
      <c r="G4" s="306" t="s">
        <v>41</v>
      </c>
      <c r="I4" s="301" t="s">
        <v>42</v>
      </c>
      <c r="J4" s="301" t="s">
        <v>23</v>
      </c>
      <c r="K4" s="301" t="s">
        <v>43</v>
      </c>
      <c r="L4" s="301" t="s">
        <v>26</v>
      </c>
    </row>
    <row r="5" spans="1:12" ht="28">
      <c r="A5" s="306" t="s">
        <v>44</v>
      </c>
      <c r="B5" s="306" t="s">
        <v>45</v>
      </c>
      <c r="D5" s="306" t="s">
        <v>46</v>
      </c>
      <c r="E5" s="301" t="s">
        <v>47</v>
      </c>
      <c r="F5" s="301" t="s">
        <v>48</v>
      </c>
      <c r="G5" s="306" t="s">
        <v>49</v>
      </c>
      <c r="I5" s="301" t="s">
        <v>50</v>
      </c>
      <c r="J5" s="301" t="s">
        <v>51</v>
      </c>
    </row>
    <row r="6" spans="1:12" ht="28">
      <c r="B6" s="306" t="s">
        <v>52</v>
      </c>
      <c r="D6" s="306" t="s">
        <v>53</v>
      </c>
      <c r="E6" s="301" t="s">
        <v>54</v>
      </c>
      <c r="F6" s="301" t="s">
        <v>55</v>
      </c>
      <c r="G6" s="306" t="s">
        <v>56</v>
      </c>
      <c r="I6" s="301" t="s">
        <v>57</v>
      </c>
    </row>
    <row r="7" spans="1:12" ht="28">
      <c r="D7" s="306" t="s">
        <v>58</v>
      </c>
      <c r="E7" s="301" t="s">
        <v>59</v>
      </c>
      <c r="F7" s="301" t="s">
        <v>60</v>
      </c>
      <c r="G7" s="306" t="s">
        <v>61</v>
      </c>
      <c r="I7" s="301" t="s">
        <v>62</v>
      </c>
    </row>
    <row r="8" spans="1:12">
      <c r="E8" s="301" t="s">
        <v>63</v>
      </c>
      <c r="F8" s="301" t="s">
        <v>64</v>
      </c>
      <c r="G8" s="301" t="s">
        <v>65</v>
      </c>
    </row>
    <row r="9" spans="1:12">
      <c r="E9" s="301" t="s">
        <v>66</v>
      </c>
      <c r="F9" s="301" t="s">
        <v>67</v>
      </c>
    </row>
    <row r="10" spans="1:12">
      <c r="E10" s="301" t="s">
        <v>68</v>
      </c>
      <c r="F10" s="301" t="s">
        <v>69</v>
      </c>
    </row>
    <row r="11" spans="1:12">
      <c r="E11" s="301" t="s">
        <v>70</v>
      </c>
      <c r="F11" s="301" t="s">
        <v>71</v>
      </c>
    </row>
    <row r="12" spans="1:12">
      <c r="E12" s="301" t="s">
        <v>72</v>
      </c>
      <c r="F12" s="301" t="s">
        <v>73</v>
      </c>
    </row>
    <row r="13" spans="1:12">
      <c r="E13" s="301" t="s">
        <v>74</v>
      </c>
      <c r="F13" s="301" t="s">
        <v>75</v>
      </c>
    </row>
    <row r="14" spans="1:12">
      <c r="E14" s="301" t="s">
        <v>76</v>
      </c>
      <c r="F14" s="301" t="s">
        <v>77</v>
      </c>
    </row>
    <row r="15" spans="1:12">
      <c r="E15" s="301" t="s">
        <v>78</v>
      </c>
      <c r="F15" s="301" t="s">
        <v>79</v>
      </c>
    </row>
    <row r="16" spans="1:12">
      <c r="E16" s="301" t="s">
        <v>80</v>
      </c>
      <c r="F16" s="301" t="s">
        <v>81</v>
      </c>
    </row>
    <row r="17" spans="5:6">
      <c r="E17" s="301" t="s">
        <v>82</v>
      </c>
      <c r="F17" s="301" t="s">
        <v>83</v>
      </c>
    </row>
    <row r="18" spans="5:6">
      <c r="E18" s="301" t="s">
        <v>84</v>
      </c>
      <c r="F18" s="301" t="s">
        <v>85</v>
      </c>
    </row>
    <row r="19" spans="5:6">
      <c r="E19" s="301" t="s">
        <v>86</v>
      </c>
    </row>
    <row r="20" spans="5:6">
      <c r="E20" s="301" t="s">
        <v>87</v>
      </c>
    </row>
    <row r="21" spans="5:6">
      <c r="E21" s="301" t="s">
        <v>88</v>
      </c>
    </row>
    <row r="22" spans="5:6">
      <c r="E22" s="301" t="s">
        <v>89</v>
      </c>
    </row>
    <row r="23" spans="5:6">
      <c r="E23" s="301"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5" defaultRowHeight="15" customHeight="1"/>
  <cols>
    <col min="1" max="1" width="5.5" customWidth="1"/>
    <col min="2" max="2" width="34.6640625" customWidth="1"/>
    <col min="3" max="3" width="1.33203125" customWidth="1"/>
    <col min="4" max="4" width="10.6640625" customWidth="1"/>
    <col min="5" max="5" width="1.1640625" customWidth="1"/>
    <col min="6" max="6" width="12.33203125" customWidth="1"/>
    <col min="7" max="7" width="1.5" customWidth="1"/>
    <col min="8" max="8" width="12.6640625" customWidth="1"/>
    <col min="9" max="9" width="1.5" customWidth="1"/>
    <col min="10" max="10" width="15.33203125" customWidth="1"/>
    <col min="11" max="11" width="14.33203125" customWidth="1"/>
    <col min="12" max="12" width="16.5" customWidth="1"/>
    <col min="13" max="13" width="14.5" customWidth="1"/>
    <col min="14" max="14" width="14.6640625" bestFit="1" customWidth="1"/>
    <col min="15" max="15" width="14.5" bestFit="1" customWidth="1"/>
    <col min="16" max="16" width="11.5" customWidth="1"/>
    <col min="17" max="17" width="13" customWidth="1"/>
    <col min="18" max="28" width="10" customWidth="1"/>
  </cols>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c r="A3" s="515"/>
      <c r="B3" s="503"/>
      <c r="C3" s="503"/>
      <c r="D3" s="503"/>
      <c r="E3" s="503"/>
      <c r="F3" s="503"/>
      <c r="G3" s="503"/>
      <c r="H3" s="503"/>
      <c r="I3" s="503"/>
      <c r="J3" s="503"/>
      <c r="K3" s="503"/>
      <c r="L3" s="503"/>
      <c r="M3" s="503"/>
      <c r="N3" s="503"/>
      <c r="O3" s="503"/>
      <c r="P3" s="2"/>
      <c r="Q3" s="1"/>
      <c r="R3" s="1"/>
      <c r="S3" s="1"/>
      <c r="T3" s="1"/>
      <c r="U3" s="1"/>
      <c r="V3" s="1"/>
      <c r="W3" s="1"/>
      <c r="X3" s="1"/>
      <c r="Y3" s="1"/>
      <c r="Z3" s="1"/>
      <c r="AA3" s="1"/>
      <c r="AB3" s="1"/>
    </row>
    <row r="4" spans="1:28" ht="39.75" customHeight="1">
      <c r="A4" s="516" t="s">
        <v>91</v>
      </c>
      <c r="B4" s="503"/>
      <c r="C4" s="503"/>
      <c r="D4" s="503"/>
      <c r="E4" s="503"/>
      <c r="F4" s="503"/>
      <c r="G4" s="503"/>
      <c r="H4" s="503"/>
      <c r="I4" s="503"/>
      <c r="J4" s="503"/>
      <c r="K4" s="503"/>
      <c r="L4" s="503"/>
      <c r="M4" s="503"/>
      <c r="N4" s="503"/>
      <c r="O4" s="503"/>
      <c r="P4" s="2"/>
      <c r="Q4" s="1"/>
      <c r="R4" s="1"/>
      <c r="S4" s="1"/>
      <c r="T4" s="1"/>
      <c r="U4" s="1"/>
      <c r="V4" s="1"/>
      <c r="W4" s="1"/>
      <c r="X4" s="1"/>
      <c r="Y4" s="1"/>
      <c r="Z4" s="1"/>
      <c r="AA4" s="1"/>
      <c r="AB4" s="1"/>
    </row>
    <row r="5" spans="1:28" ht="21" hidden="1" customHeight="1">
      <c r="A5" s="515"/>
      <c r="B5" s="503"/>
      <c r="C5" s="503"/>
      <c r="D5" s="503"/>
      <c r="E5" s="503"/>
      <c r="F5" s="503"/>
      <c r="G5" s="503"/>
      <c r="H5" s="503"/>
      <c r="I5" s="503"/>
      <c r="J5" s="503"/>
      <c r="K5" s="503"/>
      <c r="L5" s="503"/>
      <c r="M5" s="503"/>
      <c r="N5" s="503"/>
      <c r="O5" s="503"/>
      <c r="P5" s="2"/>
      <c r="Q5" s="1"/>
      <c r="R5" s="1"/>
      <c r="S5" s="1"/>
      <c r="T5" s="1"/>
      <c r="U5" s="1"/>
      <c r="V5" s="1"/>
      <c r="W5" s="1"/>
      <c r="X5" s="1"/>
      <c r="Y5" s="1"/>
      <c r="Z5" s="1"/>
      <c r="AA5" s="1"/>
      <c r="AB5" s="1"/>
    </row>
    <row r="6" spans="1:28" ht="1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c r="A7" s="1"/>
      <c r="B7" s="517" t="s">
        <v>92</v>
      </c>
      <c r="C7" s="503"/>
      <c r="D7" s="503"/>
      <c r="E7" s="1"/>
      <c r="F7" s="518">
        <v>2024</v>
      </c>
      <c r="G7" s="519"/>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c r="A8" s="1"/>
      <c r="B8" s="503"/>
      <c r="C8" s="503"/>
      <c r="D8" s="503"/>
      <c r="E8" s="1"/>
      <c r="F8" s="520">
        <v>16263770000</v>
      </c>
      <c r="G8" s="519"/>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c r="A10" s="5"/>
      <c r="B10" s="5"/>
      <c r="C10" s="5"/>
      <c r="D10" s="5"/>
      <c r="E10" s="5"/>
      <c r="F10" s="5"/>
      <c r="G10" s="5"/>
      <c r="H10" s="5"/>
      <c r="I10" s="5"/>
      <c r="J10" s="5"/>
      <c r="K10" s="5"/>
      <c r="L10" s="5"/>
      <c r="M10" s="5"/>
      <c r="N10" s="5"/>
      <c r="O10" s="5"/>
      <c r="P10" s="386"/>
      <c r="Q10" s="1"/>
      <c r="R10" s="1"/>
      <c r="S10" s="1"/>
      <c r="T10" s="1"/>
      <c r="U10" s="1"/>
      <c r="V10" s="1"/>
      <c r="W10" s="1"/>
      <c r="X10" s="1"/>
      <c r="Y10" s="1"/>
      <c r="Z10" s="1"/>
      <c r="AA10" s="1"/>
      <c r="AB10" s="1"/>
    </row>
    <row r="11" spans="1:28" ht="20.25" customHeight="1">
      <c r="A11" s="510" t="s">
        <v>94</v>
      </c>
      <c r="B11" s="503"/>
      <c r="C11" s="503"/>
      <c r="D11" s="503"/>
      <c r="E11" s="503"/>
      <c r="F11" s="503"/>
      <c r="G11" s="503"/>
      <c r="H11" s="503"/>
      <c r="I11" s="503"/>
      <c r="J11" s="503"/>
      <c r="K11" s="503"/>
      <c r="L11" s="503"/>
      <c r="M11" s="503"/>
      <c r="N11" s="503"/>
      <c r="O11" s="503"/>
      <c r="P11" s="387"/>
      <c r="Q11" s="388"/>
      <c r="R11" s="1"/>
      <c r="S11" s="1"/>
      <c r="T11" s="1"/>
      <c r="U11" s="1"/>
      <c r="V11" s="1"/>
      <c r="W11" s="1"/>
      <c r="X11" s="1"/>
      <c r="Y11" s="1"/>
      <c r="Z11" s="1"/>
      <c r="AA11" s="1"/>
      <c r="AB11" s="1"/>
    </row>
    <row r="12" spans="1:28" ht="9" customHeight="1">
      <c r="A12" s="6"/>
      <c r="B12" s="6"/>
      <c r="C12" s="6"/>
      <c r="D12" s="6"/>
      <c r="E12" s="6"/>
      <c r="F12" s="6"/>
      <c r="G12" s="6"/>
      <c r="H12" s="6"/>
      <c r="I12" s="6"/>
      <c r="J12" s="6"/>
      <c r="K12" s="6"/>
      <c r="L12" s="6"/>
      <c r="M12" s="6"/>
      <c r="N12" s="6"/>
      <c r="O12" s="6"/>
      <c r="P12" s="387"/>
      <c r="Q12" s="388"/>
      <c r="R12" s="1"/>
      <c r="S12" s="1"/>
      <c r="T12" s="1"/>
      <c r="U12" s="1"/>
      <c r="V12" s="1"/>
      <c r="W12" s="1"/>
      <c r="X12" s="1"/>
      <c r="Y12" s="1"/>
      <c r="Z12" s="1"/>
      <c r="AA12" s="1"/>
      <c r="AB12" s="1"/>
    </row>
    <row r="13" spans="1:28" ht="21.75" customHeight="1">
      <c r="A13" s="502" t="s">
        <v>95</v>
      </c>
      <c r="B13" s="509" t="s">
        <v>96</v>
      </c>
      <c r="C13" s="5"/>
      <c r="D13" s="7" t="s">
        <v>97</v>
      </c>
      <c r="E13" s="5"/>
      <c r="F13" s="8" t="s">
        <v>98</v>
      </c>
      <c r="G13" s="5"/>
      <c r="H13" s="8" t="s">
        <v>98</v>
      </c>
      <c r="I13" s="5"/>
      <c r="J13" s="8" t="s">
        <v>99</v>
      </c>
      <c r="K13" s="9">
        <v>2024</v>
      </c>
      <c r="L13" s="9">
        <v>2025</v>
      </c>
      <c r="M13" s="9">
        <v>2026</v>
      </c>
      <c r="N13" s="9">
        <v>2027</v>
      </c>
      <c r="O13" s="9" t="s">
        <v>93</v>
      </c>
      <c r="P13" s="389"/>
      <c r="Q13" s="1"/>
      <c r="R13" s="1"/>
      <c r="S13" s="1"/>
      <c r="T13" s="1"/>
      <c r="U13" s="1"/>
      <c r="V13" s="1"/>
      <c r="W13" s="1"/>
      <c r="X13" s="1"/>
      <c r="Y13" s="1"/>
      <c r="Z13" s="1"/>
      <c r="AA13" s="1"/>
      <c r="AB13" s="1"/>
    </row>
    <row r="14" spans="1:28" ht="21.75" customHeight="1">
      <c r="A14" s="503"/>
      <c r="B14" s="505"/>
      <c r="C14" s="5"/>
      <c r="D14" s="508">
        <v>1</v>
      </c>
      <c r="E14" s="5"/>
      <c r="F14" s="508" t="s">
        <v>21</v>
      </c>
      <c r="G14" s="5"/>
      <c r="H14" s="508"/>
      <c r="I14" s="5"/>
      <c r="J14" s="10" t="s">
        <v>100</v>
      </c>
      <c r="K14" s="11">
        <v>15</v>
      </c>
      <c r="L14" s="12">
        <v>50</v>
      </c>
      <c r="M14" s="12">
        <v>85</v>
      </c>
      <c r="N14" s="13">
        <v>100</v>
      </c>
      <c r="O14" s="11">
        <v>100</v>
      </c>
      <c r="P14" s="386"/>
      <c r="Q14" s="1"/>
      <c r="R14" s="1"/>
      <c r="S14" s="1"/>
      <c r="T14" s="1"/>
      <c r="U14" s="1"/>
      <c r="V14" s="1"/>
      <c r="W14" s="1"/>
      <c r="X14" s="1"/>
      <c r="Y14" s="1"/>
      <c r="Z14" s="1"/>
      <c r="AA14" s="1"/>
      <c r="AB14" s="1"/>
    </row>
    <row r="15" spans="1:28" ht="21.75" customHeight="1">
      <c r="A15" s="503"/>
      <c r="B15" s="506"/>
      <c r="C15" s="5"/>
      <c r="D15" s="506"/>
      <c r="E15" s="5"/>
      <c r="F15" s="506"/>
      <c r="G15" s="5"/>
      <c r="H15" s="506"/>
      <c r="I15" s="5"/>
      <c r="J15" s="10" t="s">
        <v>101</v>
      </c>
      <c r="K15" s="4"/>
      <c r="L15" s="4"/>
      <c r="M15" s="4"/>
      <c r="N15" s="4"/>
      <c r="O15" s="4">
        <f t="shared" ref="O15" si="0">SUM(K15:N15)</f>
        <v>0</v>
      </c>
      <c r="P15" s="386"/>
      <c r="Q15" s="1"/>
      <c r="R15" s="1"/>
      <c r="S15" s="1"/>
      <c r="T15" s="1"/>
      <c r="U15" s="1"/>
      <c r="V15" s="1"/>
      <c r="W15" s="1"/>
      <c r="X15" s="1"/>
      <c r="Y15" s="1"/>
      <c r="Z15" s="1"/>
      <c r="AA15" s="1"/>
      <c r="AB15" s="1"/>
    </row>
    <row r="16" spans="1:28" ht="15" customHeight="1">
      <c r="A16" s="5"/>
      <c r="B16" s="5"/>
      <c r="C16" s="5"/>
      <c r="D16" s="1"/>
      <c r="E16" s="5"/>
      <c r="F16" s="5"/>
      <c r="G16" s="5"/>
      <c r="H16" s="5"/>
      <c r="I16" s="5"/>
      <c r="J16" s="1"/>
      <c r="K16" s="14"/>
      <c r="L16" s="14"/>
      <c r="M16" s="14"/>
      <c r="N16" s="14"/>
      <c r="O16" s="14"/>
      <c r="P16" s="390"/>
      <c r="Q16" s="1"/>
      <c r="R16" s="1"/>
      <c r="S16" s="1"/>
      <c r="T16" s="1"/>
      <c r="U16" s="1"/>
      <c r="V16" s="1"/>
      <c r="W16" s="1"/>
      <c r="X16" s="1"/>
      <c r="Y16" s="1"/>
      <c r="Z16" s="1"/>
      <c r="AA16" s="1"/>
      <c r="AB16" s="1"/>
    </row>
    <row r="17" spans="1:28" ht="15" customHeight="1">
      <c r="A17" s="521" t="s">
        <v>102</v>
      </c>
      <c r="B17" s="503"/>
      <c r="C17" s="503"/>
      <c r="D17" s="503"/>
      <c r="E17" s="503"/>
      <c r="F17" s="503"/>
      <c r="G17" s="503"/>
      <c r="H17" s="503"/>
      <c r="I17" s="503"/>
      <c r="J17" s="503"/>
      <c r="K17" s="503"/>
      <c r="L17" s="503"/>
      <c r="M17" s="503"/>
      <c r="N17" s="503"/>
      <c r="O17" s="503"/>
      <c r="P17" s="391"/>
      <c r="Q17" s="1"/>
      <c r="R17" s="1"/>
      <c r="S17" s="1"/>
      <c r="T17" s="1"/>
      <c r="U17" s="1"/>
      <c r="V17" s="1"/>
      <c r="W17" s="1"/>
      <c r="X17" s="1"/>
      <c r="Y17" s="1"/>
      <c r="Z17" s="1"/>
      <c r="AA17" s="1"/>
      <c r="AB17" s="1"/>
    </row>
    <row r="18" spans="1:28" ht="26.25" customHeight="1">
      <c r="A18" s="502" t="s">
        <v>103</v>
      </c>
      <c r="B18" s="511" t="s">
        <v>104</v>
      </c>
      <c r="C18" s="5"/>
      <c r="D18" s="55" t="s">
        <v>105</v>
      </c>
      <c r="E18" s="5"/>
      <c r="F18" s="56" t="s">
        <v>98</v>
      </c>
      <c r="G18" s="5"/>
      <c r="H18" s="58" t="s">
        <v>106</v>
      </c>
      <c r="I18" s="5"/>
      <c r="J18" s="56" t="s">
        <v>99</v>
      </c>
      <c r="K18" s="57">
        <v>2024</v>
      </c>
      <c r="L18" s="57">
        <v>2025</v>
      </c>
      <c r="M18" s="57">
        <v>2026</v>
      </c>
      <c r="N18" s="57">
        <v>2027</v>
      </c>
      <c r="O18" s="57" t="s">
        <v>93</v>
      </c>
      <c r="P18" s="389"/>
      <c r="Q18" s="1"/>
      <c r="R18" s="1"/>
      <c r="S18" s="1"/>
      <c r="T18" s="1"/>
      <c r="U18" s="1"/>
      <c r="V18" s="1"/>
      <c r="W18" s="1"/>
      <c r="X18" s="1"/>
      <c r="Y18" s="1"/>
      <c r="Z18" s="1"/>
      <c r="AA18" s="1"/>
      <c r="AB18" s="1"/>
    </row>
    <row r="19" spans="1:28" ht="15" customHeight="1">
      <c r="A19" s="503"/>
      <c r="B19" s="505"/>
      <c r="C19" s="5"/>
      <c r="D19" s="508">
        <v>1</v>
      </c>
      <c r="E19" s="5"/>
      <c r="F19" s="508" t="s">
        <v>23</v>
      </c>
      <c r="G19" s="5"/>
      <c r="H19" s="508">
        <v>10</v>
      </c>
      <c r="I19" s="5"/>
      <c r="J19" s="10" t="s">
        <v>100</v>
      </c>
      <c r="K19" s="11">
        <v>1</v>
      </c>
      <c r="L19" s="12">
        <v>1</v>
      </c>
      <c r="M19" s="12">
        <v>1</v>
      </c>
      <c r="N19" s="12">
        <v>1</v>
      </c>
      <c r="O19" s="15">
        <v>1</v>
      </c>
      <c r="P19" s="386"/>
      <c r="Q19" s="1"/>
      <c r="R19" s="1"/>
      <c r="S19" s="1"/>
      <c r="T19" s="1"/>
      <c r="U19" s="1"/>
      <c r="V19" s="1"/>
      <c r="W19" s="1"/>
      <c r="X19" s="1"/>
      <c r="Y19" s="1"/>
      <c r="Z19" s="1"/>
      <c r="AA19" s="1"/>
      <c r="AB19" s="1"/>
    </row>
    <row r="20" spans="1:28" ht="15" customHeight="1">
      <c r="A20" s="503"/>
      <c r="B20" s="506"/>
      <c r="C20" s="5"/>
      <c r="D20" s="506"/>
      <c r="E20" s="5"/>
      <c r="F20" s="506"/>
      <c r="G20" s="5"/>
      <c r="H20" s="506"/>
      <c r="I20" s="5"/>
      <c r="J20" s="10" t="s">
        <v>101</v>
      </c>
      <c r="K20" s="16">
        <v>888953000</v>
      </c>
      <c r="L20" s="16">
        <v>1449000000</v>
      </c>
      <c r="M20" s="16">
        <v>1491000000</v>
      </c>
      <c r="N20" s="16">
        <v>1535000000</v>
      </c>
      <c r="O20" s="15">
        <f>+SUM(K20:N20)</f>
        <v>5363953000</v>
      </c>
      <c r="P20" s="392"/>
      <c r="Q20" s="1"/>
      <c r="R20" s="1"/>
      <c r="S20" s="1"/>
      <c r="T20" s="1"/>
      <c r="U20" s="1"/>
      <c r="V20" s="1"/>
      <c r="W20" s="1"/>
      <c r="X20" s="1"/>
      <c r="Y20" s="1"/>
      <c r="Z20" s="1"/>
      <c r="AA20" s="1"/>
      <c r="AB20" s="1"/>
    </row>
    <row r="21" spans="1:28" ht="15" customHeight="1">
      <c r="A21" s="17"/>
      <c r="B21" s="18"/>
      <c r="C21" s="5"/>
      <c r="D21" s="1"/>
      <c r="E21" s="5"/>
      <c r="F21" s="5"/>
      <c r="G21" s="5"/>
      <c r="H21" s="5"/>
      <c r="I21" s="5"/>
      <c r="J21" s="5"/>
      <c r="K21" s="5"/>
      <c r="L21" s="5"/>
      <c r="M21" s="5"/>
      <c r="N21" s="5"/>
      <c r="O21" s="5"/>
      <c r="P21" s="386"/>
      <c r="Q21" s="1"/>
      <c r="R21" s="1"/>
      <c r="S21" s="1"/>
      <c r="T21" s="1"/>
      <c r="U21" s="1"/>
      <c r="V21" s="1"/>
      <c r="W21" s="1"/>
      <c r="X21" s="1"/>
      <c r="Y21" s="1"/>
      <c r="Z21" s="1"/>
      <c r="AA21" s="1"/>
      <c r="AB21" s="1"/>
    </row>
    <row r="22" spans="1:28" ht="26.25" customHeight="1">
      <c r="A22" s="502" t="s">
        <v>103</v>
      </c>
      <c r="B22" s="504" t="s">
        <v>107</v>
      </c>
      <c r="C22" s="5"/>
      <c r="D22" s="59" t="s">
        <v>105</v>
      </c>
      <c r="E22" s="5"/>
      <c r="F22" s="60" t="s">
        <v>98</v>
      </c>
      <c r="G22" s="5"/>
      <c r="H22" s="60" t="s">
        <v>106</v>
      </c>
      <c r="I22" s="5"/>
      <c r="J22" s="60" t="s">
        <v>99</v>
      </c>
      <c r="K22" s="61">
        <v>2024</v>
      </c>
      <c r="L22" s="61">
        <v>2025</v>
      </c>
      <c r="M22" s="61">
        <v>2026</v>
      </c>
      <c r="N22" s="61">
        <v>2027</v>
      </c>
      <c r="O22" s="61" t="s">
        <v>93</v>
      </c>
      <c r="P22" s="389"/>
      <c r="Q22" s="1"/>
      <c r="R22" s="1"/>
      <c r="S22" s="1"/>
      <c r="T22" s="1"/>
      <c r="U22" s="1"/>
      <c r="V22" s="1"/>
      <c r="W22" s="1"/>
      <c r="X22" s="1"/>
      <c r="Y22" s="1"/>
      <c r="Z22" s="1"/>
      <c r="AA22" s="1"/>
      <c r="AB22" s="1"/>
    </row>
    <row r="23" spans="1:28" ht="15" customHeight="1">
      <c r="A23" s="503"/>
      <c r="B23" s="505"/>
      <c r="C23" s="5"/>
      <c r="D23" s="508">
        <v>1</v>
      </c>
      <c r="E23" s="5"/>
      <c r="F23" s="508" t="s">
        <v>23</v>
      </c>
      <c r="G23" s="5"/>
      <c r="H23" s="508">
        <v>10</v>
      </c>
      <c r="I23" s="5"/>
      <c r="J23" s="10" t="s">
        <v>100</v>
      </c>
      <c r="K23" s="11">
        <v>1</v>
      </c>
      <c r="L23" s="12">
        <v>1</v>
      </c>
      <c r="M23" s="12">
        <v>1</v>
      </c>
      <c r="N23" s="12">
        <v>1</v>
      </c>
      <c r="O23" s="15">
        <v>1</v>
      </c>
      <c r="P23" s="386"/>
      <c r="Q23" s="14"/>
      <c r="R23" s="1"/>
      <c r="S23" s="1"/>
      <c r="T23" s="1"/>
      <c r="U23" s="1"/>
      <c r="V23" s="1"/>
      <c r="W23" s="1"/>
      <c r="X23" s="1"/>
      <c r="Y23" s="1"/>
      <c r="Z23" s="1"/>
      <c r="AA23" s="1"/>
      <c r="AB23" s="1"/>
    </row>
    <row r="24" spans="1:28" ht="15" customHeight="1">
      <c r="A24" s="503"/>
      <c r="B24" s="506"/>
      <c r="C24" s="5"/>
      <c r="D24" s="506"/>
      <c r="E24" s="5"/>
      <c r="F24" s="506"/>
      <c r="G24" s="5"/>
      <c r="H24" s="506"/>
      <c r="I24" s="5"/>
      <c r="J24" s="10" t="s">
        <v>101</v>
      </c>
      <c r="K24" s="16">
        <v>4981991000</v>
      </c>
      <c r="L24" s="16">
        <v>4590500000</v>
      </c>
      <c r="M24" s="16">
        <v>4888100000</v>
      </c>
      <c r="N24" s="16">
        <v>10463515000</v>
      </c>
      <c r="O24" s="15">
        <f>+SUM(K24:N24)</f>
        <v>24924106000</v>
      </c>
      <c r="P24" s="392"/>
      <c r="Q24" s="1"/>
      <c r="R24" s="1"/>
      <c r="S24" s="1"/>
      <c r="T24" s="1"/>
      <c r="U24" s="1"/>
      <c r="V24" s="1"/>
      <c r="W24" s="1"/>
      <c r="X24" s="1"/>
      <c r="Y24" s="1"/>
      <c r="Z24" s="1"/>
      <c r="AA24" s="1"/>
      <c r="AB24" s="1"/>
    </row>
    <row r="25" spans="1:28" ht="15" customHeight="1">
      <c r="A25" s="17"/>
      <c r="B25" s="18"/>
      <c r="C25" s="5"/>
      <c r="D25" s="1"/>
      <c r="E25" s="5"/>
      <c r="F25" s="5"/>
      <c r="G25" s="5"/>
      <c r="H25" s="5"/>
      <c r="I25" s="5"/>
      <c r="J25" s="5"/>
      <c r="K25" s="5"/>
      <c r="L25" s="5"/>
      <c r="M25" s="5"/>
      <c r="N25" s="5"/>
      <c r="O25" s="5"/>
      <c r="P25" s="386"/>
      <c r="Q25" s="1"/>
      <c r="R25" s="1"/>
      <c r="S25" s="1"/>
      <c r="T25" s="1"/>
      <c r="U25" s="1"/>
      <c r="V25" s="1"/>
      <c r="W25" s="1"/>
      <c r="X25" s="1"/>
      <c r="Y25" s="1"/>
      <c r="Z25" s="1"/>
      <c r="AA25" s="1"/>
      <c r="AB25" s="1"/>
    </row>
    <row r="26" spans="1:28" ht="26.25" customHeight="1">
      <c r="A26" s="502" t="s">
        <v>103</v>
      </c>
      <c r="B26" s="512" t="s">
        <v>108</v>
      </c>
      <c r="C26" s="5"/>
      <c r="D26" s="62" t="s">
        <v>105</v>
      </c>
      <c r="E26" s="5"/>
      <c r="F26" s="63" t="s">
        <v>98</v>
      </c>
      <c r="G26" s="5"/>
      <c r="H26" s="63" t="s">
        <v>106</v>
      </c>
      <c r="I26" s="5"/>
      <c r="J26" s="63" t="s">
        <v>99</v>
      </c>
      <c r="K26" s="64">
        <v>2024</v>
      </c>
      <c r="L26" s="64">
        <v>2025</v>
      </c>
      <c r="M26" s="64">
        <v>2026</v>
      </c>
      <c r="N26" s="64">
        <v>2027</v>
      </c>
      <c r="O26" s="64" t="s">
        <v>93</v>
      </c>
      <c r="P26" s="389"/>
      <c r="Q26" s="1"/>
      <c r="R26" s="1"/>
      <c r="S26" s="1"/>
      <c r="T26" s="1"/>
      <c r="U26" s="1"/>
      <c r="V26" s="1"/>
      <c r="W26" s="1"/>
      <c r="X26" s="1"/>
      <c r="Y26" s="1"/>
      <c r="Z26" s="1"/>
      <c r="AA26" s="1"/>
      <c r="AB26" s="1"/>
    </row>
    <row r="27" spans="1:28" ht="15" customHeight="1">
      <c r="A27" s="503"/>
      <c r="B27" s="513"/>
      <c r="C27" s="5"/>
      <c r="D27" s="508">
        <v>1</v>
      </c>
      <c r="E27" s="5"/>
      <c r="F27" s="508" t="s">
        <v>23</v>
      </c>
      <c r="G27" s="5"/>
      <c r="H27" s="508">
        <v>10</v>
      </c>
      <c r="I27" s="5"/>
      <c r="J27" s="10" t="s">
        <v>100</v>
      </c>
      <c r="K27" s="11">
        <v>1</v>
      </c>
      <c r="L27" s="12">
        <v>1</v>
      </c>
      <c r="M27" s="12">
        <v>1</v>
      </c>
      <c r="N27" s="12">
        <v>1</v>
      </c>
      <c r="O27" s="15">
        <v>1</v>
      </c>
      <c r="P27" s="386"/>
      <c r="Q27" s="1"/>
      <c r="R27" s="1"/>
      <c r="S27" s="1"/>
      <c r="T27" s="1"/>
      <c r="U27" s="1"/>
      <c r="V27" s="1"/>
      <c r="W27" s="1"/>
      <c r="X27" s="1"/>
      <c r="Y27" s="1"/>
      <c r="Z27" s="1"/>
      <c r="AA27" s="1"/>
      <c r="AB27" s="1"/>
    </row>
    <row r="28" spans="1:28" ht="15" customHeight="1">
      <c r="A28" s="503"/>
      <c r="B28" s="514"/>
      <c r="C28" s="5"/>
      <c r="D28" s="506"/>
      <c r="E28" s="5"/>
      <c r="F28" s="506"/>
      <c r="G28" s="5"/>
      <c r="H28" s="506"/>
      <c r="I28" s="5"/>
      <c r="J28" s="10" t="s">
        <v>101</v>
      </c>
      <c r="K28" s="16">
        <v>140634000</v>
      </c>
      <c r="L28" s="16">
        <v>332000000</v>
      </c>
      <c r="M28" s="16">
        <v>400000000</v>
      </c>
      <c r="N28" s="16">
        <v>332000000</v>
      </c>
      <c r="O28" s="15">
        <f>+SUM(K28:N28)</f>
        <v>1204634000</v>
      </c>
      <c r="P28" s="392"/>
      <c r="Q28" s="1"/>
      <c r="R28" s="1"/>
      <c r="S28" s="1"/>
      <c r="T28" s="1"/>
      <c r="U28" s="1"/>
      <c r="V28" s="1"/>
      <c r="W28" s="1"/>
      <c r="X28" s="1"/>
      <c r="Y28" s="1"/>
      <c r="Z28" s="1"/>
      <c r="AA28" s="1"/>
      <c r="AB28" s="1"/>
    </row>
    <row r="29" spans="1:28" ht="15" customHeight="1">
      <c r="A29" s="17"/>
      <c r="B29" s="18"/>
      <c r="C29" s="5"/>
      <c r="D29" s="1"/>
      <c r="E29" s="5"/>
      <c r="F29" s="5"/>
      <c r="G29" s="5"/>
      <c r="H29" s="5"/>
      <c r="I29" s="5"/>
      <c r="J29" s="5"/>
      <c r="K29" s="5"/>
      <c r="L29" s="5"/>
      <c r="M29" s="5"/>
      <c r="N29" s="5"/>
      <c r="O29" s="5"/>
      <c r="P29" s="386"/>
      <c r="Q29" s="1"/>
      <c r="R29" s="1"/>
      <c r="S29" s="1"/>
      <c r="T29" s="1"/>
      <c r="U29" s="1"/>
      <c r="V29" s="1"/>
      <c r="W29" s="1"/>
      <c r="X29" s="1"/>
      <c r="Y29" s="1"/>
      <c r="Z29" s="1"/>
      <c r="AA29" s="1"/>
      <c r="AB29" s="1"/>
    </row>
    <row r="30" spans="1:28" ht="26.25" customHeight="1">
      <c r="A30" s="502" t="s">
        <v>103</v>
      </c>
      <c r="B30" s="527" t="s">
        <v>109</v>
      </c>
      <c r="C30" s="5"/>
      <c r="D30" s="65" t="s">
        <v>105</v>
      </c>
      <c r="E30" s="5"/>
      <c r="F30" s="66" t="s">
        <v>98</v>
      </c>
      <c r="G30" s="5"/>
      <c r="H30" s="66" t="s">
        <v>106</v>
      </c>
      <c r="I30" s="5"/>
      <c r="J30" s="66" t="s">
        <v>99</v>
      </c>
      <c r="K30" s="67">
        <v>2024</v>
      </c>
      <c r="L30" s="67">
        <v>2025</v>
      </c>
      <c r="M30" s="67">
        <v>2026</v>
      </c>
      <c r="N30" s="67">
        <v>2027</v>
      </c>
      <c r="O30" s="67" t="s">
        <v>93</v>
      </c>
      <c r="P30" s="389"/>
      <c r="Q30" s="1"/>
      <c r="R30" s="1"/>
      <c r="S30" s="1"/>
      <c r="T30" s="1"/>
      <c r="U30" s="1"/>
      <c r="V30" s="1"/>
      <c r="W30" s="1"/>
      <c r="X30" s="1"/>
      <c r="Y30" s="1"/>
      <c r="Z30" s="1"/>
      <c r="AA30" s="1"/>
      <c r="AB30" s="1"/>
    </row>
    <row r="31" spans="1:28" ht="15" customHeight="1">
      <c r="A31" s="503"/>
      <c r="B31" s="505"/>
      <c r="C31" s="5"/>
      <c r="D31" s="508">
        <v>100</v>
      </c>
      <c r="E31" s="5"/>
      <c r="F31" s="508" t="s">
        <v>33</v>
      </c>
      <c r="G31" s="5"/>
      <c r="H31" s="508">
        <v>15</v>
      </c>
      <c r="I31" s="5"/>
      <c r="J31" s="10" t="s">
        <v>100</v>
      </c>
      <c r="K31" s="19">
        <v>0.15</v>
      </c>
      <c r="L31" s="19">
        <v>0.5</v>
      </c>
      <c r="M31" s="19">
        <v>0.85</v>
      </c>
      <c r="N31" s="19">
        <v>1</v>
      </c>
      <c r="O31" s="20">
        <v>100</v>
      </c>
      <c r="P31" s="386"/>
      <c r="Q31" s="1"/>
      <c r="R31" s="1"/>
      <c r="S31" s="1"/>
      <c r="T31" s="1"/>
      <c r="U31" s="1"/>
      <c r="V31" s="1"/>
      <c r="W31" s="1"/>
      <c r="X31" s="1"/>
      <c r="Y31" s="1"/>
      <c r="Z31" s="1"/>
      <c r="AA31" s="1"/>
      <c r="AB31" s="1"/>
    </row>
    <row r="32" spans="1:28" ht="15" customHeight="1">
      <c r="A32" s="503"/>
      <c r="B32" s="506"/>
      <c r="C32" s="5"/>
      <c r="D32" s="506"/>
      <c r="E32" s="5"/>
      <c r="F32" s="506"/>
      <c r="G32" s="5"/>
      <c r="H32" s="506"/>
      <c r="I32" s="5"/>
      <c r="J32" s="10" t="s">
        <v>101</v>
      </c>
      <c r="K32" s="16">
        <v>265950000</v>
      </c>
      <c r="L32" s="16">
        <v>699000000</v>
      </c>
      <c r="M32" s="16">
        <v>808000000</v>
      </c>
      <c r="N32" s="16">
        <v>812000000</v>
      </c>
      <c r="O32" s="15">
        <f>+SUM(K32:N32)</f>
        <v>2584950000</v>
      </c>
      <c r="P32" s="392"/>
      <c r="Q32" s="1"/>
      <c r="R32" s="1"/>
      <c r="S32" s="1"/>
      <c r="T32" s="1"/>
      <c r="U32" s="1"/>
      <c r="V32" s="1"/>
      <c r="W32" s="1"/>
      <c r="X32" s="1"/>
      <c r="Y32" s="1"/>
      <c r="Z32" s="1"/>
      <c r="AA32" s="1"/>
      <c r="AB32" s="1"/>
    </row>
    <row r="33" spans="1:28" ht="15" customHeight="1">
      <c r="A33" s="17"/>
      <c r="B33" s="18"/>
      <c r="C33" s="5"/>
      <c r="D33" s="1"/>
      <c r="E33" s="5"/>
      <c r="F33" s="5"/>
      <c r="G33" s="5"/>
      <c r="H33" s="5"/>
      <c r="I33" s="5"/>
      <c r="J33" s="5"/>
      <c r="K33" s="5"/>
      <c r="L33" s="5"/>
      <c r="M33" s="5"/>
      <c r="N33" s="5"/>
      <c r="O33" s="5"/>
      <c r="P33" s="386"/>
      <c r="Q33" s="1"/>
      <c r="R33" s="1"/>
      <c r="S33" s="1"/>
      <c r="T33" s="1"/>
      <c r="U33" s="1"/>
      <c r="V33" s="1"/>
      <c r="W33" s="1"/>
      <c r="X33" s="1"/>
      <c r="Y33" s="1"/>
      <c r="Z33" s="1"/>
      <c r="AA33" s="1"/>
      <c r="AB33" s="1"/>
    </row>
    <row r="34" spans="1:28" ht="15" customHeight="1">
      <c r="A34" s="510" t="s">
        <v>110</v>
      </c>
      <c r="B34" s="503"/>
      <c r="C34" s="503"/>
      <c r="D34" s="503"/>
      <c r="E34" s="503"/>
      <c r="F34" s="503"/>
      <c r="G34" s="503"/>
      <c r="H34" s="503"/>
      <c r="I34" s="503"/>
      <c r="J34" s="503"/>
      <c r="K34" s="503"/>
      <c r="L34" s="503"/>
      <c r="M34" s="503"/>
      <c r="N34" s="503"/>
      <c r="O34" s="503"/>
      <c r="P34" s="386"/>
      <c r="Q34" s="1"/>
      <c r="R34" s="1"/>
      <c r="S34" s="1"/>
      <c r="T34" s="1"/>
      <c r="U34" s="1"/>
      <c r="V34" s="1"/>
      <c r="W34" s="1"/>
      <c r="X34" s="1"/>
      <c r="Y34" s="1"/>
      <c r="Z34" s="1"/>
      <c r="AA34" s="1"/>
      <c r="AB34" s="1"/>
    </row>
    <row r="35" spans="1:28" ht="9" customHeight="1">
      <c r="A35" s="6"/>
      <c r="B35" s="6"/>
      <c r="C35" s="6"/>
      <c r="D35" s="6"/>
      <c r="E35" s="6"/>
      <c r="F35" s="6"/>
      <c r="G35" s="6"/>
      <c r="H35" s="6"/>
      <c r="I35" s="6"/>
      <c r="J35" s="6"/>
      <c r="K35" s="6"/>
      <c r="L35" s="6"/>
      <c r="M35" s="6"/>
      <c r="N35" s="6"/>
      <c r="O35" s="6"/>
      <c r="P35" s="387"/>
      <c r="Q35" s="388"/>
      <c r="R35" s="1"/>
      <c r="S35" s="1"/>
      <c r="T35" s="1"/>
      <c r="U35" s="1"/>
      <c r="V35" s="1"/>
      <c r="W35" s="1"/>
      <c r="X35" s="1"/>
      <c r="Y35" s="1"/>
      <c r="Z35" s="1"/>
      <c r="AA35" s="1"/>
      <c r="AB35" s="1"/>
    </row>
    <row r="36" spans="1:28" ht="21.75" customHeight="1">
      <c r="A36" s="502" t="s">
        <v>95</v>
      </c>
      <c r="B36" s="509" t="s">
        <v>111</v>
      </c>
      <c r="C36" s="5"/>
      <c r="D36" s="7" t="s">
        <v>97</v>
      </c>
      <c r="E36" s="5"/>
      <c r="F36" s="8" t="s">
        <v>98</v>
      </c>
      <c r="G36" s="5"/>
      <c r="H36" s="8" t="s">
        <v>106</v>
      </c>
      <c r="I36" s="5"/>
      <c r="J36" s="8" t="s">
        <v>99</v>
      </c>
      <c r="K36" s="9">
        <v>2024</v>
      </c>
      <c r="L36" s="9">
        <v>2025</v>
      </c>
      <c r="M36" s="9">
        <v>2026</v>
      </c>
      <c r="N36" s="9">
        <v>2027</v>
      </c>
      <c r="O36" s="9" t="s">
        <v>93</v>
      </c>
      <c r="P36" s="389"/>
      <c r="Q36" s="1"/>
      <c r="R36" s="1"/>
      <c r="S36" s="1"/>
      <c r="T36" s="1"/>
      <c r="U36" s="1"/>
      <c r="V36" s="1"/>
      <c r="W36" s="1"/>
      <c r="X36" s="1"/>
      <c r="Y36" s="1"/>
      <c r="Z36" s="1"/>
      <c r="AA36" s="1"/>
      <c r="AB36" s="1"/>
    </row>
    <row r="37" spans="1:28" ht="21.75" customHeight="1">
      <c r="A37" s="503"/>
      <c r="B37" s="505"/>
      <c r="C37" s="5"/>
      <c r="D37" s="508">
        <v>5</v>
      </c>
      <c r="E37" s="5"/>
      <c r="F37" s="508" t="s">
        <v>21</v>
      </c>
      <c r="G37" s="5"/>
      <c r="H37" s="508">
        <v>15</v>
      </c>
      <c r="I37" s="5"/>
      <c r="J37" s="10" t="s">
        <v>100</v>
      </c>
      <c r="K37" s="21">
        <v>1.7</v>
      </c>
      <c r="L37" s="21">
        <v>1.6</v>
      </c>
      <c r="M37" s="21">
        <v>0.9</v>
      </c>
      <c r="N37" s="21">
        <v>0.8</v>
      </c>
      <c r="O37" s="22">
        <f t="shared" ref="O37:O38" si="1">SUM(K37:N37)</f>
        <v>5</v>
      </c>
      <c r="P37" s="386"/>
      <c r="Q37" s="1"/>
      <c r="R37" s="1"/>
      <c r="S37" s="1"/>
      <c r="T37" s="1"/>
      <c r="U37" s="1"/>
      <c r="V37" s="1"/>
      <c r="W37" s="1"/>
      <c r="X37" s="1"/>
      <c r="Y37" s="1"/>
      <c r="Z37" s="1"/>
      <c r="AA37" s="1"/>
      <c r="AB37" s="1"/>
    </row>
    <row r="38" spans="1:28" ht="21.75" customHeight="1">
      <c r="A38" s="503"/>
      <c r="B38" s="506"/>
      <c r="C38" s="5"/>
      <c r="D38" s="506"/>
      <c r="E38" s="5"/>
      <c r="F38" s="506"/>
      <c r="G38" s="5"/>
      <c r="H38" s="506"/>
      <c r="I38" s="5"/>
      <c r="J38" s="10" t="s">
        <v>101</v>
      </c>
      <c r="K38" s="4">
        <v>5128476000</v>
      </c>
      <c r="L38" s="4">
        <v>12620465000</v>
      </c>
      <c r="M38" s="4">
        <v>12136050000</v>
      </c>
      <c r="N38" s="4">
        <v>6868716000</v>
      </c>
      <c r="O38" s="23">
        <f t="shared" si="1"/>
        <v>36753707000</v>
      </c>
      <c r="P38" s="386"/>
      <c r="Q38" s="1"/>
      <c r="R38" s="1"/>
      <c r="S38" s="1"/>
      <c r="T38" s="1"/>
      <c r="U38" s="1"/>
      <c r="V38" s="1"/>
      <c r="W38" s="1"/>
      <c r="X38" s="1"/>
      <c r="Y38" s="1"/>
      <c r="Z38" s="1"/>
      <c r="AA38" s="1"/>
      <c r="AB38" s="1"/>
    </row>
    <row r="39" spans="1:28" ht="15" customHeight="1">
      <c r="A39" s="5"/>
      <c r="B39" s="18"/>
      <c r="C39" s="5"/>
      <c r="D39" s="5"/>
      <c r="E39" s="5"/>
      <c r="F39" s="5"/>
      <c r="G39" s="5"/>
      <c r="H39" s="5"/>
      <c r="I39" s="5"/>
      <c r="J39" s="5"/>
      <c r="K39" s="5"/>
      <c r="L39" s="5"/>
      <c r="M39" s="5"/>
      <c r="N39" s="5"/>
      <c r="O39" s="5"/>
      <c r="P39" s="386"/>
      <c r="Q39" s="1"/>
      <c r="R39" s="1"/>
      <c r="S39" s="1"/>
      <c r="T39" s="1"/>
      <c r="U39" s="1"/>
      <c r="V39" s="1"/>
      <c r="W39" s="1"/>
      <c r="X39" s="1"/>
      <c r="Y39" s="1"/>
      <c r="Z39" s="1"/>
      <c r="AA39" s="1"/>
      <c r="AB39" s="1"/>
    </row>
    <row r="40" spans="1:28" ht="15" customHeight="1">
      <c r="A40" s="5"/>
      <c r="B40" s="18"/>
      <c r="C40" s="5"/>
      <c r="D40" s="5"/>
      <c r="E40" s="5"/>
      <c r="F40" s="5"/>
      <c r="G40" s="5"/>
      <c r="H40" s="5"/>
      <c r="I40" s="5"/>
      <c r="J40" s="5"/>
      <c r="K40" s="5"/>
      <c r="L40" s="5"/>
      <c r="M40" s="5"/>
      <c r="N40" s="5"/>
      <c r="O40" s="5"/>
      <c r="P40" s="386"/>
      <c r="Q40" s="1"/>
      <c r="R40" s="1"/>
      <c r="S40" s="1"/>
      <c r="T40" s="1"/>
      <c r="U40" s="1"/>
      <c r="V40" s="1"/>
      <c r="W40" s="1"/>
      <c r="X40" s="1"/>
      <c r="Y40" s="1"/>
      <c r="Z40" s="1"/>
      <c r="AA40" s="1"/>
      <c r="AB40" s="1"/>
    </row>
    <row r="41" spans="1:28" ht="26.25" customHeight="1">
      <c r="A41" s="502" t="s">
        <v>103</v>
      </c>
      <c r="B41" s="511"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c r="A42" s="503"/>
      <c r="B42" s="505"/>
      <c r="C42" s="5"/>
      <c r="D42" s="508">
        <v>5</v>
      </c>
      <c r="E42" s="5"/>
      <c r="F42" s="508" t="s">
        <v>21</v>
      </c>
      <c r="G42" s="5"/>
      <c r="H42" s="508">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c r="A43" s="503"/>
      <c r="B43" s="506"/>
      <c r="C43" s="5"/>
      <c r="D43" s="506"/>
      <c r="E43" s="5"/>
      <c r="F43" s="506"/>
      <c r="G43" s="5"/>
      <c r="H43" s="506"/>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c r="A46" s="510" t="s">
        <v>113</v>
      </c>
      <c r="B46" s="503"/>
      <c r="C46" s="503"/>
      <c r="D46" s="503"/>
      <c r="E46" s="503"/>
      <c r="F46" s="503"/>
      <c r="G46" s="503"/>
      <c r="H46" s="503"/>
      <c r="I46" s="503"/>
      <c r="J46" s="503"/>
      <c r="K46" s="503"/>
      <c r="L46" s="503"/>
      <c r="M46" s="503"/>
      <c r="N46" s="503"/>
      <c r="O46" s="503"/>
      <c r="P46" s="387"/>
      <c r="Q46" s="388"/>
      <c r="R46" s="1"/>
      <c r="S46" s="1"/>
      <c r="T46" s="1"/>
      <c r="U46" s="1"/>
      <c r="V46" s="1"/>
      <c r="W46" s="1"/>
      <c r="X46" s="1"/>
      <c r="Y46" s="1"/>
      <c r="Z46" s="1"/>
      <c r="AA46" s="1"/>
      <c r="AB46" s="1"/>
    </row>
    <row r="47" spans="1:28" ht="9" customHeight="1">
      <c r="A47" s="6"/>
      <c r="B47" s="6"/>
      <c r="C47" s="6"/>
      <c r="D47" s="6"/>
      <c r="E47" s="6"/>
      <c r="F47" s="6"/>
      <c r="G47" s="6"/>
      <c r="H47" s="6"/>
      <c r="I47" s="6"/>
      <c r="J47" s="6"/>
      <c r="K47" s="6"/>
      <c r="L47" s="6"/>
      <c r="M47" s="6"/>
      <c r="N47" s="6"/>
      <c r="O47" s="6"/>
      <c r="P47" s="387"/>
      <c r="Q47" s="388"/>
      <c r="R47" s="1"/>
      <c r="S47" s="1"/>
      <c r="T47" s="1"/>
      <c r="U47" s="1"/>
      <c r="V47" s="1"/>
      <c r="W47" s="1"/>
      <c r="X47" s="1"/>
      <c r="Y47" s="1"/>
      <c r="Z47" s="1"/>
      <c r="AA47" s="1"/>
      <c r="AB47" s="1"/>
    </row>
    <row r="48" spans="1:28" ht="30" customHeight="1">
      <c r="A48" s="502" t="s">
        <v>95</v>
      </c>
      <c r="B48" s="509" t="s">
        <v>114</v>
      </c>
      <c r="C48" s="5"/>
      <c r="D48" s="7" t="s">
        <v>97</v>
      </c>
      <c r="E48" s="5"/>
      <c r="F48" s="8" t="s">
        <v>98</v>
      </c>
      <c r="G48" s="5"/>
      <c r="H48" s="8" t="s">
        <v>106</v>
      </c>
      <c r="I48" s="5"/>
      <c r="J48" s="8" t="s">
        <v>99</v>
      </c>
      <c r="K48" s="9">
        <v>2024</v>
      </c>
      <c r="L48" s="9">
        <v>2025</v>
      </c>
      <c r="M48" s="9">
        <v>2026</v>
      </c>
      <c r="N48" s="9">
        <v>2027</v>
      </c>
      <c r="O48" s="9" t="s">
        <v>93</v>
      </c>
      <c r="P48" s="389"/>
      <c r="Q48" s="1"/>
      <c r="R48" s="1"/>
      <c r="S48" s="1"/>
      <c r="T48" s="1"/>
      <c r="U48" s="1"/>
      <c r="V48" s="1"/>
      <c r="W48" s="1"/>
      <c r="X48" s="1"/>
      <c r="Y48" s="1"/>
      <c r="Z48" s="1"/>
      <c r="AA48" s="1"/>
      <c r="AB48" s="1"/>
    </row>
    <row r="49" spans="1:28" ht="21.75" customHeight="1">
      <c r="A49" s="503"/>
      <c r="B49" s="505"/>
      <c r="C49" s="5"/>
      <c r="D49" s="508">
        <v>100</v>
      </c>
      <c r="E49" s="5"/>
      <c r="F49" s="508" t="s">
        <v>33</v>
      </c>
      <c r="G49" s="5"/>
      <c r="H49" s="508">
        <f>+H54+H58</f>
        <v>28</v>
      </c>
      <c r="I49" s="5"/>
      <c r="J49" s="10" t="s">
        <v>100</v>
      </c>
      <c r="K49" s="24"/>
      <c r="L49" s="24"/>
      <c r="M49" s="24"/>
      <c r="N49" s="24"/>
      <c r="O49" s="15">
        <v>100</v>
      </c>
      <c r="P49" s="386"/>
      <c r="Q49" s="1"/>
      <c r="R49" s="1"/>
      <c r="S49" s="1"/>
      <c r="T49" s="1"/>
      <c r="U49" s="1"/>
      <c r="V49" s="1"/>
      <c r="W49" s="1"/>
      <c r="X49" s="1"/>
      <c r="Y49" s="1"/>
      <c r="Z49" s="1"/>
      <c r="AA49" s="1"/>
      <c r="AB49" s="1"/>
    </row>
    <row r="50" spans="1:28" ht="21.75" customHeight="1">
      <c r="A50" s="503"/>
      <c r="B50" s="506"/>
      <c r="C50" s="5"/>
      <c r="D50" s="506"/>
      <c r="E50" s="5"/>
      <c r="F50" s="506"/>
      <c r="G50" s="5"/>
      <c r="H50" s="506"/>
      <c r="I50" s="5"/>
      <c r="J50" s="10" t="s">
        <v>101</v>
      </c>
      <c r="K50" s="4">
        <v>767728000</v>
      </c>
      <c r="L50" s="4">
        <v>1580000000</v>
      </c>
      <c r="M50" s="4">
        <v>1846000000</v>
      </c>
      <c r="N50" s="4">
        <v>631200000</v>
      </c>
      <c r="O50" s="23">
        <f>SUM(K50:N50)</f>
        <v>4824928000</v>
      </c>
      <c r="P50" s="386"/>
      <c r="Q50" s="1"/>
      <c r="R50" s="1"/>
      <c r="S50" s="1"/>
      <c r="T50" s="1"/>
      <c r="U50" s="1"/>
      <c r="V50" s="1"/>
      <c r="W50" s="1"/>
      <c r="X50" s="1"/>
      <c r="Y50" s="1"/>
      <c r="Z50" s="1"/>
      <c r="AA50" s="1"/>
      <c r="AB50" s="1"/>
    </row>
    <row r="51" spans="1:28" ht="15" customHeight="1">
      <c r="A51" s="5"/>
      <c r="B51" s="5"/>
      <c r="C51" s="5"/>
      <c r="D51" s="1"/>
      <c r="E51" s="5"/>
      <c r="F51" s="5"/>
      <c r="G51" s="5"/>
      <c r="H51" s="5"/>
      <c r="I51" s="5"/>
      <c r="J51" s="1"/>
      <c r="K51" s="14"/>
      <c r="L51" s="14"/>
      <c r="M51" s="14"/>
      <c r="N51" s="14"/>
      <c r="O51" s="14"/>
      <c r="P51" s="390"/>
      <c r="Q51" s="1"/>
      <c r="R51" s="1"/>
      <c r="S51" s="1"/>
      <c r="T51" s="1"/>
      <c r="U51" s="1"/>
      <c r="V51" s="1"/>
      <c r="W51" s="1"/>
      <c r="X51" s="1"/>
      <c r="Y51" s="1"/>
      <c r="Z51" s="1"/>
      <c r="AA51" s="1"/>
      <c r="AB51" s="1"/>
    </row>
    <row r="52" spans="1:28" ht="15" customHeight="1">
      <c r="A52" s="507" t="s">
        <v>102</v>
      </c>
      <c r="B52" s="507"/>
      <c r="C52" s="507"/>
      <c r="D52" s="507"/>
      <c r="E52" s="507"/>
      <c r="F52" s="507"/>
      <c r="G52" s="507"/>
      <c r="H52" s="507"/>
      <c r="I52" s="507"/>
      <c r="J52" s="507"/>
      <c r="K52" s="507"/>
      <c r="L52" s="507"/>
      <c r="M52" s="507"/>
      <c r="N52" s="507"/>
      <c r="O52" s="507"/>
      <c r="P52" s="391"/>
      <c r="Q52" s="1"/>
      <c r="R52" s="1"/>
      <c r="S52" s="1"/>
      <c r="T52" s="1"/>
      <c r="U52" s="1"/>
      <c r="V52" s="1"/>
      <c r="W52" s="1"/>
      <c r="X52" s="1"/>
      <c r="Y52" s="1"/>
      <c r="Z52" s="1"/>
      <c r="AA52" s="1"/>
      <c r="AB52" s="1"/>
    </row>
    <row r="53" spans="1:28" ht="26.25" customHeight="1">
      <c r="A53" s="522" t="s">
        <v>103</v>
      </c>
      <c r="B53" s="523" t="s">
        <v>115</v>
      </c>
      <c r="C53" s="5"/>
      <c r="D53" s="55" t="s">
        <v>105</v>
      </c>
      <c r="E53" s="5"/>
      <c r="F53" s="56" t="s">
        <v>98</v>
      </c>
      <c r="G53" s="5"/>
      <c r="H53" s="56" t="s">
        <v>106</v>
      </c>
      <c r="I53" s="5"/>
      <c r="J53" s="56" t="s">
        <v>99</v>
      </c>
      <c r="K53" s="57">
        <v>2024</v>
      </c>
      <c r="L53" s="57">
        <v>2025</v>
      </c>
      <c r="M53" s="57">
        <v>2026</v>
      </c>
      <c r="N53" s="57">
        <v>2027</v>
      </c>
      <c r="O53" s="57" t="s">
        <v>93</v>
      </c>
      <c r="P53" s="389"/>
      <c r="Q53" s="1"/>
      <c r="R53" s="1"/>
      <c r="S53" s="1"/>
      <c r="T53" s="1"/>
      <c r="U53" s="1"/>
      <c r="V53" s="1"/>
      <c r="W53" s="1"/>
      <c r="X53" s="1"/>
      <c r="Y53" s="1"/>
      <c r="Z53" s="1"/>
      <c r="AA53" s="1"/>
      <c r="AB53" s="1"/>
    </row>
    <row r="54" spans="1:28" ht="15" customHeight="1">
      <c r="A54" s="522"/>
      <c r="B54" s="524"/>
      <c r="C54" s="5"/>
      <c r="D54" s="508">
        <v>100</v>
      </c>
      <c r="E54" s="5"/>
      <c r="F54" s="508" t="s">
        <v>33</v>
      </c>
      <c r="G54" s="5"/>
      <c r="H54" s="508">
        <v>15</v>
      </c>
      <c r="I54" s="5"/>
      <c r="J54" s="10" t="s">
        <v>100</v>
      </c>
      <c r="K54" s="24">
        <v>0.1</v>
      </c>
      <c r="L54" s="24">
        <v>0.5</v>
      </c>
      <c r="M54" s="24"/>
      <c r="N54" s="24"/>
      <c r="O54" s="15">
        <v>100</v>
      </c>
      <c r="P54" s="386"/>
      <c r="Q54" s="1"/>
      <c r="R54" s="1"/>
      <c r="S54" s="1"/>
      <c r="T54" s="1"/>
      <c r="U54" s="1"/>
      <c r="V54" s="1"/>
      <c r="W54" s="1"/>
      <c r="X54" s="1"/>
      <c r="Y54" s="1"/>
      <c r="Z54" s="1"/>
      <c r="AA54" s="1"/>
      <c r="AB54" s="1"/>
    </row>
    <row r="55" spans="1:28" ht="15" customHeight="1">
      <c r="A55" s="522"/>
      <c r="B55" s="525"/>
      <c r="C55" s="5"/>
      <c r="D55" s="526"/>
      <c r="E55" s="5"/>
      <c r="F55" s="526"/>
      <c r="G55" s="5"/>
      <c r="H55" s="506"/>
      <c r="I55" s="5"/>
      <c r="J55" s="10" t="s">
        <v>101</v>
      </c>
      <c r="K55" s="16">
        <v>627228000</v>
      </c>
      <c r="L55" s="16">
        <v>1260000000</v>
      </c>
      <c r="M55" s="16">
        <v>1516000000</v>
      </c>
      <c r="N55" s="16">
        <v>516794000</v>
      </c>
      <c r="O55" s="15">
        <f>+SUM(K55:N55)</f>
        <v>3920022000</v>
      </c>
      <c r="P55" s="392"/>
      <c r="Q55" s="1"/>
      <c r="R55" s="1"/>
      <c r="S55" s="1"/>
      <c r="T55" s="1"/>
      <c r="U55" s="1"/>
      <c r="V55" s="1"/>
      <c r="W55" s="1"/>
      <c r="X55" s="1"/>
      <c r="Y55" s="1"/>
      <c r="Z55" s="1"/>
      <c r="AA55" s="1"/>
      <c r="AB55" s="1"/>
    </row>
    <row r="56" spans="1:28" ht="15" customHeight="1">
      <c r="A56" s="17"/>
      <c r="B56" s="18"/>
      <c r="C56" s="5"/>
      <c r="D56" s="1"/>
      <c r="E56" s="5"/>
      <c r="F56" s="5"/>
      <c r="G56" s="5"/>
      <c r="H56" s="5"/>
      <c r="I56" s="5"/>
      <c r="J56" s="5"/>
      <c r="K56" s="5"/>
      <c r="L56" s="5"/>
      <c r="M56" s="5"/>
      <c r="N56" s="5"/>
      <c r="O56" s="5"/>
      <c r="P56" s="386"/>
      <c r="Q56" s="1"/>
      <c r="R56" s="1"/>
      <c r="S56" s="1"/>
      <c r="T56" s="1"/>
      <c r="U56" s="1"/>
      <c r="V56" s="1"/>
      <c r="W56" s="1"/>
      <c r="X56" s="1"/>
      <c r="Y56" s="1"/>
      <c r="Z56" s="1"/>
      <c r="AA56" s="1"/>
      <c r="AB56" s="1"/>
    </row>
    <row r="57" spans="1:28" ht="26.25" customHeight="1">
      <c r="A57" s="502" t="s">
        <v>103</v>
      </c>
      <c r="B57" s="504" t="s">
        <v>116</v>
      </c>
      <c r="C57" s="5"/>
      <c r="D57" s="59" t="s">
        <v>105</v>
      </c>
      <c r="E57" s="5"/>
      <c r="F57" s="60" t="s">
        <v>98</v>
      </c>
      <c r="G57" s="5"/>
      <c r="H57" s="60" t="s">
        <v>106</v>
      </c>
      <c r="I57" s="5"/>
      <c r="J57" s="60" t="s">
        <v>99</v>
      </c>
      <c r="K57" s="61">
        <v>2024</v>
      </c>
      <c r="L57" s="61">
        <v>2025</v>
      </c>
      <c r="M57" s="61">
        <v>2026</v>
      </c>
      <c r="N57" s="61">
        <v>2027</v>
      </c>
      <c r="O57" s="61" t="s">
        <v>93</v>
      </c>
      <c r="P57" s="389"/>
      <c r="Q57" s="1"/>
      <c r="R57" s="1"/>
      <c r="S57" s="1"/>
      <c r="T57" s="1"/>
      <c r="U57" s="1"/>
      <c r="V57" s="1"/>
      <c r="W57" s="1"/>
      <c r="X57" s="1"/>
      <c r="Y57" s="1"/>
      <c r="Z57" s="1"/>
      <c r="AA57" s="1"/>
      <c r="AB57" s="1"/>
    </row>
    <row r="58" spans="1:28" ht="15" customHeight="1">
      <c r="A58" s="503"/>
      <c r="B58" s="505"/>
      <c r="C58" s="5"/>
      <c r="D58" s="508">
        <v>100</v>
      </c>
      <c r="E58" s="5"/>
      <c r="F58" s="508" t="s">
        <v>23</v>
      </c>
      <c r="G58" s="5"/>
      <c r="H58" s="508">
        <v>13</v>
      </c>
      <c r="I58" s="5"/>
      <c r="J58" s="10" t="s">
        <v>100</v>
      </c>
      <c r="K58" s="24">
        <v>0.05</v>
      </c>
      <c r="L58" s="24"/>
      <c r="M58" s="24"/>
      <c r="N58" s="24"/>
      <c r="O58" s="15">
        <v>100</v>
      </c>
      <c r="P58" s="386"/>
      <c r="Q58" s="14"/>
      <c r="R58" s="1"/>
      <c r="S58" s="1"/>
      <c r="T58" s="1"/>
      <c r="U58" s="1"/>
      <c r="V58" s="1"/>
      <c r="W58" s="1"/>
      <c r="X58" s="1"/>
      <c r="Y58" s="1"/>
      <c r="Z58" s="1"/>
      <c r="AA58" s="1"/>
      <c r="AB58" s="1"/>
    </row>
    <row r="59" spans="1:28" ht="15" customHeight="1">
      <c r="A59" s="503"/>
      <c r="B59" s="506"/>
      <c r="C59" s="5"/>
      <c r="D59" s="506"/>
      <c r="E59" s="5"/>
      <c r="F59" s="506"/>
      <c r="G59" s="5"/>
      <c r="H59" s="506"/>
      <c r="I59" s="5"/>
      <c r="J59" s="10" t="s">
        <v>101</v>
      </c>
      <c r="K59" s="16">
        <v>140500000</v>
      </c>
      <c r="L59" s="16">
        <v>320000000</v>
      </c>
      <c r="M59" s="16">
        <v>330000000</v>
      </c>
      <c r="N59" s="16">
        <v>114406000</v>
      </c>
      <c r="O59" s="15">
        <f>+SUM(K59:N59)</f>
        <v>904906000</v>
      </c>
      <c r="P59" s="392"/>
      <c r="Q59" s="1"/>
      <c r="R59" s="1"/>
      <c r="S59" s="1"/>
      <c r="T59" s="1"/>
      <c r="U59" s="1"/>
      <c r="V59" s="1"/>
      <c r="W59" s="1"/>
      <c r="X59" s="1"/>
      <c r="Y59" s="1"/>
      <c r="Z59" s="1"/>
      <c r="AA59" s="1"/>
      <c r="AB59" s="1"/>
    </row>
    <row r="60" spans="1:28" ht="15" customHeight="1">
      <c r="A60" s="17"/>
      <c r="B60" s="18"/>
      <c r="C60" s="5"/>
      <c r="D60" s="1"/>
      <c r="E60" s="5"/>
      <c r="F60" s="5"/>
      <c r="G60" s="5"/>
      <c r="H60" s="5"/>
      <c r="I60" s="5"/>
      <c r="J60" s="5"/>
      <c r="K60" s="5"/>
      <c r="L60" s="5"/>
      <c r="M60" s="5"/>
      <c r="N60" s="5"/>
      <c r="O60" s="5"/>
      <c r="P60" s="386"/>
      <c r="Q60" s="1"/>
      <c r="R60" s="1"/>
      <c r="S60" s="1"/>
      <c r="T60" s="1"/>
      <c r="U60" s="1"/>
      <c r="V60" s="1"/>
      <c r="W60" s="1"/>
      <c r="X60" s="1"/>
      <c r="Y60" s="1"/>
      <c r="Z60" s="1"/>
      <c r="AA60" s="1"/>
      <c r="AB60" s="1"/>
    </row>
    <row r="61" spans="1:28"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c r="A62" s="510" t="s">
        <v>117</v>
      </c>
      <c r="B62" s="503"/>
      <c r="C62" s="503"/>
      <c r="D62" s="503"/>
      <c r="E62" s="503"/>
      <c r="F62" s="503"/>
      <c r="G62" s="503"/>
      <c r="H62" s="503"/>
      <c r="I62" s="503"/>
      <c r="J62" s="503"/>
      <c r="K62" s="503"/>
      <c r="L62" s="503"/>
      <c r="M62" s="503"/>
      <c r="N62" s="503"/>
      <c r="O62" s="503"/>
      <c r="P62" s="1"/>
      <c r="Q62" s="1"/>
      <c r="R62" s="1"/>
      <c r="S62" s="1"/>
      <c r="T62" s="1"/>
      <c r="U62" s="1"/>
      <c r="V62" s="1"/>
      <c r="W62" s="1"/>
      <c r="X62" s="1"/>
      <c r="Y62" s="1"/>
      <c r="Z62" s="1"/>
      <c r="AA62" s="1"/>
      <c r="AB62" s="1"/>
    </row>
    <row r="63" spans="1:28" ht="15" customHeight="1">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30">
      <c r="A64" s="502" t="s">
        <v>95</v>
      </c>
      <c r="B64" s="509"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c r="A65" s="503"/>
      <c r="B65" s="505"/>
      <c r="C65" s="5"/>
      <c r="D65" s="508">
        <v>60</v>
      </c>
      <c r="E65" s="5"/>
      <c r="F65" s="508" t="s">
        <v>33</v>
      </c>
      <c r="G65" s="5"/>
      <c r="H65" s="508">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c r="A66" s="503"/>
      <c r="B66" s="506"/>
      <c r="C66" s="5"/>
      <c r="D66" s="506"/>
      <c r="E66" s="5"/>
      <c r="F66" s="506"/>
      <c r="G66" s="5"/>
      <c r="H66" s="506"/>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c r="A68" s="521" t="s">
        <v>102</v>
      </c>
      <c r="B68" s="503"/>
      <c r="C68" s="503"/>
      <c r="D68" s="503"/>
      <c r="E68" s="503"/>
      <c r="F68" s="503"/>
      <c r="G68" s="503"/>
      <c r="H68" s="503"/>
      <c r="I68" s="503"/>
      <c r="J68" s="503"/>
      <c r="K68" s="503"/>
      <c r="L68" s="503"/>
      <c r="M68" s="503"/>
      <c r="N68" s="503"/>
      <c r="O68" s="503"/>
      <c r="P68" s="1"/>
      <c r="Q68" s="1"/>
      <c r="R68" s="1"/>
      <c r="S68" s="1"/>
      <c r="T68" s="1"/>
      <c r="U68" s="1"/>
      <c r="V68" s="1"/>
      <c r="W68" s="1"/>
      <c r="X68" s="1"/>
      <c r="Y68" s="1"/>
      <c r="Z68" s="1"/>
      <c r="AA68" s="1"/>
      <c r="AB68" s="1"/>
    </row>
    <row r="69" spans="1:28" ht="25.5" customHeight="1">
      <c r="A69" s="502" t="s">
        <v>103</v>
      </c>
      <c r="B69" s="511"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c r="A70" s="503"/>
      <c r="B70" s="505"/>
      <c r="C70" s="5"/>
      <c r="D70" s="508">
        <v>60</v>
      </c>
      <c r="E70" s="5"/>
      <c r="F70" s="508" t="s">
        <v>33</v>
      </c>
      <c r="G70" s="5"/>
      <c r="H70" s="508">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c r="A71" s="503"/>
      <c r="B71" s="506"/>
      <c r="C71" s="5"/>
      <c r="D71" s="506"/>
      <c r="E71" s="5"/>
      <c r="F71" s="506"/>
      <c r="G71" s="5"/>
      <c r="H71" s="506"/>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124</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4" t="s">
        <v>125</v>
      </c>
      <c r="D12" s="565"/>
      <c r="E12" s="562" t="s">
        <v>126</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127</v>
      </c>
      <c r="D14" s="546"/>
      <c r="E14" s="403"/>
      <c r="F14" s="561"/>
      <c r="G14" s="546"/>
      <c r="H14" s="546"/>
      <c r="I14" s="546"/>
      <c r="J14" s="546"/>
      <c r="K14" s="546"/>
      <c r="L14" s="546"/>
      <c r="M14" s="546"/>
      <c r="N14" s="546"/>
      <c r="O14" s="546"/>
      <c r="P14" s="546"/>
      <c r="Q14" s="546"/>
      <c r="R14" s="546"/>
      <c r="S14" s="546"/>
      <c r="T14" s="546"/>
      <c r="U14" s="546"/>
      <c r="V14" s="546"/>
      <c r="W14" s="546"/>
      <c r="X14" s="546"/>
      <c r="Y14" s="546"/>
      <c r="Z14" s="546"/>
      <c r="AA14" s="546"/>
      <c r="AB14" s="557"/>
      <c r="AC14" s="393"/>
      <c r="AD14" s="393"/>
    </row>
    <row r="15" spans="1:30" ht="29.25" customHeight="1">
      <c r="A15" s="393"/>
      <c r="B15" s="31"/>
      <c r="C15" s="528"/>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19"/>
      <c r="AB15" s="404"/>
      <c r="AC15" s="393"/>
      <c r="AD15" s="393"/>
    </row>
    <row r="16" spans="1:30" ht="15" customHeight="1">
      <c r="A16" s="393"/>
      <c r="B16" s="3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4"/>
      <c r="AC16" s="393"/>
      <c r="AD16" s="393"/>
    </row>
    <row r="17" spans="1:30" ht="15" customHeight="1">
      <c r="A17" s="393"/>
      <c r="B17" s="31"/>
      <c r="C17" s="406" t="s">
        <v>128</v>
      </c>
      <c r="D17" s="406"/>
      <c r="E17" s="393"/>
      <c r="F17" s="393"/>
      <c r="G17" s="393"/>
      <c r="H17" s="393"/>
      <c r="I17" s="393"/>
      <c r="J17" s="405"/>
      <c r="K17" s="405"/>
      <c r="L17" s="405"/>
      <c r="M17" s="405"/>
      <c r="N17" s="405"/>
      <c r="O17" s="405"/>
      <c r="P17" s="405"/>
      <c r="Q17" s="405"/>
      <c r="R17" s="405" t="s">
        <v>129</v>
      </c>
      <c r="S17" s="405"/>
      <c r="T17" s="405"/>
      <c r="U17" s="405"/>
      <c r="V17" s="405"/>
      <c r="W17" s="405"/>
      <c r="X17" s="405"/>
      <c r="Y17" s="405"/>
      <c r="Z17" s="405"/>
      <c r="AA17" s="405"/>
      <c r="AB17" s="404"/>
      <c r="AC17" s="393"/>
      <c r="AD17" s="393"/>
    </row>
    <row r="18" spans="1:30" ht="15" customHeight="1">
      <c r="A18" s="393"/>
      <c r="B18" s="31"/>
      <c r="C18" s="555"/>
      <c r="D18" s="539"/>
      <c r="E18" s="539"/>
      <c r="F18" s="539"/>
      <c r="G18" s="539"/>
      <c r="H18" s="539"/>
      <c r="I18" s="539"/>
      <c r="J18" s="539"/>
      <c r="K18" s="539"/>
      <c r="L18" s="539"/>
      <c r="M18" s="539"/>
      <c r="N18" s="539"/>
      <c r="O18" s="539"/>
      <c r="P18" s="540"/>
      <c r="Q18" s="393"/>
      <c r="R18" s="549"/>
      <c r="S18" s="529"/>
      <c r="T18" s="529"/>
      <c r="U18" s="529"/>
      <c r="V18" s="529"/>
      <c r="W18" s="529"/>
      <c r="X18" s="529"/>
      <c r="Y18" s="529"/>
      <c r="Z18" s="529"/>
      <c r="AA18" s="519"/>
      <c r="AB18" s="400"/>
      <c r="AC18" s="393"/>
      <c r="AD18" s="393"/>
    </row>
    <row r="19" spans="1:30" ht="15" customHeight="1">
      <c r="A19" s="393"/>
      <c r="B19" s="31"/>
      <c r="C19" s="556"/>
      <c r="D19" s="503"/>
      <c r="E19" s="503"/>
      <c r="F19" s="503"/>
      <c r="G19" s="503"/>
      <c r="H19" s="503"/>
      <c r="I19" s="503"/>
      <c r="J19" s="503"/>
      <c r="K19" s="503"/>
      <c r="L19" s="503"/>
      <c r="M19" s="503"/>
      <c r="N19" s="503"/>
      <c r="O19" s="503"/>
      <c r="P19" s="557"/>
      <c r="Q19" s="393"/>
      <c r="R19" s="393"/>
      <c r="S19" s="393"/>
      <c r="T19" s="393"/>
      <c r="U19" s="393"/>
      <c r="V19" s="393"/>
      <c r="W19" s="393"/>
      <c r="X19" s="393"/>
      <c r="Y19" s="393"/>
      <c r="Z19" s="393"/>
      <c r="AA19" s="393"/>
      <c r="AB19" s="400"/>
      <c r="AC19" s="393"/>
      <c r="AD19" s="393"/>
    </row>
    <row r="20" spans="1:30" ht="15" customHeight="1">
      <c r="A20" s="393"/>
      <c r="B20" s="31"/>
      <c r="C20" s="556"/>
      <c r="D20" s="503"/>
      <c r="E20" s="503"/>
      <c r="F20" s="503"/>
      <c r="G20" s="503"/>
      <c r="H20" s="503"/>
      <c r="I20" s="503"/>
      <c r="J20" s="503"/>
      <c r="K20" s="503"/>
      <c r="L20" s="503"/>
      <c r="M20" s="503"/>
      <c r="N20" s="503"/>
      <c r="O20" s="503"/>
      <c r="P20" s="557"/>
      <c r="Q20" s="402"/>
      <c r="R20" s="405" t="s">
        <v>130</v>
      </c>
      <c r="S20" s="405"/>
      <c r="T20" s="405"/>
      <c r="U20" s="405"/>
      <c r="V20" s="405"/>
      <c r="W20" s="402"/>
      <c r="X20" s="402"/>
      <c r="Y20" s="402"/>
      <c r="Z20" s="393"/>
      <c r="AA20" s="402"/>
      <c r="AB20" s="400"/>
      <c r="AC20" s="393"/>
      <c r="AD20" s="393"/>
    </row>
    <row r="21" spans="1:30" ht="15" customHeight="1">
      <c r="A21" s="393"/>
      <c r="B21" s="31"/>
      <c r="C21" s="556"/>
      <c r="D21" s="503"/>
      <c r="E21" s="503"/>
      <c r="F21" s="503"/>
      <c r="G21" s="503"/>
      <c r="H21" s="503"/>
      <c r="I21" s="503"/>
      <c r="J21" s="503"/>
      <c r="K21" s="503"/>
      <c r="L21" s="503"/>
      <c r="M21" s="503"/>
      <c r="N21" s="503"/>
      <c r="O21" s="503"/>
      <c r="P21" s="557"/>
      <c r="Q21" s="393"/>
      <c r="R21" s="37"/>
      <c r="S21" s="393" t="s">
        <v>15</v>
      </c>
      <c r="T21" s="393"/>
      <c r="U21" s="37"/>
      <c r="V21" s="393" t="s">
        <v>27</v>
      </c>
      <c r="W21" s="393"/>
      <c r="X21" s="37"/>
      <c r="Y21" s="407" t="s">
        <v>46</v>
      </c>
      <c r="Z21" s="393"/>
      <c r="AA21" s="393"/>
      <c r="AB21" s="400"/>
      <c r="AC21" s="393"/>
      <c r="AD21" s="393"/>
    </row>
    <row r="22" spans="1:30" ht="15" customHeight="1">
      <c r="A22" s="393"/>
      <c r="B22" s="31"/>
      <c r="C22" s="556"/>
      <c r="D22" s="503"/>
      <c r="E22" s="503"/>
      <c r="F22" s="503"/>
      <c r="G22" s="503"/>
      <c r="H22" s="503"/>
      <c r="I22" s="503"/>
      <c r="J22" s="503"/>
      <c r="K22" s="503"/>
      <c r="L22" s="503"/>
      <c r="M22" s="503"/>
      <c r="N22" s="503"/>
      <c r="O22" s="503"/>
      <c r="P22" s="557"/>
      <c r="Q22" s="393"/>
      <c r="R22" s="393"/>
      <c r="S22" s="393"/>
      <c r="T22" s="393"/>
      <c r="U22" s="393"/>
      <c r="V22" s="393"/>
      <c r="W22" s="393"/>
      <c r="X22" s="393"/>
      <c r="Y22" s="393"/>
      <c r="Z22" s="393"/>
      <c r="AA22" s="393"/>
      <c r="AB22" s="400"/>
      <c r="AC22" s="393"/>
      <c r="AD22" s="393"/>
    </row>
    <row r="23" spans="1:30" ht="15" customHeight="1">
      <c r="A23" s="393"/>
      <c r="B23" s="31"/>
      <c r="C23" s="541"/>
      <c r="D23" s="542"/>
      <c r="E23" s="542"/>
      <c r="F23" s="542"/>
      <c r="G23" s="542"/>
      <c r="H23" s="542"/>
      <c r="I23" s="542"/>
      <c r="J23" s="542"/>
      <c r="K23" s="542"/>
      <c r="L23" s="542"/>
      <c r="M23" s="542"/>
      <c r="N23" s="542"/>
      <c r="O23" s="542"/>
      <c r="P23" s="543"/>
      <c r="Q23" s="393"/>
      <c r="R23" s="405" t="s">
        <v>131</v>
      </c>
      <c r="S23" s="393"/>
      <c r="T23" s="393"/>
      <c r="U23" s="393"/>
      <c r="V23" s="393"/>
      <c r="W23" s="566" t="s">
        <v>23</v>
      </c>
      <c r="X23" s="529"/>
      <c r="Y23" s="529"/>
      <c r="Z23" s="529"/>
      <c r="AA23" s="519"/>
      <c r="AB23" s="400"/>
      <c r="AC23" s="393"/>
      <c r="AD23" s="393"/>
    </row>
    <row r="24" spans="1:30" ht="15" customHeight="1">
      <c r="A24" s="393"/>
      <c r="B24" s="31"/>
      <c r="C24" s="402"/>
      <c r="D24" s="402"/>
      <c r="E24" s="402"/>
      <c r="F24" s="402"/>
      <c r="G24" s="402"/>
      <c r="H24" s="393"/>
      <c r="I24" s="393"/>
      <c r="J24" s="393"/>
      <c r="K24" s="393"/>
      <c r="L24" s="393"/>
      <c r="M24" s="393"/>
      <c r="N24" s="393"/>
      <c r="O24" s="393"/>
      <c r="P24" s="393"/>
      <c r="Q24" s="393"/>
      <c r="R24" s="405"/>
      <c r="S24" s="393"/>
      <c r="T24" s="393"/>
      <c r="U24" s="393"/>
      <c r="V24" s="393"/>
      <c r="W24" s="393"/>
      <c r="X24" s="393"/>
      <c r="Y24" s="393"/>
      <c r="Z24" s="393"/>
      <c r="AA24" s="393"/>
      <c r="AB24" s="400"/>
      <c r="AC24" s="393"/>
      <c r="AD24" s="393"/>
    </row>
    <row r="25" spans="1:30" ht="15" customHeight="1">
      <c r="A25" s="393"/>
      <c r="B25" s="31"/>
      <c r="C25" s="405" t="s">
        <v>132</v>
      </c>
      <c r="D25" s="402"/>
      <c r="E25" s="402"/>
      <c r="F25" s="402"/>
      <c r="G25" s="402"/>
      <c r="H25" s="402"/>
      <c r="I25" s="393"/>
      <c r="J25" s="393"/>
      <c r="K25" s="393"/>
      <c r="L25" s="393"/>
      <c r="M25" s="393"/>
      <c r="N25" s="393"/>
      <c r="O25" s="393"/>
      <c r="P25" s="393"/>
      <c r="Q25" s="393"/>
      <c r="R25" s="393"/>
      <c r="S25" s="393"/>
      <c r="T25" s="393"/>
      <c r="U25" s="393"/>
      <c r="V25" s="393"/>
      <c r="W25" s="393"/>
      <c r="X25" s="393"/>
      <c r="Y25" s="393"/>
      <c r="Z25" s="393"/>
      <c r="AA25" s="393"/>
      <c r="AB25" s="400"/>
      <c r="AC25" s="393"/>
      <c r="AD25" s="393"/>
    </row>
    <row r="26" spans="1:30" ht="29.25" customHeight="1">
      <c r="A26" s="393"/>
      <c r="B26" s="31"/>
      <c r="C26" s="566" t="s">
        <v>133</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19"/>
      <c r="AB26" s="400"/>
      <c r="AC26" s="393"/>
      <c r="AD26" s="393"/>
    </row>
    <row r="27" spans="1:30" ht="15" customHeight="1">
      <c r="A27" s="393"/>
      <c r="B27" s="3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8"/>
      <c r="AC27" s="393"/>
      <c r="AD27" s="393"/>
    </row>
    <row r="28" spans="1:30" ht="15" customHeight="1">
      <c r="A28" s="393"/>
      <c r="B28" s="31"/>
      <c r="C28" s="397" t="s">
        <v>134</v>
      </c>
      <c r="D28" s="402"/>
      <c r="E28" s="402"/>
      <c r="F28" s="402"/>
      <c r="G28" s="402"/>
      <c r="H28" s="402"/>
      <c r="I28" s="402"/>
      <c r="J28" s="402"/>
      <c r="K28" s="402"/>
      <c r="L28" s="402"/>
      <c r="M28" s="397" t="s">
        <v>134</v>
      </c>
      <c r="N28" s="402"/>
      <c r="O28" s="402"/>
      <c r="P28" s="402"/>
      <c r="Q28" s="402"/>
      <c r="R28" s="402"/>
      <c r="S28" s="402"/>
      <c r="T28" s="402"/>
      <c r="U28" s="402"/>
      <c r="V28" s="402"/>
      <c r="W28" s="402"/>
      <c r="X28" s="402"/>
      <c r="Y28" s="402"/>
      <c r="Z28" s="402"/>
      <c r="AA28" s="402"/>
      <c r="AB28" s="408"/>
      <c r="AC28" s="393"/>
      <c r="AD28" s="393"/>
    </row>
    <row r="29" spans="1:30" ht="29.25" customHeight="1">
      <c r="A29" s="393"/>
      <c r="B29" s="31"/>
      <c r="C29" s="566" t="s">
        <v>135</v>
      </c>
      <c r="D29" s="529"/>
      <c r="E29" s="529"/>
      <c r="F29" s="529"/>
      <c r="G29" s="529"/>
      <c r="H29" s="529"/>
      <c r="I29" s="529"/>
      <c r="J29" s="529"/>
      <c r="K29" s="519"/>
      <c r="L29" s="402"/>
      <c r="M29" s="566" t="s">
        <v>136</v>
      </c>
      <c r="N29" s="529"/>
      <c r="O29" s="529"/>
      <c r="P29" s="529"/>
      <c r="Q29" s="529"/>
      <c r="R29" s="529"/>
      <c r="S29" s="529"/>
      <c r="T29" s="529"/>
      <c r="U29" s="529"/>
      <c r="V29" s="529"/>
      <c r="W29" s="529"/>
      <c r="X29" s="529"/>
      <c r="Y29" s="529"/>
      <c r="Z29" s="529"/>
      <c r="AA29" s="519"/>
      <c r="AB29" s="408"/>
      <c r="AC29" s="393"/>
      <c r="AD29" s="393"/>
    </row>
    <row r="30" spans="1:30" ht="15" customHeight="1">
      <c r="A30" s="393"/>
      <c r="B30" s="31"/>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400"/>
      <c r="AC30" s="393"/>
      <c r="AD30" s="393"/>
    </row>
    <row r="31" spans="1:30" ht="15" customHeight="1">
      <c r="A31" s="393"/>
      <c r="B31" s="31"/>
      <c r="C31" s="409" t="s">
        <v>137</v>
      </c>
      <c r="D31" s="409"/>
      <c r="E31" s="409"/>
      <c r="F31" s="409"/>
      <c r="G31" s="410"/>
      <c r="H31" s="411"/>
      <c r="I31" s="411"/>
      <c r="J31" s="411"/>
      <c r="K31" s="411"/>
      <c r="L31" s="411"/>
      <c r="M31" s="411"/>
      <c r="N31" s="411"/>
      <c r="O31" s="411"/>
      <c r="P31" s="411"/>
      <c r="Q31" s="411"/>
      <c r="R31" s="411"/>
      <c r="S31" s="411"/>
      <c r="T31" s="411"/>
      <c r="U31" s="411"/>
      <c r="V31" s="411"/>
      <c r="W31" s="411"/>
      <c r="X31" s="411"/>
      <c r="Y31" s="411"/>
      <c r="Z31" s="411"/>
      <c r="AA31" s="411"/>
      <c r="AB31" s="400"/>
      <c r="AC31" s="393"/>
      <c r="AD31" s="393"/>
    </row>
    <row r="32" spans="1:30" ht="90" customHeight="1">
      <c r="A32" s="393"/>
      <c r="B32" s="31"/>
      <c r="C32" s="567" t="s">
        <v>138</v>
      </c>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19"/>
      <c r="AB32" s="400"/>
      <c r="AC32" s="393"/>
      <c r="AD32" s="393"/>
    </row>
    <row r="33" spans="1:30" ht="15" customHeight="1">
      <c r="A33" s="393"/>
      <c r="B33" s="31"/>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400"/>
      <c r="AC33" s="393"/>
      <c r="AD33" s="393"/>
    </row>
    <row r="34" spans="1:30" ht="15.75" customHeight="1">
      <c r="A34" s="393"/>
      <c r="B34" s="31"/>
      <c r="C34" s="550" t="s">
        <v>139</v>
      </c>
      <c r="D34" s="546"/>
      <c r="E34" s="405"/>
      <c r="F34" s="528" t="s">
        <v>22</v>
      </c>
      <c r="G34" s="519"/>
      <c r="H34" s="405"/>
      <c r="I34" s="393"/>
      <c r="J34" s="412" t="s">
        <v>140</v>
      </c>
      <c r="K34" s="528">
        <v>1</v>
      </c>
      <c r="L34" s="529"/>
      <c r="M34" s="529"/>
      <c r="N34" s="519"/>
      <c r="O34" s="405"/>
      <c r="P34" s="405"/>
      <c r="Q34" s="397" t="s">
        <v>141</v>
      </c>
      <c r="R34" s="393"/>
      <c r="S34" s="405"/>
      <c r="T34" s="405"/>
      <c r="U34" s="405"/>
      <c r="V34" s="405"/>
      <c r="W34" s="528" t="s">
        <v>20</v>
      </c>
      <c r="X34" s="529"/>
      <c r="Y34" s="529"/>
      <c r="Z34" s="529"/>
      <c r="AA34" s="519"/>
      <c r="AB34" s="404"/>
      <c r="AC34" s="393"/>
      <c r="AD34" s="393"/>
    </row>
    <row r="35" spans="1:30" ht="15.75" customHeight="1">
      <c r="A35" s="393"/>
      <c r="B35" s="31"/>
      <c r="C35" s="393"/>
      <c r="D35" s="393"/>
      <c r="E35" s="393"/>
      <c r="F35" s="407"/>
      <c r="G35" s="407"/>
      <c r="H35" s="407"/>
      <c r="I35" s="407"/>
      <c r="J35" s="407"/>
      <c r="K35" s="407"/>
      <c r="L35" s="407"/>
      <c r="M35" s="393"/>
      <c r="N35" s="393"/>
      <c r="O35" s="393"/>
      <c r="P35" s="393"/>
      <c r="Q35" s="393"/>
      <c r="R35" s="393"/>
      <c r="S35" s="393"/>
      <c r="T35" s="393"/>
      <c r="U35" s="393"/>
      <c r="V35" s="393"/>
      <c r="W35" s="393"/>
      <c r="X35" s="393"/>
      <c r="Y35" s="393"/>
      <c r="Z35" s="393"/>
      <c r="AA35" s="393"/>
      <c r="AB35" s="400"/>
      <c r="AC35" s="393"/>
      <c r="AD35" s="393"/>
    </row>
    <row r="36" spans="1:30" ht="32.25" customHeight="1">
      <c r="A36" s="393"/>
      <c r="B36" s="31"/>
      <c r="C36" s="393"/>
      <c r="D36" s="412" t="s">
        <v>142</v>
      </c>
      <c r="E36" s="405"/>
      <c r="F36" s="567" t="s">
        <v>143</v>
      </c>
      <c r="G36" s="529"/>
      <c r="H36" s="529"/>
      <c r="I36" s="529"/>
      <c r="J36" s="529"/>
      <c r="K36" s="529"/>
      <c r="L36" s="529"/>
      <c r="M36" s="519"/>
      <c r="N36" s="393"/>
      <c r="O36" s="412" t="s">
        <v>144</v>
      </c>
      <c r="P36" s="566">
        <v>1</v>
      </c>
      <c r="Q36" s="529"/>
      <c r="R36" s="529"/>
      <c r="S36" s="529"/>
      <c r="T36" s="529"/>
      <c r="U36" s="529"/>
      <c r="V36" s="529"/>
      <c r="W36" s="529"/>
      <c r="X36" s="529"/>
      <c r="Y36" s="529"/>
      <c r="Z36" s="529"/>
      <c r="AA36" s="519"/>
      <c r="AB36" s="400"/>
      <c r="AC36" s="393"/>
      <c r="AD36" s="393"/>
    </row>
    <row r="37" spans="1:30" ht="15.75" customHeight="1">
      <c r="A37" s="393"/>
      <c r="B37" s="31"/>
      <c r="C37" s="405"/>
      <c r="D37" s="405"/>
      <c r="E37" s="405"/>
      <c r="F37" s="407"/>
      <c r="G37" s="407"/>
      <c r="H37" s="407"/>
      <c r="I37" s="407"/>
      <c r="J37" s="407"/>
      <c r="K37" s="407"/>
      <c r="L37" s="407"/>
      <c r="M37" s="405"/>
      <c r="N37" s="405"/>
      <c r="O37" s="405"/>
      <c r="P37" s="405"/>
      <c r="Q37" s="405"/>
      <c r="R37" s="405"/>
      <c r="S37" s="405"/>
      <c r="T37" s="405"/>
      <c r="U37" s="405"/>
      <c r="V37" s="405"/>
      <c r="W37" s="405"/>
      <c r="X37" s="405"/>
      <c r="Y37" s="405"/>
      <c r="Z37" s="405"/>
      <c r="AA37" s="405"/>
      <c r="AB37" s="404"/>
      <c r="AC37" s="393"/>
      <c r="AD37" s="393"/>
    </row>
    <row r="38" spans="1:30" ht="15.75" customHeight="1">
      <c r="A38" s="393"/>
      <c r="B38" s="31"/>
      <c r="C38" s="393"/>
      <c r="D38" s="412" t="s">
        <v>145</v>
      </c>
      <c r="E38" s="393"/>
      <c r="F38" s="549" t="s">
        <v>146</v>
      </c>
      <c r="G38" s="519"/>
      <c r="H38" s="393"/>
      <c r="I38" s="393"/>
      <c r="J38" s="405" t="s">
        <v>147</v>
      </c>
      <c r="K38" s="393"/>
      <c r="L38" s="549" t="s">
        <v>148</v>
      </c>
      <c r="M38" s="529"/>
      <c r="N38" s="519"/>
      <c r="O38" s="405"/>
      <c r="P38" s="405"/>
      <c r="Q38" s="393"/>
      <c r="R38" s="405" t="s">
        <v>149</v>
      </c>
      <c r="S38" s="405"/>
      <c r="T38" s="405"/>
      <c r="U38" s="405"/>
      <c r="V38" s="405"/>
      <c r="W38" s="568"/>
      <c r="X38" s="529"/>
      <c r="Y38" s="529"/>
      <c r="Z38" s="529"/>
      <c r="AA38" s="519"/>
      <c r="AB38" s="404"/>
      <c r="AC38" s="393"/>
      <c r="AD38" s="393"/>
    </row>
    <row r="39" spans="1:30" ht="15.75" customHeight="1">
      <c r="A39" s="393"/>
      <c r="B39" s="31"/>
      <c r="C39" s="393"/>
      <c r="D39" s="393"/>
      <c r="E39" s="393"/>
      <c r="F39" s="29"/>
      <c r="G39" s="393"/>
      <c r="H39" s="393"/>
      <c r="I39" s="397"/>
      <c r="J39" s="397"/>
      <c r="K39" s="397"/>
      <c r="L39" s="397"/>
      <c r="M39" s="397"/>
      <c r="N39" s="397"/>
      <c r="O39" s="397"/>
      <c r="P39" s="397"/>
      <c r="Q39" s="397"/>
      <c r="R39" s="397"/>
      <c r="S39" s="397"/>
      <c r="T39" s="397"/>
      <c r="U39" s="397"/>
      <c r="V39" s="397"/>
      <c r="W39" s="397"/>
      <c r="X39" s="397"/>
      <c r="Y39" s="397"/>
      <c r="Z39" s="397"/>
      <c r="AA39" s="397"/>
      <c r="AB39" s="398"/>
      <c r="AC39" s="393"/>
      <c r="AD39" s="393"/>
    </row>
    <row r="40" spans="1:30" ht="15.75" customHeight="1">
      <c r="A40" s="393"/>
      <c r="B40" s="31"/>
      <c r="C40" s="413" t="s">
        <v>150</v>
      </c>
      <c r="D40" s="569">
        <v>2024</v>
      </c>
      <c r="E40" s="570"/>
      <c r="F40" s="571"/>
      <c r="G40" s="35"/>
      <c r="H40" s="397"/>
      <c r="I40" s="397"/>
      <c r="J40" s="397"/>
      <c r="K40" s="397"/>
      <c r="L40" s="397"/>
      <c r="M40" s="397"/>
      <c r="N40" s="397"/>
      <c r="O40" s="397"/>
      <c r="P40" s="397"/>
      <c r="Q40" s="561"/>
      <c r="R40" s="546"/>
      <c r="S40" s="546"/>
      <c r="T40" s="546"/>
      <c r="U40" s="546"/>
      <c r="V40" s="397"/>
      <c r="W40" s="397"/>
      <c r="X40" s="560"/>
      <c r="Y40" s="546"/>
      <c r="Z40" s="546"/>
      <c r="AA40" s="546"/>
      <c r="AB40" s="404"/>
      <c r="AC40" s="393"/>
      <c r="AD40" s="393"/>
    </row>
    <row r="41" spans="1:30" ht="5.25" customHeight="1">
      <c r="A41" s="393"/>
      <c r="B41" s="31"/>
      <c r="C41" s="405"/>
      <c r="D41" s="38"/>
      <c r="E41" s="38"/>
      <c r="F41" s="38"/>
      <c r="G41" s="393"/>
      <c r="H41" s="397"/>
      <c r="I41" s="397"/>
      <c r="J41" s="397"/>
      <c r="K41" s="397"/>
      <c r="L41" s="397"/>
      <c r="M41" s="397"/>
      <c r="N41" s="397"/>
      <c r="O41" s="397"/>
      <c r="P41" s="397"/>
      <c r="Q41" s="402"/>
      <c r="R41" s="402"/>
      <c r="S41" s="402"/>
      <c r="T41" s="402"/>
      <c r="U41" s="402"/>
      <c r="V41" s="397"/>
      <c r="W41" s="397"/>
      <c r="X41" s="414"/>
      <c r="Y41" s="414"/>
      <c r="Z41" s="414"/>
      <c r="AA41" s="414"/>
      <c r="AB41" s="404"/>
      <c r="AC41" s="393"/>
      <c r="AD41" s="393"/>
    </row>
    <row r="42" spans="1:30" ht="15.75" customHeight="1">
      <c r="A42" s="393"/>
      <c r="B42" s="31"/>
      <c r="C42" s="405" t="s">
        <v>140</v>
      </c>
      <c r="D42" s="566">
        <v>1</v>
      </c>
      <c r="E42" s="529"/>
      <c r="F42" s="519"/>
      <c r="G42" s="393"/>
      <c r="H42" s="397"/>
      <c r="I42" s="397"/>
      <c r="J42" s="397"/>
      <c r="K42" s="397"/>
      <c r="L42" s="397"/>
      <c r="M42" s="397"/>
      <c r="N42" s="397"/>
      <c r="O42" s="397"/>
      <c r="P42" s="397"/>
      <c r="Q42" s="561"/>
      <c r="R42" s="546"/>
      <c r="S42" s="546"/>
      <c r="T42" s="546"/>
      <c r="U42" s="546"/>
      <c r="V42" s="397"/>
      <c r="W42" s="397"/>
      <c r="X42" s="560"/>
      <c r="Y42" s="546"/>
      <c r="Z42" s="546"/>
      <c r="AA42" s="546"/>
      <c r="AB42" s="398"/>
      <c r="AC42" s="393"/>
      <c r="AD42" s="393"/>
    </row>
    <row r="43" spans="1:30" ht="15.75" customHeight="1">
      <c r="A43" s="393"/>
      <c r="B43" s="31"/>
      <c r="C43" s="393"/>
      <c r="D43" s="393"/>
      <c r="E43" s="393"/>
      <c r="F43" s="393"/>
      <c r="G43" s="393"/>
      <c r="H43" s="393"/>
      <c r="I43" s="397"/>
      <c r="J43" s="397"/>
      <c r="K43" s="405"/>
      <c r="L43" s="405"/>
      <c r="M43" s="405"/>
      <c r="N43" s="405"/>
      <c r="O43" s="405"/>
      <c r="P43" s="405"/>
      <c r="Q43" s="405"/>
      <c r="R43" s="405"/>
      <c r="S43" s="405"/>
      <c r="T43" s="405"/>
      <c r="U43" s="405"/>
      <c r="V43" s="405"/>
      <c r="W43" s="405"/>
      <c r="X43" s="405"/>
      <c r="Y43" s="405"/>
      <c r="Z43" s="405"/>
      <c r="AA43" s="405"/>
      <c r="AB43" s="398"/>
      <c r="AC43" s="393"/>
      <c r="AD43" s="393"/>
    </row>
    <row r="44" spans="1:30" ht="15.75" customHeight="1">
      <c r="A44" s="393"/>
      <c r="B44" s="31"/>
      <c r="C44" s="405"/>
      <c r="D44" s="528" t="s">
        <v>151</v>
      </c>
      <c r="E44" s="529"/>
      <c r="F44" s="529"/>
      <c r="G44" s="529"/>
      <c r="H44" s="529"/>
      <c r="I44" s="529"/>
      <c r="J44" s="529"/>
      <c r="K44" s="529"/>
      <c r="L44" s="529"/>
      <c r="M44" s="529"/>
      <c r="N44" s="529"/>
      <c r="O44" s="529"/>
      <c r="P44" s="529"/>
      <c r="Q44" s="529"/>
      <c r="R44" s="529"/>
      <c r="S44" s="529"/>
      <c r="T44" s="529"/>
      <c r="U44" s="529"/>
      <c r="V44" s="529"/>
      <c r="W44" s="529"/>
      <c r="X44" s="529"/>
      <c r="Y44" s="519"/>
      <c r="Z44" s="406"/>
      <c r="AA44" s="406"/>
      <c r="AB44" s="415"/>
      <c r="AC44" s="393"/>
      <c r="AD44" s="393"/>
    </row>
    <row r="45" spans="1:30" ht="15.75" customHeight="1">
      <c r="A45" s="393"/>
      <c r="B45" s="31"/>
      <c r="C45" s="393"/>
      <c r="D45" s="534" t="s">
        <v>152</v>
      </c>
      <c r="E45" s="529"/>
      <c r="F45" s="529"/>
      <c r="G45" s="529"/>
      <c r="H45" s="519"/>
      <c r="I45" s="530" t="s">
        <v>153</v>
      </c>
      <c r="J45" s="529"/>
      <c r="K45" s="529"/>
      <c r="L45" s="529"/>
      <c r="M45" s="529"/>
      <c r="N45" s="529"/>
      <c r="O45" s="529"/>
      <c r="P45" s="519"/>
      <c r="Q45" s="531" t="s">
        <v>154</v>
      </c>
      <c r="R45" s="529"/>
      <c r="S45" s="529"/>
      <c r="T45" s="529"/>
      <c r="U45" s="529"/>
      <c r="V45" s="529"/>
      <c r="W45" s="529"/>
      <c r="X45" s="529"/>
      <c r="Y45" s="519"/>
      <c r="Z45" s="406"/>
      <c r="AA45" s="406"/>
      <c r="AB45" s="415"/>
      <c r="AC45" s="393"/>
      <c r="AD45" s="393"/>
    </row>
    <row r="46" spans="1:30" ht="15.75" customHeight="1">
      <c r="A46" s="416"/>
      <c r="B46" s="39"/>
      <c r="C46" s="40"/>
      <c r="D46" s="535" t="s">
        <v>155</v>
      </c>
      <c r="E46" s="529"/>
      <c r="F46" s="529"/>
      <c r="G46" s="529"/>
      <c r="H46" s="519"/>
      <c r="I46" s="532" t="s">
        <v>156</v>
      </c>
      <c r="J46" s="529"/>
      <c r="K46" s="529"/>
      <c r="L46" s="529"/>
      <c r="M46" s="529"/>
      <c r="N46" s="529"/>
      <c r="O46" s="529"/>
      <c r="P46" s="519"/>
      <c r="Q46" s="533" t="s">
        <v>157</v>
      </c>
      <c r="R46" s="529"/>
      <c r="S46" s="529"/>
      <c r="T46" s="529"/>
      <c r="U46" s="529"/>
      <c r="V46" s="529"/>
      <c r="W46" s="529"/>
      <c r="X46" s="529"/>
      <c r="Y46" s="519"/>
      <c r="Z46" s="416"/>
      <c r="AA46" s="416"/>
      <c r="AB46" s="417"/>
      <c r="AC46" s="416"/>
      <c r="AD46" s="416"/>
    </row>
    <row r="47" spans="1:30" ht="15.75" customHeight="1">
      <c r="A47" s="393"/>
      <c r="B47" s="31"/>
      <c r="C47" s="418"/>
      <c r="D47" s="418"/>
      <c r="E47" s="418"/>
      <c r="F47" s="418"/>
      <c r="G47" s="419"/>
      <c r="H47" s="419"/>
      <c r="I47" s="419"/>
      <c r="J47" s="419"/>
      <c r="K47" s="419"/>
      <c r="L47" s="419"/>
      <c r="M47" s="419"/>
      <c r="N47" s="419"/>
      <c r="O47" s="419"/>
      <c r="P47" s="419"/>
      <c r="Q47" s="419"/>
      <c r="R47" s="419"/>
      <c r="S47" s="419"/>
      <c r="T47" s="419"/>
      <c r="U47" s="419"/>
      <c r="V47" s="419"/>
      <c r="W47" s="419"/>
      <c r="X47" s="419"/>
      <c r="Y47" s="419"/>
      <c r="Z47" s="418"/>
      <c r="AA47" s="418"/>
      <c r="AB47" s="401"/>
      <c r="AC47" s="393"/>
      <c r="AD47" s="393"/>
    </row>
    <row r="48" spans="1:30" ht="15.75" customHeight="1">
      <c r="A48" s="420"/>
      <c r="B48" s="41"/>
      <c r="C48" s="536" t="s">
        <v>158</v>
      </c>
      <c r="D48" s="529"/>
      <c r="E48" s="529"/>
      <c r="F48" s="519"/>
      <c r="G48" s="537" t="s">
        <v>159</v>
      </c>
      <c r="H48" s="538" t="s">
        <v>160</v>
      </c>
      <c r="I48" s="539"/>
      <c r="J48" s="539"/>
      <c r="K48" s="539"/>
      <c r="L48" s="539"/>
      <c r="M48" s="539"/>
      <c r="N48" s="539"/>
      <c r="O48" s="539"/>
      <c r="P48" s="539"/>
      <c r="Q48" s="539"/>
      <c r="R48" s="539"/>
      <c r="S48" s="539"/>
      <c r="T48" s="539"/>
      <c r="U48" s="539"/>
      <c r="V48" s="539"/>
      <c r="W48" s="539"/>
      <c r="X48" s="539"/>
      <c r="Y48" s="539"/>
      <c r="Z48" s="539"/>
      <c r="AA48" s="540"/>
      <c r="AB48" s="415"/>
      <c r="AC48" s="420"/>
      <c r="AD48" s="420"/>
    </row>
    <row r="49" spans="1:30" ht="15.75" customHeight="1">
      <c r="A49" s="420"/>
      <c r="B49" s="41"/>
      <c r="C49" s="42" t="s">
        <v>161</v>
      </c>
      <c r="D49" s="43">
        <v>1.2</v>
      </c>
      <c r="E49" s="536" t="s">
        <v>162</v>
      </c>
      <c r="F49" s="519"/>
      <c r="G49" s="506"/>
      <c r="H49" s="541"/>
      <c r="I49" s="542"/>
      <c r="J49" s="542"/>
      <c r="K49" s="542"/>
      <c r="L49" s="542"/>
      <c r="M49" s="542"/>
      <c r="N49" s="542"/>
      <c r="O49" s="542"/>
      <c r="P49" s="542"/>
      <c r="Q49" s="542"/>
      <c r="R49" s="542"/>
      <c r="S49" s="542"/>
      <c r="T49" s="542"/>
      <c r="U49" s="542"/>
      <c r="V49" s="542"/>
      <c r="W49" s="542"/>
      <c r="X49" s="542"/>
      <c r="Y49" s="542"/>
      <c r="Z49" s="542"/>
      <c r="AA49" s="543"/>
      <c r="AB49" s="415"/>
      <c r="AC49" s="420"/>
      <c r="AD49" s="420"/>
    </row>
    <row r="50" spans="1:30" ht="15.75" customHeight="1">
      <c r="A50" s="420"/>
      <c r="B50" s="41"/>
      <c r="C50" s="44">
        <v>2024</v>
      </c>
      <c r="D50" s="45">
        <v>45474</v>
      </c>
      <c r="E50" s="544">
        <v>45656</v>
      </c>
      <c r="F50" s="519"/>
      <c r="G50" s="46">
        <v>1</v>
      </c>
      <c r="H50" s="548" t="s">
        <v>124</v>
      </c>
      <c r="I50" s="529"/>
      <c r="J50" s="529"/>
      <c r="K50" s="529"/>
      <c r="L50" s="529"/>
      <c r="M50" s="529"/>
      <c r="N50" s="529"/>
      <c r="O50" s="529"/>
      <c r="P50" s="529"/>
      <c r="Q50" s="529"/>
      <c r="R50" s="529"/>
      <c r="S50" s="529"/>
      <c r="T50" s="529"/>
      <c r="U50" s="529"/>
      <c r="V50" s="529"/>
      <c r="W50" s="529"/>
      <c r="X50" s="529"/>
      <c r="Y50" s="529"/>
      <c r="Z50" s="529"/>
      <c r="AA50" s="519"/>
      <c r="AB50" s="415"/>
      <c r="AC50" s="420"/>
      <c r="AD50" s="420"/>
    </row>
    <row r="51" spans="1:30" ht="15.75" customHeight="1">
      <c r="A51" s="420"/>
      <c r="B51" s="41"/>
      <c r="C51" s="44">
        <v>2025</v>
      </c>
      <c r="D51" s="45">
        <v>45658</v>
      </c>
      <c r="E51" s="544">
        <v>46021</v>
      </c>
      <c r="F51" s="519"/>
      <c r="G51" s="46">
        <v>1</v>
      </c>
      <c r="H51" s="548" t="s">
        <v>124</v>
      </c>
      <c r="I51" s="529"/>
      <c r="J51" s="529"/>
      <c r="K51" s="529"/>
      <c r="L51" s="529"/>
      <c r="M51" s="529"/>
      <c r="N51" s="529"/>
      <c r="O51" s="529"/>
      <c r="P51" s="529"/>
      <c r="Q51" s="529"/>
      <c r="R51" s="529"/>
      <c r="S51" s="529"/>
      <c r="T51" s="529"/>
      <c r="U51" s="529"/>
      <c r="V51" s="529"/>
      <c r="W51" s="529"/>
      <c r="X51" s="529"/>
      <c r="Y51" s="529"/>
      <c r="Z51" s="529"/>
      <c r="AA51" s="519"/>
      <c r="AB51" s="415"/>
      <c r="AC51" s="420"/>
      <c r="AD51" s="420"/>
    </row>
    <row r="52" spans="1:30" ht="15.75" customHeight="1">
      <c r="A52" s="420"/>
      <c r="B52" s="41"/>
      <c r="C52" s="44">
        <v>2026</v>
      </c>
      <c r="D52" s="45">
        <v>46023</v>
      </c>
      <c r="E52" s="544">
        <v>46386</v>
      </c>
      <c r="F52" s="519"/>
      <c r="G52" s="46">
        <v>1</v>
      </c>
      <c r="H52" s="548" t="s">
        <v>124</v>
      </c>
      <c r="I52" s="529"/>
      <c r="J52" s="529"/>
      <c r="K52" s="529"/>
      <c r="L52" s="529"/>
      <c r="M52" s="529"/>
      <c r="N52" s="529"/>
      <c r="O52" s="529"/>
      <c r="P52" s="529"/>
      <c r="Q52" s="529"/>
      <c r="R52" s="529"/>
      <c r="S52" s="529"/>
      <c r="T52" s="529"/>
      <c r="U52" s="529"/>
      <c r="V52" s="529"/>
      <c r="W52" s="529"/>
      <c r="X52" s="529"/>
      <c r="Y52" s="529"/>
      <c r="Z52" s="529"/>
      <c r="AA52" s="519"/>
      <c r="AB52" s="415"/>
      <c r="AC52" s="420"/>
      <c r="AD52" s="420"/>
    </row>
    <row r="53" spans="1:30" ht="15.75" customHeight="1">
      <c r="A53" s="420"/>
      <c r="B53" s="41"/>
      <c r="C53" s="44">
        <v>2027</v>
      </c>
      <c r="D53" s="45">
        <v>46388</v>
      </c>
      <c r="E53" s="544">
        <v>46751</v>
      </c>
      <c r="F53" s="519"/>
      <c r="G53" s="46">
        <v>1</v>
      </c>
      <c r="H53" s="548" t="s">
        <v>124</v>
      </c>
      <c r="I53" s="529"/>
      <c r="J53" s="529"/>
      <c r="K53" s="529"/>
      <c r="L53" s="529"/>
      <c r="M53" s="529"/>
      <c r="N53" s="529"/>
      <c r="O53" s="529"/>
      <c r="P53" s="529"/>
      <c r="Q53" s="529"/>
      <c r="R53" s="529"/>
      <c r="S53" s="529"/>
      <c r="T53" s="529"/>
      <c r="U53" s="529"/>
      <c r="V53" s="529"/>
      <c r="W53" s="529"/>
      <c r="X53" s="529"/>
      <c r="Y53" s="529"/>
      <c r="Z53" s="529"/>
      <c r="AA53" s="519"/>
      <c r="AB53" s="415"/>
      <c r="AC53" s="420"/>
      <c r="AD53" s="420"/>
    </row>
    <row r="54" spans="1:30" ht="15.75" customHeight="1">
      <c r="A54" s="420"/>
      <c r="B54" s="41"/>
      <c r="C54" s="44"/>
      <c r="D54" s="44"/>
      <c r="E54" s="536"/>
      <c r="F54" s="519"/>
      <c r="G54" s="43"/>
      <c r="H54" s="536"/>
      <c r="I54" s="529"/>
      <c r="J54" s="529"/>
      <c r="K54" s="529"/>
      <c r="L54" s="529"/>
      <c r="M54" s="529"/>
      <c r="N54" s="529"/>
      <c r="O54" s="529"/>
      <c r="P54" s="529"/>
      <c r="Q54" s="529"/>
      <c r="R54" s="529"/>
      <c r="S54" s="529"/>
      <c r="T54" s="529"/>
      <c r="U54" s="529"/>
      <c r="V54" s="529"/>
      <c r="W54" s="529"/>
      <c r="X54" s="529"/>
      <c r="Y54" s="529"/>
      <c r="Z54" s="529"/>
      <c r="AA54" s="519"/>
      <c r="AB54" s="415"/>
      <c r="AC54" s="420"/>
      <c r="AD54" s="420"/>
    </row>
    <row r="55" spans="1:30" ht="15.75" customHeight="1">
      <c r="A55" s="393"/>
      <c r="B55" s="31"/>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400"/>
      <c r="AC55" s="393"/>
      <c r="AD55" s="393"/>
    </row>
    <row r="56" spans="1:30" ht="15.75" customHeight="1">
      <c r="A56" s="393"/>
      <c r="B56" s="31"/>
      <c r="C56" s="550" t="s">
        <v>163</v>
      </c>
      <c r="D56" s="546"/>
      <c r="E56" s="405"/>
      <c r="F56" s="397" t="s">
        <v>164</v>
      </c>
      <c r="G56" s="47"/>
      <c r="H56" s="407"/>
      <c r="I56" s="397" t="s">
        <v>165</v>
      </c>
      <c r="J56" s="393"/>
      <c r="K56" s="549"/>
      <c r="L56" s="519"/>
      <c r="M56" s="405"/>
      <c r="N56" s="393"/>
      <c r="O56" s="393"/>
      <c r="P56" s="393"/>
      <c r="Q56" s="393"/>
      <c r="R56" s="393"/>
      <c r="S56" s="393"/>
      <c r="T56" s="393"/>
      <c r="U56" s="393"/>
      <c r="V56" s="393"/>
      <c r="W56" s="393"/>
      <c r="X56" s="393"/>
      <c r="Y56" s="393"/>
      <c r="Z56" s="393"/>
      <c r="AA56" s="393"/>
      <c r="AB56" s="400"/>
      <c r="AC56" s="393"/>
      <c r="AD56" s="393"/>
    </row>
    <row r="57" spans="1:30" ht="15.75" customHeight="1">
      <c r="A57" s="393"/>
      <c r="B57" s="42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22"/>
      <c r="AC57" s="393"/>
      <c r="AD57" s="393"/>
    </row>
    <row r="58" spans="1:30" ht="15.75" customHeight="1">
      <c r="A58" s="393"/>
      <c r="B58" s="547" t="s">
        <v>166</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19"/>
      <c r="AC58" s="393"/>
      <c r="AD58" s="393"/>
    </row>
    <row r="59" spans="1:30" ht="15.75" customHeight="1">
      <c r="A59" s="393"/>
      <c r="B59" s="48"/>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9"/>
      <c r="AC59" s="393"/>
      <c r="AD59" s="393"/>
    </row>
    <row r="60" spans="1:30" ht="29.25" customHeight="1">
      <c r="A60" s="393"/>
      <c r="B60" s="536" t="s">
        <v>161</v>
      </c>
      <c r="C60" s="519"/>
      <c r="D60" s="43"/>
      <c r="E60" s="536" t="s">
        <v>167</v>
      </c>
      <c r="F60" s="519"/>
      <c r="G60" s="43"/>
      <c r="H60" s="528" t="s">
        <v>168</v>
      </c>
      <c r="I60" s="519"/>
      <c r="J60" s="536"/>
      <c r="K60" s="519"/>
      <c r="L60" s="545"/>
      <c r="M60" s="546"/>
      <c r="N60" s="43" t="s">
        <v>169</v>
      </c>
      <c r="O60" s="536"/>
      <c r="P60" s="529"/>
      <c r="Q60" s="519"/>
      <c r="R60" s="536" t="s">
        <v>170</v>
      </c>
      <c r="S60" s="529"/>
      <c r="T60" s="519"/>
      <c r="U60" s="536"/>
      <c r="V60" s="529"/>
      <c r="W60" s="519"/>
      <c r="X60" s="536" t="s">
        <v>171</v>
      </c>
      <c r="Y60" s="519"/>
      <c r="Z60" s="536"/>
      <c r="AA60" s="529"/>
      <c r="AB60" s="519"/>
      <c r="AC60" s="393"/>
      <c r="AD60" s="393"/>
    </row>
    <row r="61" spans="1:30" ht="15.75" customHeight="1">
      <c r="A61" s="393"/>
      <c r="B61" s="48"/>
      <c r="C61" s="423"/>
      <c r="D61" s="423"/>
      <c r="E61" s="423"/>
      <c r="F61" s="416"/>
      <c r="G61" s="424"/>
      <c r="H61" s="425"/>
      <c r="I61" s="425"/>
      <c r="J61" s="416"/>
      <c r="K61" s="416"/>
      <c r="L61" s="416"/>
      <c r="M61" s="416"/>
      <c r="N61" s="425"/>
      <c r="O61" s="416"/>
      <c r="P61" s="416"/>
      <c r="Q61" s="416"/>
      <c r="R61" s="416"/>
      <c r="S61" s="425"/>
      <c r="T61" s="402"/>
      <c r="U61" s="402"/>
      <c r="V61" s="393"/>
      <c r="W61" s="425"/>
      <c r="X61" s="412"/>
      <c r="Y61" s="412"/>
      <c r="Z61" s="50"/>
      <c r="AA61" s="28"/>
      <c r="AB61" s="51"/>
      <c r="AC61" s="393"/>
      <c r="AD61" s="393"/>
    </row>
    <row r="62" spans="1:30" ht="15.75" customHeight="1">
      <c r="A62" s="393"/>
      <c r="B62" s="547" t="s">
        <v>172</v>
      </c>
      <c r="C62" s="519"/>
      <c r="D62" s="551"/>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3"/>
      <c r="AC62" s="393"/>
      <c r="AD62" s="393"/>
    </row>
    <row r="63" spans="1:30" ht="15.75" customHeight="1">
      <c r="A63" s="393"/>
      <c r="B63" s="48"/>
      <c r="C63" s="423"/>
      <c r="D63" s="423"/>
      <c r="E63" s="423"/>
      <c r="F63" s="416"/>
      <c r="G63" s="424"/>
      <c r="H63" s="425"/>
      <c r="I63" s="425"/>
      <c r="J63" s="416"/>
      <c r="K63" s="416"/>
      <c r="L63" s="416"/>
      <c r="M63" s="416"/>
      <c r="N63" s="425"/>
      <c r="O63" s="416"/>
      <c r="P63" s="416"/>
      <c r="Q63" s="416"/>
      <c r="R63" s="416"/>
      <c r="S63" s="425"/>
      <c r="T63" s="402"/>
      <c r="U63" s="402"/>
      <c r="V63" s="393"/>
      <c r="W63" s="425"/>
      <c r="X63" s="412"/>
      <c r="Y63" s="412"/>
      <c r="Z63" s="50"/>
      <c r="AA63" s="28"/>
      <c r="AB63" s="51"/>
      <c r="AC63" s="393"/>
      <c r="AD63" s="393"/>
    </row>
    <row r="64" spans="1:30" ht="15.75" customHeight="1">
      <c r="A64" s="393"/>
      <c r="B64" s="547" t="s">
        <v>173</v>
      </c>
      <c r="C64" s="519"/>
      <c r="D64" s="55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3"/>
      <c r="AC64" s="393"/>
      <c r="AD64" s="393"/>
    </row>
    <row r="65" spans="1:30" ht="15.75" customHeight="1">
      <c r="A65" s="393"/>
      <c r="B65" s="48"/>
      <c r="C65" s="423"/>
      <c r="D65" s="423"/>
      <c r="E65" s="423"/>
      <c r="F65" s="416"/>
      <c r="G65" s="424"/>
      <c r="H65" s="425"/>
      <c r="I65" s="425"/>
      <c r="J65" s="416"/>
      <c r="K65" s="416"/>
      <c r="L65" s="416"/>
      <c r="M65" s="416"/>
      <c r="N65" s="425"/>
      <c r="O65" s="416"/>
      <c r="P65" s="416"/>
      <c r="Q65" s="416"/>
      <c r="R65" s="416"/>
      <c r="S65" s="425"/>
      <c r="T65" s="402"/>
      <c r="U65" s="402"/>
      <c r="V65" s="393"/>
      <c r="W65" s="425"/>
      <c r="X65" s="412"/>
      <c r="Y65" s="412"/>
      <c r="Z65" s="412"/>
      <c r="AA65" s="402"/>
      <c r="AB65" s="408"/>
      <c r="AC65" s="393"/>
      <c r="AD65" s="393"/>
    </row>
    <row r="66" spans="1:30" ht="15.75" customHeight="1">
      <c r="A66" s="393"/>
      <c r="B66" s="547" t="s">
        <v>174</v>
      </c>
      <c r="C66" s="519"/>
      <c r="D66" s="55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3"/>
      <c r="AC66" s="393"/>
      <c r="AD66" s="393"/>
    </row>
    <row r="67" spans="1:30" ht="15.75" customHeight="1">
      <c r="A67" s="393"/>
      <c r="B67" s="48"/>
      <c r="C67" s="423"/>
      <c r="D67" s="423"/>
      <c r="E67" s="423"/>
      <c r="F67" s="416"/>
      <c r="G67" s="424"/>
      <c r="H67" s="425"/>
      <c r="I67" s="425"/>
      <c r="J67" s="416"/>
      <c r="K67" s="416"/>
      <c r="L67" s="416"/>
      <c r="M67" s="416"/>
      <c r="N67" s="425"/>
      <c r="O67" s="416"/>
      <c r="P67" s="416"/>
      <c r="Q67" s="416"/>
      <c r="R67" s="416"/>
      <c r="S67" s="425"/>
      <c r="T67" s="402"/>
      <c r="U67" s="402"/>
      <c r="V67" s="393"/>
      <c r="W67" s="425"/>
      <c r="X67" s="412"/>
      <c r="Y67" s="412"/>
      <c r="Z67" s="50"/>
      <c r="AA67" s="28"/>
      <c r="AB67" s="51"/>
      <c r="AC67" s="393"/>
      <c r="AD67" s="393"/>
    </row>
    <row r="68" spans="1:30" ht="15.75" customHeight="1">
      <c r="A68" s="393"/>
      <c r="B68" s="547" t="s">
        <v>175</v>
      </c>
      <c r="C68" s="519"/>
      <c r="D68" s="55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3"/>
      <c r="AC68" s="393"/>
      <c r="AD68" s="393"/>
    </row>
    <row r="69" spans="1:30" ht="15.75" customHeight="1">
      <c r="A69" s="393"/>
      <c r="B69" s="48"/>
      <c r="C69" s="423"/>
      <c r="D69" s="423"/>
      <c r="E69" s="423"/>
      <c r="F69" s="416"/>
      <c r="G69" s="424"/>
      <c r="H69" s="425"/>
      <c r="I69" s="425"/>
      <c r="J69" s="416"/>
      <c r="K69" s="416"/>
      <c r="L69" s="416"/>
      <c r="M69" s="416"/>
      <c r="N69" s="425"/>
      <c r="O69" s="416"/>
      <c r="P69" s="416"/>
      <c r="Q69" s="416"/>
      <c r="R69" s="416"/>
      <c r="S69" s="425"/>
      <c r="T69" s="402"/>
      <c r="U69" s="402"/>
      <c r="V69" s="393"/>
      <c r="W69" s="425"/>
      <c r="X69" s="412"/>
      <c r="Y69" s="412"/>
      <c r="Z69" s="50"/>
      <c r="AA69" s="28"/>
      <c r="AB69" s="51"/>
      <c r="AC69" s="393"/>
      <c r="AD69" s="393"/>
    </row>
    <row r="70" spans="1:30" ht="15.75" customHeight="1">
      <c r="A70" s="393"/>
      <c r="B70" s="547" t="s">
        <v>176</v>
      </c>
      <c r="C70" s="519"/>
      <c r="D70" s="55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3"/>
      <c r="AC70" s="393"/>
      <c r="AD70" s="393"/>
    </row>
    <row r="71" spans="1:30" ht="15.75" customHeight="1">
      <c r="A71" s="393"/>
      <c r="B71" s="48"/>
      <c r="C71" s="423"/>
      <c r="D71" s="423"/>
      <c r="E71" s="423"/>
      <c r="F71" s="416"/>
      <c r="G71" s="424"/>
      <c r="H71" s="425"/>
      <c r="I71" s="425"/>
      <c r="J71" s="416"/>
      <c r="K71" s="416"/>
      <c r="L71" s="416"/>
      <c r="M71" s="416"/>
      <c r="N71" s="425"/>
      <c r="O71" s="416"/>
      <c r="P71" s="416"/>
      <c r="Q71" s="416"/>
      <c r="R71" s="416"/>
      <c r="S71" s="425"/>
      <c r="T71" s="402"/>
      <c r="U71" s="402"/>
      <c r="V71" s="393"/>
      <c r="W71" s="425"/>
      <c r="X71" s="412"/>
      <c r="Y71" s="412"/>
      <c r="Z71" s="50"/>
      <c r="AA71" s="28"/>
      <c r="AB71" s="51"/>
      <c r="AC71" s="393"/>
      <c r="AD71" s="393"/>
    </row>
    <row r="72" spans="1:30" ht="15.75" customHeight="1">
      <c r="A72" s="393"/>
      <c r="B72" s="547" t="s">
        <v>177</v>
      </c>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19"/>
      <c r="AC72" s="393"/>
      <c r="AD72" s="393"/>
    </row>
    <row r="73" spans="1:30" ht="15.75" customHeight="1">
      <c r="A73" s="393"/>
      <c r="B73" s="528" t="s">
        <v>122</v>
      </c>
      <c r="C73" s="519"/>
      <c r="D73" s="52" t="s">
        <v>178</v>
      </c>
      <c r="E73" s="528" t="s">
        <v>179</v>
      </c>
      <c r="F73" s="519"/>
      <c r="G73" s="528" t="s">
        <v>177</v>
      </c>
      <c r="H73" s="529"/>
      <c r="I73" s="529"/>
      <c r="J73" s="529"/>
      <c r="K73" s="529"/>
      <c r="L73" s="529"/>
      <c r="M73" s="529"/>
      <c r="N73" s="529"/>
      <c r="O73" s="519"/>
      <c r="P73" s="528" t="s">
        <v>180</v>
      </c>
      <c r="Q73" s="529"/>
      <c r="R73" s="529"/>
      <c r="S73" s="529"/>
      <c r="T73" s="529"/>
      <c r="U73" s="529"/>
      <c r="V73" s="529"/>
      <c r="W73" s="529"/>
      <c r="X73" s="529"/>
      <c r="Y73" s="529"/>
      <c r="Z73" s="529"/>
      <c r="AA73" s="529"/>
      <c r="AB73" s="519"/>
      <c r="AC73" s="393"/>
      <c r="AD73" s="393"/>
    </row>
    <row r="74" spans="1:30" ht="15.75" customHeight="1">
      <c r="A74" s="393"/>
      <c r="B74" s="528"/>
      <c r="C74" s="519"/>
      <c r="D74" s="37"/>
      <c r="E74" s="528"/>
      <c r="F74" s="519"/>
      <c r="G74" s="553"/>
      <c r="H74" s="529"/>
      <c r="I74" s="529"/>
      <c r="J74" s="529"/>
      <c r="K74" s="529"/>
      <c r="L74" s="529"/>
      <c r="M74" s="529"/>
      <c r="N74" s="529"/>
      <c r="O74" s="519"/>
      <c r="P74" s="553"/>
      <c r="Q74" s="529"/>
      <c r="R74" s="529"/>
      <c r="S74" s="529"/>
      <c r="T74" s="529"/>
      <c r="U74" s="529"/>
      <c r="V74" s="529"/>
      <c r="W74" s="529"/>
      <c r="X74" s="529"/>
      <c r="Y74" s="529"/>
      <c r="Z74" s="529"/>
      <c r="AA74" s="529"/>
      <c r="AB74" s="519"/>
      <c r="AC74" s="393"/>
      <c r="AD74" s="393"/>
    </row>
    <row r="75" spans="1:30" ht="15.75" customHeight="1">
      <c r="A75" s="393"/>
      <c r="B75" s="528"/>
      <c r="C75" s="519"/>
      <c r="D75" s="37"/>
      <c r="E75" s="528"/>
      <c r="F75" s="519"/>
      <c r="G75" s="553"/>
      <c r="H75" s="529"/>
      <c r="I75" s="529"/>
      <c r="J75" s="529"/>
      <c r="K75" s="529"/>
      <c r="L75" s="529"/>
      <c r="M75" s="529"/>
      <c r="N75" s="529"/>
      <c r="O75" s="519"/>
      <c r="P75" s="553"/>
      <c r="Q75" s="529"/>
      <c r="R75" s="529"/>
      <c r="S75" s="529"/>
      <c r="T75" s="529"/>
      <c r="U75" s="529"/>
      <c r="V75" s="529"/>
      <c r="W75" s="529"/>
      <c r="X75" s="529"/>
      <c r="Y75" s="529"/>
      <c r="Z75" s="529"/>
      <c r="AA75" s="529"/>
      <c r="AB75" s="519"/>
      <c r="AC75" s="393"/>
      <c r="AD75" s="393"/>
    </row>
    <row r="76" spans="1:30" ht="26.25" customHeight="1">
      <c r="A76" s="393"/>
      <c r="B76" s="554" t="s">
        <v>181</v>
      </c>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19"/>
      <c r="AC76" s="393"/>
      <c r="AD76" s="426"/>
    </row>
    <row r="77" spans="1:30" ht="12.75" customHeight="1">
      <c r="A77" s="39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row>
    <row r="78" spans="1:30" ht="12.75" customHeight="1">
      <c r="A78" s="39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row>
    <row r="79" spans="1:30" ht="12.7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row>
    <row r="80" spans="1:30" ht="12.7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row>
    <row r="81" spans="1:30" ht="12.75" customHeight="1">
      <c r="A81" s="39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row>
    <row r="82" spans="1:30" ht="12.75" customHeight="1">
      <c r="A82" s="39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row>
    <row r="83" spans="1:30" ht="12.75" customHeight="1">
      <c r="A83" s="39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CF92-E05C-7F43-B6EA-0A18E1FC1350}">
  <sheetPr>
    <tabColor theme="5" tint="0.59999389629810485"/>
    <pageSetUpPr fitToPage="1"/>
  </sheetPr>
  <dimension ref="A1:U126"/>
  <sheetViews>
    <sheetView showGridLines="0" tabSelected="1" view="pageBreakPreview" topLeftCell="A82" zoomScale="59" zoomScaleNormal="75" workbookViewId="0">
      <selection activeCell="B87" sqref="B87:C87"/>
    </sheetView>
  </sheetViews>
  <sheetFormatPr baseColWidth="10" defaultColWidth="10.6640625" defaultRowHeight="14"/>
  <cols>
    <col min="1" max="1" width="49.6640625" style="68" customWidth="1"/>
    <col min="2" max="8" width="35.6640625" style="68" customWidth="1"/>
    <col min="9" max="9" width="92.33203125" style="68" customWidth="1"/>
    <col min="10"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2"/>
      <c r="B1" s="575" t="s">
        <v>182</v>
      </c>
      <c r="C1" s="576"/>
      <c r="D1" s="576"/>
      <c r="E1" s="576"/>
      <c r="F1" s="576"/>
      <c r="G1" s="576"/>
      <c r="H1" s="576"/>
      <c r="I1" s="576"/>
      <c r="J1" s="576"/>
      <c r="K1" s="576"/>
      <c r="L1" s="577"/>
      <c r="M1" s="578" t="s">
        <v>183</v>
      </c>
      <c r="N1" s="579"/>
      <c r="O1" s="580"/>
    </row>
    <row r="2" spans="1:21" s="156" customFormat="1" ht="30.75" customHeight="1" thickBot="1">
      <c r="A2" s="573"/>
      <c r="B2" s="581" t="s">
        <v>184</v>
      </c>
      <c r="C2" s="582"/>
      <c r="D2" s="582"/>
      <c r="E2" s="582"/>
      <c r="F2" s="582"/>
      <c r="G2" s="582"/>
      <c r="H2" s="582"/>
      <c r="I2" s="582"/>
      <c r="J2" s="582"/>
      <c r="K2" s="582"/>
      <c r="L2" s="583"/>
      <c r="M2" s="578" t="s">
        <v>185</v>
      </c>
      <c r="N2" s="579"/>
      <c r="O2" s="580"/>
    </row>
    <row r="3" spans="1:21" s="156" customFormat="1" ht="24" customHeight="1" thickBot="1">
      <c r="A3" s="573"/>
      <c r="B3" s="581" t="s">
        <v>186</v>
      </c>
      <c r="C3" s="582"/>
      <c r="D3" s="582"/>
      <c r="E3" s="582"/>
      <c r="F3" s="582"/>
      <c r="G3" s="582"/>
      <c r="H3" s="582"/>
      <c r="I3" s="582"/>
      <c r="J3" s="582"/>
      <c r="K3" s="582"/>
      <c r="L3" s="583"/>
      <c r="M3" s="578" t="s">
        <v>187</v>
      </c>
      <c r="N3" s="579"/>
      <c r="O3" s="580"/>
    </row>
    <row r="4" spans="1:21" s="156" customFormat="1" ht="21.75" customHeight="1" thickBot="1">
      <c r="A4" s="574"/>
      <c r="B4" s="584" t="s">
        <v>188</v>
      </c>
      <c r="C4" s="585"/>
      <c r="D4" s="585"/>
      <c r="E4" s="585"/>
      <c r="F4" s="585"/>
      <c r="G4" s="585"/>
      <c r="H4" s="585"/>
      <c r="I4" s="585"/>
      <c r="J4" s="585"/>
      <c r="K4" s="585"/>
      <c r="L4" s="586"/>
      <c r="M4" s="578" t="s">
        <v>189</v>
      </c>
      <c r="N4" s="579"/>
      <c r="O4" s="580"/>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88" t="s">
        <v>190</v>
      </c>
      <c r="B6" s="278" t="s">
        <v>191</v>
      </c>
      <c r="C6" s="232"/>
      <c r="D6" s="278" t="s">
        <v>192</v>
      </c>
      <c r="E6" s="233"/>
      <c r="F6" s="278" t="s">
        <v>193</v>
      </c>
      <c r="G6" s="233"/>
      <c r="H6" s="278" t="s">
        <v>194</v>
      </c>
      <c r="I6" s="234" t="s">
        <v>195</v>
      </c>
      <c r="J6" s="592" t="s">
        <v>196</v>
      </c>
      <c r="K6" s="593"/>
      <c r="L6" s="277" t="s">
        <v>197</v>
      </c>
      <c r="M6" s="594"/>
      <c r="N6" s="594"/>
      <c r="O6" s="594"/>
    </row>
    <row r="7" spans="1:21" s="156" customFormat="1" ht="21.75" customHeight="1" thickBot="1">
      <c r="A7" s="588"/>
      <c r="B7" s="279" t="s">
        <v>198</v>
      </c>
      <c r="C7" s="235" t="s">
        <v>199</v>
      </c>
      <c r="D7" s="278" t="s">
        <v>200</v>
      </c>
      <c r="E7" s="236"/>
      <c r="F7" s="278" t="s">
        <v>201</v>
      </c>
      <c r="G7" s="236"/>
      <c r="H7" s="278" t="s">
        <v>202</v>
      </c>
      <c r="I7" s="234"/>
      <c r="J7" s="592"/>
      <c r="K7" s="593"/>
      <c r="L7" s="277" t="s">
        <v>203</v>
      </c>
      <c r="M7" s="594" t="s">
        <v>199</v>
      </c>
      <c r="N7" s="594"/>
      <c r="O7" s="594"/>
    </row>
    <row r="8" spans="1:21" s="156" customFormat="1" ht="21.75" customHeight="1" thickBot="1">
      <c r="A8" s="588"/>
      <c r="B8" s="278" t="s">
        <v>204</v>
      </c>
      <c r="C8" s="232"/>
      <c r="D8" s="278" t="s">
        <v>205</v>
      </c>
      <c r="E8" s="236"/>
      <c r="F8" s="278" t="s">
        <v>206</v>
      </c>
      <c r="G8" s="236"/>
      <c r="H8" s="278" t="s">
        <v>207</v>
      </c>
      <c r="I8" s="234"/>
      <c r="J8" s="592"/>
      <c r="K8" s="593"/>
      <c r="L8" s="277" t="s">
        <v>208</v>
      </c>
      <c r="M8" s="594"/>
      <c r="N8" s="594"/>
      <c r="O8" s="594"/>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7"/>
      <c r="H10" s="427"/>
      <c r="I10" s="77"/>
      <c r="J10" s="77"/>
      <c r="K10" s="74"/>
      <c r="L10" s="74"/>
      <c r="M10" s="74"/>
      <c r="N10" s="74"/>
      <c r="O10" s="74"/>
      <c r="P10" s="74"/>
      <c r="Q10" s="74"/>
      <c r="R10" s="74"/>
      <c r="S10" s="74"/>
      <c r="T10" s="74"/>
      <c r="U10" s="74"/>
    </row>
    <row r="11" spans="1:21" ht="15" customHeight="1">
      <c r="A11" s="595" t="s">
        <v>209</v>
      </c>
      <c r="B11" s="598" t="s">
        <v>210</v>
      </c>
      <c r="C11" s="599"/>
      <c r="D11" s="599"/>
      <c r="E11" s="599"/>
      <c r="F11" s="599"/>
      <c r="G11" s="599"/>
      <c r="H11" s="599"/>
      <c r="I11" s="599"/>
      <c r="J11" s="599"/>
      <c r="K11" s="599"/>
      <c r="L11" s="599"/>
      <c r="M11" s="599"/>
      <c r="N11" s="599"/>
      <c r="O11" s="600"/>
    </row>
    <row r="12" spans="1:21" ht="15" customHeight="1">
      <c r="A12" s="596"/>
      <c r="B12" s="601"/>
      <c r="C12" s="602"/>
      <c r="D12" s="602"/>
      <c r="E12" s="602"/>
      <c r="F12" s="602"/>
      <c r="G12" s="602"/>
      <c r="H12" s="602"/>
      <c r="I12" s="602"/>
      <c r="J12" s="602"/>
      <c r="K12" s="602"/>
      <c r="L12" s="602"/>
      <c r="M12" s="602"/>
      <c r="N12" s="602"/>
      <c r="O12" s="603"/>
    </row>
    <row r="13" spans="1:21" ht="15" customHeight="1" thickBot="1">
      <c r="A13" s="597"/>
      <c r="B13" s="604"/>
      <c r="C13" s="605"/>
      <c r="D13" s="605"/>
      <c r="E13" s="605"/>
      <c r="F13" s="605"/>
      <c r="G13" s="605"/>
      <c r="H13" s="605"/>
      <c r="I13" s="605"/>
      <c r="J13" s="605"/>
      <c r="K13" s="605"/>
      <c r="L13" s="605"/>
      <c r="M13" s="605"/>
      <c r="N13" s="605"/>
      <c r="O13" s="606"/>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87" t="s">
        <v>212</v>
      </c>
      <c r="C15" s="587"/>
      <c r="D15" s="587"/>
      <c r="E15" s="587"/>
      <c r="F15" s="587"/>
      <c r="G15" s="588" t="s">
        <v>213</v>
      </c>
      <c r="H15" s="588"/>
      <c r="I15" s="589" t="s">
        <v>214</v>
      </c>
      <c r="J15" s="589"/>
      <c r="K15" s="589"/>
      <c r="L15" s="589"/>
      <c r="M15" s="589"/>
      <c r="N15" s="589"/>
      <c r="O15" s="589"/>
    </row>
    <row r="16" spans="1:21" ht="9" customHeight="1">
      <c r="A16" s="81"/>
      <c r="B16" s="83"/>
      <c r="C16" s="82"/>
      <c r="D16" s="82"/>
      <c r="E16" s="82"/>
      <c r="F16" s="82"/>
      <c r="G16" s="83"/>
      <c r="H16" s="83"/>
      <c r="I16" s="83"/>
      <c r="J16" s="83"/>
      <c r="K16" s="83"/>
      <c r="L16" s="84"/>
      <c r="M16" s="84"/>
      <c r="N16" s="84"/>
      <c r="O16" s="84"/>
      <c r="P16" s="84"/>
      <c r="Q16" s="84"/>
      <c r="R16" s="84"/>
      <c r="S16" s="84"/>
      <c r="T16" s="84"/>
      <c r="U16" s="84"/>
    </row>
    <row r="17" spans="1:21" ht="56.25" customHeight="1">
      <c r="A17" s="431" t="s">
        <v>215</v>
      </c>
      <c r="B17" s="590" t="s">
        <v>216</v>
      </c>
      <c r="C17" s="590"/>
      <c r="D17" s="590"/>
      <c r="E17" s="590"/>
      <c r="F17" s="432" t="s">
        <v>217</v>
      </c>
      <c r="G17" s="591" t="s">
        <v>218</v>
      </c>
      <c r="H17" s="591"/>
      <c r="I17" s="591"/>
      <c r="J17" s="126" t="s">
        <v>219</v>
      </c>
      <c r="K17" s="587" t="s">
        <v>220</v>
      </c>
      <c r="L17" s="587"/>
      <c r="M17" s="587"/>
      <c r="N17" s="587"/>
      <c r="O17" s="587"/>
    </row>
    <row r="18" spans="1:21" ht="9" customHeight="1">
      <c r="A18" s="72"/>
      <c r="B18" s="69"/>
      <c r="C18" s="618"/>
      <c r="D18" s="618"/>
      <c r="E18" s="618"/>
      <c r="F18" s="618"/>
      <c r="G18" s="618"/>
      <c r="H18" s="618"/>
      <c r="I18" s="618"/>
      <c r="J18" s="618"/>
      <c r="K18" s="618"/>
      <c r="L18" s="618"/>
      <c r="M18" s="618"/>
      <c r="N18" s="618"/>
      <c r="O18" s="618"/>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19" t="s">
        <v>221</v>
      </c>
      <c r="B21" s="620"/>
      <c r="C21" s="620"/>
      <c r="D21" s="620"/>
      <c r="E21" s="620"/>
      <c r="F21" s="620"/>
      <c r="G21" s="620"/>
      <c r="H21" s="620"/>
      <c r="I21" s="620"/>
      <c r="J21" s="620"/>
      <c r="K21" s="620"/>
      <c r="L21" s="620"/>
      <c r="M21" s="620"/>
      <c r="N21" s="620"/>
      <c r="O21" s="592"/>
    </row>
    <row r="22" spans="1:21" ht="32" customHeight="1" thickBot="1">
      <c r="A22" s="619" t="s">
        <v>222</v>
      </c>
      <c r="B22" s="620"/>
      <c r="C22" s="620"/>
      <c r="D22" s="620"/>
      <c r="E22" s="620"/>
      <c r="F22" s="620"/>
      <c r="G22" s="620"/>
      <c r="H22" s="620"/>
      <c r="I22" s="620"/>
      <c r="J22" s="620"/>
      <c r="K22" s="620"/>
      <c r="L22" s="620"/>
      <c r="M22" s="620"/>
      <c r="N22" s="620"/>
      <c r="O22" s="592"/>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5397404836</v>
      </c>
      <c r="C24" s="91">
        <v>5040660836</v>
      </c>
      <c r="D24" s="365">
        <v>5096091662</v>
      </c>
      <c r="E24" s="91">
        <v>5374180090</v>
      </c>
      <c r="F24" s="91">
        <v>5358489603</v>
      </c>
      <c r="G24" s="91"/>
      <c r="H24" s="88"/>
      <c r="I24" s="88"/>
      <c r="J24" s="88"/>
      <c r="K24" s="88"/>
      <c r="L24" s="88"/>
      <c r="M24" s="88"/>
      <c r="N24" s="88">
        <f>SUM(B24:M24)</f>
        <v>26266827027</v>
      </c>
      <c r="O24" s="89"/>
      <c r="P24" s="88">
        <f>SUM(D24:O24)</f>
        <v>42095588382</v>
      </c>
      <c r="Q24" s="89"/>
      <c r="R24" s="88">
        <f>SUM(F24:Q24)</f>
        <v>73720905012</v>
      </c>
      <c r="S24" s="89"/>
      <c r="T24" s="88">
        <f>SUM(H24:S24)</f>
        <v>142083320421</v>
      </c>
      <c r="U24" s="89"/>
    </row>
    <row r="25" spans="1:21" ht="32" customHeight="1">
      <c r="A25" s="90" t="s">
        <v>226</v>
      </c>
      <c r="B25" s="91"/>
      <c r="C25" s="91">
        <v>4035589007</v>
      </c>
      <c r="D25" s="365">
        <v>4117905990</v>
      </c>
      <c r="E25" s="91">
        <v>4168544940</v>
      </c>
      <c r="F25" s="91">
        <v>4353775453</v>
      </c>
      <c r="G25" s="91"/>
      <c r="H25" s="91"/>
      <c r="I25" s="91"/>
      <c r="J25" s="91"/>
      <c r="K25" s="91"/>
      <c r="L25" s="91"/>
      <c r="M25" s="91"/>
      <c r="N25" s="91"/>
      <c r="O25" s="125">
        <f>+(B25+C25+D25+E25+F25+G25+H25+I25+J25+K25+L25+M25)/N24</f>
        <v>0.63486219225712803</v>
      </c>
      <c r="P25" s="91"/>
      <c r="Q25" s="125">
        <f>+(D25+E25+F25+G25+H25+I25+J25+K25+L25+M25+N25+O25)/P24</f>
        <v>0.30027437243375843</v>
      </c>
      <c r="R25" s="91"/>
      <c r="S25" s="125">
        <f>+(F25+G25+H25+I25+J25+K25+L25+M25+N25+O25+P25+Q25)/R24</f>
        <v>5.9057542134438611E-2</v>
      </c>
      <c r="T25" s="91"/>
      <c r="U25" s="125">
        <f>+(H25+I25+J25+K25+L25+M25+N25+O25+P25+Q25+R25+S25)/T24</f>
        <v>6.9972612117979655E-12</v>
      </c>
    </row>
    <row r="26" spans="1:21" ht="32" customHeight="1">
      <c r="A26" s="90" t="s">
        <v>227</v>
      </c>
      <c r="B26" s="91"/>
      <c r="C26" s="91">
        <v>75514747</v>
      </c>
      <c r="D26" s="365">
        <v>416862460</v>
      </c>
      <c r="E26" s="91">
        <v>818080104</v>
      </c>
      <c r="F26" s="91">
        <v>1227456648</v>
      </c>
      <c r="G26" s="91"/>
      <c r="H26" s="91"/>
      <c r="I26" s="91"/>
      <c r="J26" s="91"/>
      <c r="K26" s="91"/>
      <c r="L26" s="91"/>
      <c r="M26" s="91"/>
      <c r="N26" s="91"/>
      <c r="O26" s="125"/>
      <c r="P26" s="91"/>
      <c r="Q26" s="125"/>
      <c r="R26" s="91"/>
      <c r="S26" s="125"/>
      <c r="T26" s="91"/>
      <c r="U26" s="125"/>
    </row>
    <row r="27" spans="1:21" ht="32" customHeight="1">
      <c r="A27" s="90" t="s">
        <v>228</v>
      </c>
      <c r="B27" s="91"/>
      <c r="C27" s="91"/>
      <c r="D27" s="91">
        <v>296624369</v>
      </c>
      <c r="E27" s="91">
        <v>285295350</v>
      </c>
      <c r="F27" s="91"/>
      <c r="G27" s="91"/>
      <c r="H27" s="91"/>
      <c r="I27" s="91"/>
      <c r="J27" s="91"/>
      <c r="K27" s="91"/>
      <c r="L27" s="91"/>
      <c r="M27" s="91"/>
      <c r="N27" s="91"/>
      <c r="O27" s="92"/>
      <c r="P27" s="91"/>
      <c r="Q27" s="92"/>
      <c r="R27" s="91"/>
      <c r="S27" s="92"/>
      <c r="T27" s="91"/>
      <c r="U27" s="92"/>
    </row>
    <row r="28" spans="1:21" ht="32" customHeight="1">
      <c r="A28" s="90" t="s">
        <v>229</v>
      </c>
      <c r="B28" s="91">
        <v>0</v>
      </c>
      <c r="C28" s="91"/>
      <c r="D28" s="91">
        <v>11329019</v>
      </c>
      <c r="E28" s="91"/>
      <c r="F28" s="91"/>
      <c r="G28" s="91"/>
      <c r="H28" s="91"/>
      <c r="I28" s="91"/>
      <c r="J28" s="91"/>
      <c r="K28" s="91"/>
      <c r="L28" s="91"/>
      <c r="M28" s="91"/>
      <c r="N28" s="91"/>
      <c r="O28" s="92"/>
      <c r="P28" s="91"/>
      <c r="Q28" s="92"/>
      <c r="R28" s="91"/>
      <c r="S28" s="92"/>
      <c r="T28" s="91"/>
      <c r="U28" s="92"/>
    </row>
    <row r="29" spans="1:21" ht="32" customHeight="1">
      <c r="A29" s="93" t="s">
        <v>230</v>
      </c>
      <c r="B29" s="94">
        <v>0</v>
      </c>
      <c r="C29" s="94"/>
      <c r="D29" s="94">
        <v>257538327</v>
      </c>
      <c r="E29" s="94">
        <v>350000</v>
      </c>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1" t="s">
        <v>231</v>
      </c>
      <c r="B33" s="622"/>
      <c r="C33" s="622"/>
      <c r="D33" s="622"/>
      <c r="E33" s="622"/>
      <c r="F33" s="622"/>
      <c r="G33" s="622"/>
      <c r="H33" s="622"/>
      <c r="I33" s="623"/>
      <c r="J33" s="100"/>
    </row>
    <row r="34" spans="1:21" ht="50.25" customHeight="1" thickBot="1">
      <c r="A34" s="109" t="s">
        <v>232</v>
      </c>
      <c r="B34" s="624" t="str">
        <f>+B11</f>
        <v>Implementar el 100% de los planes de gestión para el cierre de brechas FURAG</v>
      </c>
      <c r="C34" s="625"/>
      <c r="D34" s="625"/>
      <c r="E34" s="625"/>
      <c r="F34" s="625"/>
      <c r="G34" s="625"/>
      <c r="H34" s="625"/>
      <c r="I34" s="626"/>
      <c r="J34" s="98"/>
    </row>
    <row r="35" spans="1:21" ht="18.75" customHeight="1" thickBot="1">
      <c r="A35" s="612" t="s">
        <v>233</v>
      </c>
      <c r="B35" s="164">
        <v>2024</v>
      </c>
      <c r="C35" s="164">
        <v>2025</v>
      </c>
      <c r="D35" s="164">
        <v>2026</v>
      </c>
      <c r="E35" s="164">
        <v>2027</v>
      </c>
      <c r="F35" s="164" t="s">
        <v>234</v>
      </c>
      <c r="G35" s="627" t="s">
        <v>235</v>
      </c>
      <c r="H35" s="627" t="s">
        <v>23</v>
      </c>
      <c r="I35" s="627"/>
      <c r="J35" s="98"/>
    </row>
    <row r="36" spans="1:21" ht="50.25" customHeight="1" thickBot="1">
      <c r="A36" s="613"/>
      <c r="B36" s="376">
        <v>100</v>
      </c>
      <c r="C36" s="376">
        <v>100</v>
      </c>
      <c r="D36" s="376">
        <v>100</v>
      </c>
      <c r="E36" s="376">
        <v>100</v>
      </c>
      <c r="F36" s="165">
        <v>1</v>
      </c>
      <c r="G36" s="627"/>
      <c r="H36" s="627"/>
      <c r="I36" s="627"/>
      <c r="J36" s="98"/>
    </row>
    <row r="37" spans="1:21" ht="52.5" customHeight="1" thickBot="1">
      <c r="A37" s="110" t="s">
        <v>236</v>
      </c>
      <c r="B37" s="607">
        <v>0.05</v>
      </c>
      <c r="C37" s="608"/>
      <c r="D37" s="609" t="s">
        <v>237</v>
      </c>
      <c r="E37" s="610"/>
      <c r="F37" s="610"/>
      <c r="G37" s="610"/>
      <c r="H37" s="610"/>
      <c r="I37" s="611"/>
    </row>
    <row r="38" spans="1:21" s="99" customFormat="1" ht="48" customHeight="1">
      <c r="A38" s="612" t="s">
        <v>238</v>
      </c>
      <c r="B38" s="110" t="s">
        <v>239</v>
      </c>
      <c r="C38" s="109" t="s">
        <v>240</v>
      </c>
      <c r="D38" s="614" t="s">
        <v>241</v>
      </c>
      <c r="E38" s="615"/>
      <c r="F38" s="614" t="s">
        <v>242</v>
      </c>
      <c r="G38" s="615"/>
      <c r="H38" s="111" t="s">
        <v>243</v>
      </c>
      <c r="I38" s="113" t="s">
        <v>244</v>
      </c>
      <c r="U38" s="68"/>
    </row>
    <row r="39" spans="1:21" ht="120.75" customHeight="1">
      <c r="A39" s="613"/>
      <c r="B39" s="347">
        <v>8.3299999999999999E-2</v>
      </c>
      <c r="C39" s="347">
        <v>8.3299999999999999E-2</v>
      </c>
      <c r="D39" s="616"/>
      <c r="E39" s="617"/>
      <c r="F39" s="616"/>
      <c r="G39" s="617"/>
      <c r="H39" s="101"/>
      <c r="I39" s="102"/>
    </row>
    <row r="40" spans="1:21" s="99" customFormat="1" ht="54" customHeight="1">
      <c r="A40" s="612" t="s">
        <v>245</v>
      </c>
      <c r="B40" s="112" t="s">
        <v>239</v>
      </c>
      <c r="C40" s="111" t="s">
        <v>240</v>
      </c>
      <c r="D40" s="614" t="s">
        <v>241</v>
      </c>
      <c r="E40" s="615"/>
      <c r="F40" s="614" t="s">
        <v>242</v>
      </c>
      <c r="G40" s="615"/>
      <c r="H40" s="111" t="s">
        <v>243</v>
      </c>
      <c r="I40" s="113" t="s">
        <v>244</v>
      </c>
      <c r="U40" s="68"/>
    </row>
    <row r="41" spans="1:21" ht="120.75" customHeight="1" thickBot="1">
      <c r="A41" s="613"/>
      <c r="B41" s="347">
        <v>8.3299999999999999E-2</v>
      </c>
      <c r="C41" s="347">
        <v>8.3299999999999999E-2</v>
      </c>
      <c r="D41" s="628"/>
      <c r="E41" s="629"/>
      <c r="F41" s="628"/>
      <c r="G41" s="629"/>
      <c r="H41" s="101" t="s">
        <v>246</v>
      </c>
      <c r="I41" s="430" t="s">
        <v>247</v>
      </c>
      <c r="K41" s="350"/>
    </row>
    <row r="42" spans="1:21" s="99" customFormat="1" ht="35" customHeight="1" thickBot="1">
      <c r="A42" s="612" t="s">
        <v>248</v>
      </c>
      <c r="B42" s="112" t="s">
        <v>239</v>
      </c>
      <c r="C42" s="111" t="s">
        <v>240</v>
      </c>
      <c r="D42" s="614" t="s">
        <v>241</v>
      </c>
      <c r="E42" s="615"/>
      <c r="F42" s="614" t="s">
        <v>242</v>
      </c>
      <c r="G42" s="615"/>
      <c r="H42" s="111" t="s">
        <v>243</v>
      </c>
      <c r="I42" s="113" t="s">
        <v>244</v>
      </c>
      <c r="K42" s="350"/>
      <c r="U42" s="68"/>
    </row>
    <row r="43" spans="1:21" ht="163" customHeight="1" thickBot="1">
      <c r="A43" s="613"/>
      <c r="B43" s="347">
        <v>8.3299999999999999E-2</v>
      </c>
      <c r="C43" s="347">
        <v>8.3299999999999999E-2</v>
      </c>
      <c r="D43" s="628" t="s">
        <v>249</v>
      </c>
      <c r="E43" s="629"/>
      <c r="F43" s="628" t="s">
        <v>249</v>
      </c>
      <c r="G43" s="629"/>
      <c r="H43" s="101" t="s">
        <v>246</v>
      </c>
      <c r="I43" s="430" t="s">
        <v>250</v>
      </c>
      <c r="K43" s="350"/>
    </row>
    <row r="44" spans="1:21" s="99" customFormat="1" ht="35" customHeight="1" thickBot="1">
      <c r="A44" s="612" t="s">
        <v>251</v>
      </c>
      <c r="B44" s="112" t="s">
        <v>239</v>
      </c>
      <c r="C44" s="112" t="s">
        <v>240</v>
      </c>
      <c r="D44" s="614" t="s">
        <v>241</v>
      </c>
      <c r="E44" s="615"/>
      <c r="F44" s="614" t="s">
        <v>242</v>
      </c>
      <c r="G44" s="615"/>
      <c r="H44" s="111" t="s">
        <v>243</v>
      </c>
      <c r="I44" s="111" t="s">
        <v>244</v>
      </c>
      <c r="K44" s="350"/>
      <c r="U44" s="68"/>
    </row>
    <row r="45" spans="1:21" ht="276.75" customHeight="1" thickBot="1">
      <c r="A45" s="613"/>
      <c r="B45" s="347">
        <v>8.3299999999999999E-2</v>
      </c>
      <c r="C45" s="347">
        <v>8.3299999999999999E-2</v>
      </c>
      <c r="D45" s="630" t="s">
        <v>252</v>
      </c>
      <c r="E45" s="631"/>
      <c r="F45" s="630" t="s">
        <v>253</v>
      </c>
      <c r="G45" s="631"/>
      <c r="H45" s="101" t="s">
        <v>246</v>
      </c>
      <c r="I45" s="481" t="s">
        <v>254</v>
      </c>
      <c r="K45" s="350"/>
    </row>
    <row r="46" spans="1:21" s="99" customFormat="1" ht="35" customHeight="1">
      <c r="A46" s="612" t="s">
        <v>255</v>
      </c>
      <c r="B46" s="112" t="s">
        <v>239</v>
      </c>
      <c r="C46" s="111" t="s">
        <v>240</v>
      </c>
      <c r="D46" s="614" t="s">
        <v>241</v>
      </c>
      <c r="E46" s="615"/>
      <c r="F46" s="614" t="s">
        <v>242</v>
      </c>
      <c r="G46" s="615"/>
      <c r="H46" s="111" t="s">
        <v>243</v>
      </c>
      <c r="I46" s="113" t="s">
        <v>244</v>
      </c>
      <c r="K46" s="350"/>
      <c r="U46" s="68"/>
    </row>
    <row r="47" spans="1:21" ht="310.5" customHeight="1">
      <c r="A47" s="613"/>
      <c r="B47" s="347">
        <v>8.3299999999999999E-2</v>
      </c>
      <c r="C47" s="347">
        <v>8.3299999999999999E-2</v>
      </c>
      <c r="D47" s="630" t="s">
        <v>256</v>
      </c>
      <c r="E47" s="631"/>
      <c r="F47" s="630" t="s">
        <v>253</v>
      </c>
      <c r="G47" s="631"/>
      <c r="H47" s="101" t="s">
        <v>246</v>
      </c>
      <c r="I47" s="500" t="s">
        <v>257</v>
      </c>
      <c r="K47" s="350"/>
    </row>
    <row r="48" spans="1:21" s="99" customFormat="1" ht="35" customHeight="1">
      <c r="A48" s="612" t="s">
        <v>258</v>
      </c>
      <c r="B48" s="112" t="s">
        <v>239</v>
      </c>
      <c r="C48" s="111" t="s">
        <v>240</v>
      </c>
      <c r="D48" s="614" t="s">
        <v>241</v>
      </c>
      <c r="E48" s="615"/>
      <c r="F48" s="614" t="s">
        <v>242</v>
      </c>
      <c r="G48" s="615"/>
      <c r="H48" s="111" t="s">
        <v>243</v>
      </c>
      <c r="I48" s="113" t="s">
        <v>244</v>
      </c>
      <c r="K48" s="350"/>
      <c r="U48" s="68"/>
    </row>
    <row r="49" spans="1:19" ht="120.75" customHeight="1" thickBot="1">
      <c r="A49" s="613"/>
      <c r="B49" s="347">
        <v>8.3299999999999999E-2</v>
      </c>
      <c r="C49" s="105"/>
      <c r="D49" s="632"/>
      <c r="E49" s="633"/>
      <c r="F49" s="632"/>
      <c r="G49" s="633"/>
      <c r="H49" s="101" t="s">
        <v>246</v>
      </c>
      <c r="I49" s="103"/>
      <c r="K49" s="350"/>
    </row>
    <row r="50" spans="1:19" ht="35" customHeight="1" thickBot="1">
      <c r="A50" s="612" t="s">
        <v>259</v>
      </c>
      <c r="B50" s="110" t="s">
        <v>239</v>
      </c>
      <c r="C50" s="109" t="s">
        <v>240</v>
      </c>
      <c r="D50" s="614" t="s">
        <v>241</v>
      </c>
      <c r="E50" s="615"/>
      <c r="F50" s="614" t="s">
        <v>242</v>
      </c>
      <c r="G50" s="615"/>
      <c r="H50" s="111" t="s">
        <v>243</v>
      </c>
      <c r="I50" s="113" t="s">
        <v>244</v>
      </c>
      <c r="K50" s="350"/>
    </row>
    <row r="51" spans="1:19" ht="120.75" customHeight="1" thickBot="1">
      <c r="A51" s="613"/>
      <c r="B51" s="347">
        <v>8.3299999999999999E-2</v>
      </c>
      <c r="C51" s="105"/>
      <c r="D51" s="632"/>
      <c r="E51" s="634"/>
      <c r="F51" s="632"/>
      <c r="G51" s="633"/>
      <c r="H51" s="101"/>
      <c r="I51" s="103"/>
      <c r="K51" s="350"/>
    </row>
    <row r="52" spans="1:19" ht="35" customHeight="1" thickBot="1">
      <c r="A52" s="612" t="s">
        <v>260</v>
      </c>
      <c r="B52" s="110" t="s">
        <v>239</v>
      </c>
      <c r="C52" s="109" t="s">
        <v>240</v>
      </c>
      <c r="D52" s="614" t="s">
        <v>241</v>
      </c>
      <c r="E52" s="615"/>
      <c r="F52" s="614" t="s">
        <v>242</v>
      </c>
      <c r="G52" s="615"/>
      <c r="H52" s="111" t="s">
        <v>243</v>
      </c>
      <c r="I52" s="113" t="s">
        <v>244</v>
      </c>
      <c r="K52" s="350"/>
    </row>
    <row r="53" spans="1:19" ht="120.75" customHeight="1" thickBot="1">
      <c r="A53" s="613"/>
      <c r="B53" s="347">
        <v>8.3299999999999999E-2</v>
      </c>
      <c r="C53" s="105"/>
      <c r="D53" s="632"/>
      <c r="E53" s="634"/>
      <c r="F53" s="632"/>
      <c r="G53" s="633"/>
      <c r="H53" s="122"/>
      <c r="I53" s="103"/>
      <c r="K53" s="350"/>
    </row>
    <row r="54" spans="1:19" ht="35" customHeight="1" thickBot="1">
      <c r="A54" s="612" t="s">
        <v>261</v>
      </c>
      <c r="B54" s="110" t="s">
        <v>239</v>
      </c>
      <c r="C54" s="109" t="s">
        <v>240</v>
      </c>
      <c r="D54" s="614" t="s">
        <v>241</v>
      </c>
      <c r="E54" s="615"/>
      <c r="F54" s="614" t="s">
        <v>242</v>
      </c>
      <c r="G54" s="615"/>
      <c r="H54" s="111" t="s">
        <v>243</v>
      </c>
      <c r="I54" s="113" t="s">
        <v>244</v>
      </c>
      <c r="K54" s="350"/>
    </row>
    <row r="55" spans="1:19" ht="120.75" customHeight="1" thickBot="1">
      <c r="A55" s="613"/>
      <c r="B55" s="347">
        <v>8.3299999999999999E-2</v>
      </c>
      <c r="C55" s="105"/>
      <c r="D55" s="632"/>
      <c r="E55" s="633"/>
      <c r="F55" s="632"/>
      <c r="G55" s="633"/>
      <c r="H55" s="101"/>
      <c r="I55" s="101"/>
      <c r="K55" s="350"/>
    </row>
    <row r="56" spans="1:19" ht="35" customHeight="1" thickBot="1">
      <c r="A56" s="612" t="s">
        <v>262</v>
      </c>
      <c r="B56" s="110" t="s">
        <v>239</v>
      </c>
      <c r="C56" s="109" t="s">
        <v>240</v>
      </c>
      <c r="D56" s="614" t="s">
        <v>241</v>
      </c>
      <c r="E56" s="615"/>
      <c r="F56" s="614" t="s">
        <v>242</v>
      </c>
      <c r="G56" s="615"/>
      <c r="H56" s="111" t="s">
        <v>243</v>
      </c>
      <c r="I56" s="113" t="s">
        <v>244</v>
      </c>
      <c r="K56" s="350"/>
    </row>
    <row r="57" spans="1:19" ht="120.75" customHeight="1" thickBot="1">
      <c r="A57" s="613"/>
      <c r="B57" s="347">
        <v>8.3299999999999999E-2</v>
      </c>
      <c r="C57" s="105"/>
      <c r="D57" s="632"/>
      <c r="E57" s="633"/>
      <c r="F57" s="632"/>
      <c r="G57" s="633"/>
      <c r="H57" s="101"/>
      <c r="I57" s="103"/>
      <c r="K57" s="350"/>
    </row>
    <row r="58" spans="1:19" ht="35" customHeight="1" thickBot="1">
      <c r="A58" s="612" t="s">
        <v>263</v>
      </c>
      <c r="B58" s="110" t="s">
        <v>239</v>
      </c>
      <c r="C58" s="109" t="s">
        <v>240</v>
      </c>
      <c r="D58" s="614" t="s">
        <v>241</v>
      </c>
      <c r="E58" s="615"/>
      <c r="F58" s="614" t="s">
        <v>242</v>
      </c>
      <c r="G58" s="615"/>
      <c r="H58" s="111" t="s">
        <v>243</v>
      </c>
      <c r="I58" s="113" t="s">
        <v>244</v>
      </c>
      <c r="K58" s="350"/>
    </row>
    <row r="59" spans="1:19" ht="120.75" customHeight="1" thickBot="1">
      <c r="A59" s="613"/>
      <c r="B59" s="347">
        <v>8.3299999999999999E-2</v>
      </c>
      <c r="C59" s="105"/>
      <c r="D59" s="632"/>
      <c r="E59" s="633"/>
      <c r="F59" s="634"/>
      <c r="G59" s="634"/>
      <c r="H59" s="101"/>
      <c r="I59" s="101"/>
      <c r="K59" s="350"/>
    </row>
    <row r="60" spans="1:19" ht="35" customHeight="1" thickBot="1">
      <c r="A60" s="612" t="s">
        <v>264</v>
      </c>
      <c r="B60" s="110" t="s">
        <v>239</v>
      </c>
      <c r="C60" s="109" t="s">
        <v>240</v>
      </c>
      <c r="D60" s="614" t="s">
        <v>241</v>
      </c>
      <c r="E60" s="615"/>
      <c r="F60" s="614" t="s">
        <v>242</v>
      </c>
      <c r="G60" s="615"/>
      <c r="H60" s="111" t="s">
        <v>243</v>
      </c>
      <c r="I60" s="113" t="s">
        <v>244</v>
      </c>
      <c r="K60" s="350"/>
    </row>
    <row r="61" spans="1:19" ht="120.75" customHeight="1" thickBot="1">
      <c r="A61" s="613"/>
      <c r="B61" s="347">
        <v>8.3699999999999997E-2</v>
      </c>
      <c r="C61" s="105"/>
      <c r="D61" s="632"/>
      <c r="E61" s="633"/>
      <c r="F61" s="632"/>
      <c r="G61" s="633"/>
      <c r="H61" s="101"/>
      <c r="I61" s="101"/>
      <c r="K61" s="350"/>
    </row>
    <row r="62" spans="1:19" ht="17">
      <c r="B62" s="348"/>
      <c r="I62" s="347"/>
    </row>
    <row r="63" spans="1:19" ht="17">
      <c r="I63" s="347"/>
    </row>
    <row r="64" spans="1:19" s="98" customFormat="1" ht="30" customHeight="1">
      <c r="A64" s="68"/>
      <c r="B64" s="68"/>
      <c r="C64" s="68"/>
      <c r="D64" s="68"/>
      <c r="E64" s="68"/>
      <c r="F64" s="68"/>
      <c r="G64" s="68"/>
      <c r="S64" s="68"/>
    </row>
    <row r="65" spans="1:15" ht="34.5" customHeight="1">
      <c r="A65" s="635" t="s">
        <v>265</v>
      </c>
      <c r="B65" s="635"/>
      <c r="C65" s="635"/>
      <c r="D65" s="635"/>
      <c r="E65" s="635"/>
      <c r="F65" s="635"/>
      <c r="G65" s="635"/>
      <c r="H65" s="635"/>
      <c r="I65" s="635"/>
    </row>
    <row r="66" spans="1:15" ht="144.75" customHeight="1">
      <c r="A66" s="114" t="s">
        <v>266</v>
      </c>
      <c r="B66" s="636" t="s">
        <v>267</v>
      </c>
      <c r="C66" s="637"/>
      <c r="D66" s="636"/>
      <c r="E66" s="637"/>
      <c r="F66" s="636"/>
      <c r="G66" s="637"/>
      <c r="H66" s="636"/>
      <c r="I66" s="637"/>
      <c r="J66" s="636"/>
      <c r="K66" s="637"/>
      <c r="L66" s="636"/>
      <c r="M66" s="637"/>
      <c r="N66" s="636"/>
      <c r="O66" s="637"/>
    </row>
    <row r="67" spans="1:15" ht="40.5" customHeight="1">
      <c r="A67" s="114" t="s">
        <v>268</v>
      </c>
      <c r="B67" s="638">
        <v>1</v>
      </c>
      <c r="C67" s="639"/>
      <c r="D67" s="638"/>
      <c r="E67" s="639"/>
      <c r="F67" s="638"/>
      <c r="G67" s="639"/>
      <c r="H67" s="638"/>
      <c r="I67" s="639"/>
      <c r="J67" s="638"/>
      <c r="K67" s="639"/>
      <c r="L67" s="638"/>
      <c r="M67" s="639"/>
      <c r="N67" s="638"/>
      <c r="O67" s="639"/>
    </row>
    <row r="68" spans="1:15" ht="30" customHeight="1">
      <c r="A68" s="644" t="s">
        <v>191</v>
      </c>
      <c r="B68" s="171" t="s">
        <v>99</v>
      </c>
      <c r="C68" s="171" t="s">
        <v>240</v>
      </c>
      <c r="D68" s="171"/>
      <c r="E68" s="171"/>
      <c r="F68" s="171"/>
      <c r="G68" s="171"/>
      <c r="H68" s="171"/>
      <c r="I68" s="171"/>
      <c r="J68" s="171"/>
      <c r="K68" s="171"/>
      <c r="L68" s="171"/>
      <c r="M68" s="171"/>
      <c r="N68" s="171"/>
      <c r="O68" s="171"/>
    </row>
    <row r="69" spans="1:15" ht="30" customHeight="1">
      <c r="A69" s="645"/>
      <c r="B69" s="116">
        <v>8.3299999999999999E-2</v>
      </c>
      <c r="C69" s="117"/>
      <c r="D69" s="116"/>
      <c r="E69" s="117"/>
      <c r="F69" s="123"/>
      <c r="G69" s="117"/>
      <c r="H69" s="123"/>
      <c r="I69" s="117"/>
      <c r="J69" s="123"/>
      <c r="K69" s="117"/>
      <c r="L69" s="123"/>
      <c r="M69" s="117"/>
      <c r="N69" s="123"/>
      <c r="O69" s="117"/>
    </row>
    <row r="70" spans="1:15" ht="80.25" customHeight="1">
      <c r="A70" s="114" t="s">
        <v>269</v>
      </c>
      <c r="B70" s="646"/>
      <c r="C70" s="647"/>
      <c r="D70" s="648"/>
      <c r="E70" s="649"/>
      <c r="F70" s="648"/>
      <c r="G70" s="650"/>
      <c r="H70" s="648"/>
      <c r="I70" s="649"/>
      <c r="J70" s="341"/>
      <c r="K70" s="342"/>
      <c r="L70" s="341"/>
      <c r="M70" s="342"/>
      <c r="N70" s="648"/>
      <c r="O70" s="649"/>
    </row>
    <row r="71" spans="1:15" ht="80.25" customHeight="1">
      <c r="A71" s="114" t="s">
        <v>270</v>
      </c>
      <c r="B71" s="640"/>
      <c r="C71" s="641"/>
      <c r="D71" s="640"/>
      <c r="E71" s="641"/>
      <c r="F71" s="642"/>
      <c r="G71" s="643"/>
      <c r="H71" s="642"/>
      <c r="I71" s="643"/>
      <c r="J71" s="338"/>
      <c r="K71" s="339"/>
      <c r="L71" s="338"/>
      <c r="M71" s="339"/>
      <c r="N71" s="642"/>
      <c r="O71" s="643"/>
    </row>
    <row r="72" spans="1:15" ht="30.75" customHeight="1">
      <c r="A72" s="644" t="s">
        <v>192</v>
      </c>
      <c r="B72" s="171" t="s">
        <v>99</v>
      </c>
      <c r="C72" s="171" t="s">
        <v>240</v>
      </c>
      <c r="D72" s="171"/>
      <c r="E72" s="171"/>
      <c r="F72" s="171"/>
      <c r="G72" s="171"/>
      <c r="H72" s="171"/>
      <c r="I72" s="171"/>
      <c r="J72" s="171"/>
      <c r="K72" s="171"/>
      <c r="L72" s="171"/>
      <c r="M72" s="171"/>
      <c r="N72" s="171"/>
      <c r="O72" s="171"/>
    </row>
    <row r="73" spans="1:15" ht="30.75" customHeight="1">
      <c r="A73" s="645"/>
      <c r="B73" s="116">
        <v>8.3299999999999999E-2</v>
      </c>
      <c r="C73" s="116">
        <v>8.3299999999999999E-2</v>
      </c>
      <c r="D73" s="116"/>
      <c r="E73" s="117"/>
      <c r="F73" s="123"/>
      <c r="G73" s="118"/>
      <c r="H73" s="123"/>
      <c r="I73" s="118"/>
      <c r="J73" s="123"/>
      <c r="K73" s="118"/>
      <c r="L73" s="123"/>
      <c r="M73" s="118"/>
      <c r="N73" s="123"/>
      <c r="O73" s="118"/>
    </row>
    <row r="74" spans="1:15" ht="80.25" customHeight="1">
      <c r="A74" s="114" t="s">
        <v>269</v>
      </c>
      <c r="B74" s="628"/>
      <c r="C74" s="629"/>
      <c r="D74" s="651"/>
      <c r="E74" s="652"/>
      <c r="F74" s="648"/>
      <c r="G74" s="650"/>
      <c r="H74" s="651"/>
      <c r="I74" s="652"/>
      <c r="J74" s="343"/>
      <c r="K74" s="344"/>
      <c r="L74" s="343"/>
      <c r="M74" s="344"/>
      <c r="N74" s="651"/>
      <c r="O74" s="652"/>
    </row>
    <row r="75" spans="1:15" ht="80.25" customHeight="1">
      <c r="A75" s="114" t="s">
        <v>270</v>
      </c>
      <c r="B75" s="653"/>
      <c r="C75" s="654"/>
      <c r="D75" s="640"/>
      <c r="E75" s="641"/>
      <c r="F75" s="642"/>
      <c r="G75" s="643"/>
      <c r="H75" s="642"/>
      <c r="I75" s="643"/>
      <c r="J75" s="338"/>
      <c r="K75" s="339"/>
      <c r="L75" s="338"/>
      <c r="M75" s="339"/>
      <c r="N75" s="642"/>
      <c r="O75" s="643"/>
    </row>
    <row r="76" spans="1:15" ht="30.75" customHeight="1">
      <c r="A76" s="644" t="s">
        <v>193</v>
      </c>
      <c r="B76" s="171" t="s">
        <v>99</v>
      </c>
      <c r="C76" s="171" t="s">
        <v>240</v>
      </c>
      <c r="D76" s="171"/>
      <c r="E76" s="171"/>
      <c r="F76" s="171"/>
      <c r="G76" s="171"/>
      <c r="H76" s="171"/>
      <c r="I76" s="171"/>
      <c r="J76" s="171"/>
      <c r="K76" s="171"/>
      <c r="L76" s="171"/>
      <c r="M76" s="171"/>
      <c r="N76" s="171"/>
      <c r="O76" s="171"/>
    </row>
    <row r="77" spans="1:15" ht="30.75" customHeight="1">
      <c r="A77" s="645"/>
      <c r="B77" s="116">
        <v>8.3299999999999999E-2</v>
      </c>
      <c r="C77" s="116">
        <v>8.3299999999999999E-2</v>
      </c>
      <c r="D77" s="116"/>
      <c r="E77" s="117"/>
      <c r="F77" s="123"/>
      <c r="G77" s="118"/>
      <c r="H77" s="123"/>
      <c r="I77" s="118"/>
      <c r="J77" s="123"/>
      <c r="K77" s="118"/>
      <c r="L77" s="123"/>
      <c r="M77" s="118"/>
      <c r="N77" s="123"/>
      <c r="O77" s="118"/>
    </row>
    <row r="78" spans="1:15" ht="80.25" customHeight="1">
      <c r="A78" s="114" t="s">
        <v>269</v>
      </c>
      <c r="B78" s="656" t="s">
        <v>250</v>
      </c>
      <c r="C78" s="657"/>
      <c r="D78" s="642"/>
      <c r="E78" s="655"/>
      <c r="F78" s="648"/>
      <c r="G78" s="650"/>
      <c r="H78" s="642"/>
      <c r="I78" s="643"/>
      <c r="J78" s="338"/>
      <c r="K78" s="339"/>
      <c r="L78" s="338"/>
      <c r="M78" s="339"/>
      <c r="N78" s="642"/>
      <c r="O78" s="643"/>
    </row>
    <row r="79" spans="1:15" ht="80.25" customHeight="1">
      <c r="A79" s="114" t="s">
        <v>270</v>
      </c>
      <c r="B79" s="658" t="s">
        <v>271</v>
      </c>
      <c r="C79" s="659"/>
      <c r="D79" s="640"/>
      <c r="E79" s="641"/>
      <c r="F79" s="642"/>
      <c r="G79" s="643"/>
      <c r="H79" s="642"/>
      <c r="I79" s="643"/>
      <c r="J79" s="338"/>
      <c r="K79" s="339"/>
      <c r="L79" s="338"/>
      <c r="M79" s="339"/>
      <c r="N79" s="642"/>
      <c r="O79" s="643"/>
    </row>
    <row r="80" spans="1:15" ht="30.75" customHeight="1">
      <c r="A80" s="644" t="s">
        <v>194</v>
      </c>
      <c r="B80" s="171" t="s">
        <v>99</v>
      </c>
      <c r="C80" s="171" t="s">
        <v>240</v>
      </c>
      <c r="D80" s="171"/>
      <c r="E80" s="171"/>
      <c r="F80" s="171"/>
      <c r="G80" s="171"/>
      <c r="H80" s="171"/>
      <c r="I80" s="171"/>
      <c r="J80" s="171"/>
      <c r="K80" s="171"/>
      <c r="L80" s="171"/>
      <c r="M80" s="171"/>
      <c r="N80" s="171"/>
      <c r="O80" s="171"/>
    </row>
    <row r="81" spans="1:15" ht="30.75" customHeight="1">
      <c r="A81" s="645"/>
      <c r="B81" s="116">
        <v>8.3299999999999999E-2</v>
      </c>
      <c r="C81" s="116">
        <v>8.3299999999999999E-2</v>
      </c>
      <c r="D81" s="116"/>
      <c r="E81" s="117"/>
      <c r="F81" s="123"/>
      <c r="G81" s="118"/>
      <c r="H81" s="123"/>
      <c r="I81" s="118"/>
      <c r="J81" s="123"/>
      <c r="K81" s="118"/>
      <c r="L81" s="123"/>
      <c r="M81" s="118"/>
      <c r="N81" s="123"/>
      <c r="O81" s="118"/>
    </row>
    <row r="82" spans="1:15" ht="80.25" customHeight="1">
      <c r="A82" s="114" t="s">
        <v>269</v>
      </c>
      <c r="B82" s="656" t="s">
        <v>272</v>
      </c>
      <c r="C82" s="657"/>
      <c r="D82" s="642"/>
      <c r="E82" s="643"/>
      <c r="F82" s="648"/>
      <c r="G82" s="650"/>
      <c r="H82" s="642"/>
      <c r="I82" s="643"/>
      <c r="J82" s="338"/>
      <c r="K82" s="339"/>
      <c r="L82" s="338"/>
      <c r="M82" s="339"/>
      <c r="N82" s="642"/>
      <c r="O82" s="643"/>
    </row>
    <row r="83" spans="1:15" ht="80.25" customHeight="1">
      <c r="A83" s="114" t="s">
        <v>270</v>
      </c>
      <c r="B83" s="658" t="s">
        <v>273</v>
      </c>
      <c r="C83" s="659"/>
      <c r="D83" s="640"/>
      <c r="E83" s="641"/>
      <c r="F83" s="642"/>
      <c r="G83" s="643"/>
      <c r="H83" s="642"/>
      <c r="I83" s="643"/>
      <c r="J83" s="338"/>
      <c r="K83" s="339"/>
      <c r="L83" s="338"/>
      <c r="M83" s="339"/>
      <c r="N83" s="642"/>
      <c r="O83" s="643"/>
    </row>
    <row r="84" spans="1:15" ht="30" customHeight="1">
      <c r="A84" s="644" t="s">
        <v>198</v>
      </c>
      <c r="B84" s="171" t="s">
        <v>99</v>
      </c>
      <c r="C84" s="171" t="s">
        <v>240</v>
      </c>
      <c r="D84" s="171"/>
      <c r="E84" s="171"/>
      <c r="F84" s="171"/>
      <c r="G84" s="171"/>
      <c r="H84" s="171"/>
      <c r="I84" s="171"/>
      <c r="J84" s="171"/>
      <c r="K84" s="171"/>
      <c r="L84" s="171"/>
      <c r="M84" s="171"/>
      <c r="N84" s="171"/>
      <c r="O84" s="171"/>
    </row>
    <row r="85" spans="1:15" ht="30" customHeight="1">
      <c r="A85" s="645"/>
      <c r="B85" s="116">
        <v>8.3299999999999999E-2</v>
      </c>
      <c r="C85" s="116">
        <v>8.3299999999999999E-2</v>
      </c>
      <c r="D85" s="116"/>
      <c r="E85" s="117"/>
      <c r="F85" s="123"/>
      <c r="G85" s="118"/>
      <c r="H85" s="123"/>
      <c r="I85" s="118"/>
      <c r="J85" s="123"/>
      <c r="K85" s="118"/>
      <c r="L85" s="123"/>
      <c r="M85" s="118"/>
      <c r="N85" s="123"/>
      <c r="O85" s="118"/>
    </row>
    <row r="86" spans="1:15" ht="80.25" customHeight="1">
      <c r="A86" s="114" t="s">
        <v>269</v>
      </c>
      <c r="B86" s="662" t="s">
        <v>274</v>
      </c>
      <c r="C86" s="663"/>
      <c r="D86" s="663"/>
      <c r="E86" s="663"/>
      <c r="F86" s="663"/>
      <c r="G86" s="663"/>
      <c r="H86" s="663"/>
      <c r="I86" s="663"/>
      <c r="J86" s="340"/>
      <c r="K86" s="340"/>
      <c r="L86" s="340"/>
      <c r="M86" s="340"/>
      <c r="N86" s="663"/>
      <c r="O86" s="663"/>
    </row>
    <row r="87" spans="1:15" ht="80.25" customHeight="1">
      <c r="A87" s="114" t="s">
        <v>270</v>
      </c>
      <c r="B87" s="658" t="s">
        <v>273</v>
      </c>
      <c r="C87" s="659"/>
      <c r="D87" s="660"/>
      <c r="E87" s="661"/>
      <c r="F87" s="660"/>
      <c r="G87" s="661"/>
      <c r="H87" s="660"/>
      <c r="I87" s="661"/>
      <c r="J87" s="335"/>
      <c r="K87" s="336"/>
      <c r="L87" s="335"/>
      <c r="M87" s="336"/>
      <c r="N87" s="660"/>
      <c r="O87" s="661"/>
    </row>
    <row r="88" spans="1:15" ht="29.25" customHeight="1">
      <c r="A88" s="644" t="s">
        <v>200</v>
      </c>
      <c r="B88" s="171" t="s">
        <v>99</v>
      </c>
      <c r="C88" s="171" t="s">
        <v>240</v>
      </c>
      <c r="D88" s="171"/>
      <c r="E88" s="171"/>
      <c r="F88" s="171"/>
      <c r="G88" s="171"/>
      <c r="H88" s="171"/>
      <c r="I88" s="171"/>
      <c r="J88" s="171"/>
      <c r="K88" s="171"/>
      <c r="L88" s="171"/>
      <c r="M88" s="171"/>
      <c r="N88" s="171"/>
      <c r="O88" s="171"/>
    </row>
    <row r="89" spans="1:15" ht="29.25" customHeight="1">
      <c r="A89" s="645"/>
      <c r="B89" s="116">
        <v>8.3299999999999999E-2</v>
      </c>
      <c r="C89" s="119"/>
      <c r="D89" s="116"/>
      <c r="E89" s="117"/>
      <c r="F89" s="123"/>
      <c r="G89" s="118"/>
      <c r="H89" s="123"/>
      <c r="I89" s="118"/>
      <c r="J89" s="123"/>
      <c r="K89" s="118"/>
      <c r="L89" s="123"/>
      <c r="M89" s="118"/>
      <c r="N89" s="123"/>
      <c r="O89" s="118"/>
    </row>
    <row r="90" spans="1:15" ht="80.25" customHeight="1">
      <c r="A90" s="114" t="s">
        <v>269</v>
      </c>
      <c r="B90" s="664"/>
      <c r="C90" s="664"/>
      <c r="D90" s="664"/>
      <c r="E90" s="664"/>
      <c r="F90" s="664"/>
      <c r="G90" s="664"/>
      <c r="H90" s="664"/>
      <c r="I90" s="664"/>
      <c r="J90" s="337"/>
      <c r="K90" s="337"/>
      <c r="L90" s="337"/>
      <c r="M90" s="337"/>
      <c r="N90" s="664"/>
      <c r="O90" s="664"/>
    </row>
    <row r="91" spans="1:15" ht="80.25" customHeight="1">
      <c r="A91" s="114" t="s">
        <v>270</v>
      </c>
      <c r="B91" s="660"/>
      <c r="C91" s="661"/>
      <c r="D91" s="660"/>
      <c r="E91" s="661"/>
      <c r="F91" s="660"/>
      <c r="G91" s="661"/>
      <c r="H91" s="660"/>
      <c r="I91" s="661"/>
      <c r="J91" s="335"/>
      <c r="K91" s="336"/>
      <c r="L91" s="335"/>
      <c r="M91" s="336"/>
      <c r="N91" s="660"/>
      <c r="O91" s="661"/>
    </row>
    <row r="92" spans="1:15" ht="25.25" customHeight="1">
      <c r="A92" s="644" t="s">
        <v>201</v>
      </c>
      <c r="B92" s="171" t="s">
        <v>99</v>
      </c>
      <c r="C92" s="171" t="s">
        <v>240</v>
      </c>
      <c r="D92" s="171"/>
      <c r="E92" s="171"/>
      <c r="F92" s="171"/>
      <c r="G92" s="171"/>
      <c r="H92" s="171"/>
      <c r="I92" s="171"/>
      <c r="J92" s="171"/>
      <c r="K92" s="171"/>
      <c r="L92" s="171"/>
      <c r="M92" s="171"/>
      <c r="N92" s="171"/>
      <c r="O92" s="171"/>
    </row>
    <row r="93" spans="1:15" ht="25.25" customHeight="1">
      <c r="A93" s="645"/>
      <c r="B93" s="116">
        <v>8.3299999999999999E-2</v>
      </c>
      <c r="C93" s="119"/>
      <c r="D93" s="116"/>
      <c r="E93" s="117"/>
      <c r="F93" s="123"/>
      <c r="G93" s="118"/>
      <c r="H93" s="123"/>
      <c r="I93" s="118"/>
      <c r="J93" s="123"/>
      <c r="K93" s="118"/>
      <c r="L93" s="123"/>
      <c r="M93" s="118"/>
      <c r="N93" s="123"/>
      <c r="O93" s="118"/>
    </row>
    <row r="94" spans="1:15" ht="80.25" customHeight="1">
      <c r="A94" s="114" t="s">
        <v>269</v>
      </c>
      <c r="B94" s="664"/>
      <c r="C94" s="664"/>
      <c r="D94" s="664"/>
      <c r="E94" s="664"/>
      <c r="F94" s="664"/>
      <c r="G94" s="664"/>
      <c r="H94" s="664"/>
      <c r="I94" s="664"/>
      <c r="J94" s="337"/>
      <c r="K94" s="337"/>
      <c r="L94" s="337"/>
      <c r="M94" s="337"/>
      <c r="N94" s="664"/>
      <c r="O94" s="664"/>
    </row>
    <row r="95" spans="1:15" ht="80.25" customHeight="1">
      <c r="A95" s="114" t="s">
        <v>270</v>
      </c>
      <c r="B95" s="660"/>
      <c r="C95" s="661"/>
      <c r="D95" s="660"/>
      <c r="E95" s="661"/>
      <c r="F95" s="660"/>
      <c r="G95" s="661"/>
      <c r="H95" s="660"/>
      <c r="I95" s="661"/>
      <c r="J95" s="335"/>
      <c r="K95" s="336"/>
      <c r="L95" s="335"/>
      <c r="M95" s="336"/>
      <c r="N95" s="660"/>
      <c r="O95" s="661"/>
    </row>
    <row r="96" spans="1:15" ht="25.25" customHeight="1">
      <c r="A96" s="644" t="s">
        <v>202</v>
      </c>
      <c r="B96" s="171" t="s">
        <v>99</v>
      </c>
      <c r="C96" s="171" t="s">
        <v>240</v>
      </c>
      <c r="D96" s="171"/>
      <c r="E96" s="171"/>
      <c r="F96" s="171"/>
      <c r="G96" s="171"/>
      <c r="H96" s="171"/>
      <c r="I96" s="171"/>
      <c r="J96" s="171"/>
      <c r="K96" s="171"/>
      <c r="L96" s="171"/>
      <c r="M96" s="171"/>
      <c r="N96" s="171"/>
      <c r="O96" s="171"/>
    </row>
    <row r="97" spans="1:15" ht="25.25" customHeight="1">
      <c r="A97" s="645"/>
      <c r="B97" s="116">
        <v>8.3299999999999999E-2</v>
      </c>
      <c r="C97" s="119"/>
      <c r="D97" s="116"/>
      <c r="E97" s="117"/>
      <c r="F97" s="123"/>
      <c r="G97" s="118"/>
      <c r="H97" s="123"/>
      <c r="I97" s="118"/>
      <c r="J97" s="123"/>
      <c r="K97" s="118"/>
      <c r="L97" s="123"/>
      <c r="M97" s="118"/>
      <c r="N97" s="123"/>
      <c r="O97" s="118"/>
    </row>
    <row r="98" spans="1:15" ht="80.25" customHeight="1">
      <c r="A98" s="114" t="s">
        <v>269</v>
      </c>
      <c r="B98" s="664"/>
      <c r="C98" s="664"/>
      <c r="D98" s="664"/>
      <c r="E98" s="664"/>
      <c r="F98" s="664"/>
      <c r="G98" s="664"/>
      <c r="H98" s="664"/>
      <c r="I98" s="664"/>
      <c r="J98" s="337"/>
      <c r="K98" s="337"/>
      <c r="L98" s="337"/>
      <c r="M98" s="337"/>
      <c r="N98" s="664"/>
      <c r="O98" s="664"/>
    </row>
    <row r="99" spans="1:15" ht="80.25" customHeight="1">
      <c r="A99" s="114" t="s">
        <v>270</v>
      </c>
      <c r="B99" s="660"/>
      <c r="C99" s="661"/>
      <c r="D99" s="660"/>
      <c r="E99" s="661"/>
      <c r="F99" s="660"/>
      <c r="G99" s="661"/>
      <c r="H99" s="660"/>
      <c r="I99" s="661"/>
      <c r="J99" s="335"/>
      <c r="K99" s="336"/>
      <c r="L99" s="335"/>
      <c r="M99" s="336"/>
      <c r="N99" s="660"/>
      <c r="O99" s="661"/>
    </row>
    <row r="100" spans="1:15" ht="25.25" customHeight="1">
      <c r="A100" s="644" t="s">
        <v>204</v>
      </c>
      <c r="B100" s="171" t="s">
        <v>99</v>
      </c>
      <c r="C100" s="171" t="s">
        <v>240</v>
      </c>
      <c r="D100" s="171"/>
      <c r="E100" s="171"/>
      <c r="F100" s="171"/>
      <c r="G100" s="171"/>
      <c r="H100" s="171"/>
      <c r="I100" s="171"/>
      <c r="J100" s="171"/>
      <c r="K100" s="171"/>
      <c r="L100" s="171"/>
      <c r="M100" s="171"/>
      <c r="N100" s="171"/>
      <c r="O100" s="171"/>
    </row>
    <row r="101" spans="1:15" ht="25.25" customHeight="1">
      <c r="A101" s="645"/>
      <c r="B101" s="116">
        <v>8.3299999999999999E-2</v>
      </c>
      <c r="C101" s="119"/>
      <c r="D101" s="116"/>
      <c r="E101" s="117"/>
      <c r="F101" s="123"/>
      <c r="G101" s="118"/>
      <c r="H101" s="123"/>
      <c r="I101" s="118"/>
      <c r="J101" s="123"/>
      <c r="K101" s="118"/>
      <c r="L101" s="123"/>
      <c r="M101" s="118"/>
      <c r="N101" s="123"/>
      <c r="O101" s="118"/>
    </row>
    <row r="102" spans="1:15" ht="80.25" customHeight="1">
      <c r="A102" s="114" t="s">
        <v>269</v>
      </c>
      <c r="B102" s="664"/>
      <c r="C102" s="664"/>
      <c r="D102" s="664"/>
      <c r="E102" s="664"/>
      <c r="F102" s="664"/>
      <c r="G102" s="664"/>
      <c r="H102" s="664"/>
      <c r="I102" s="664"/>
      <c r="J102" s="337"/>
      <c r="K102" s="337"/>
      <c r="L102" s="337"/>
      <c r="M102" s="337"/>
      <c r="N102" s="664"/>
      <c r="O102" s="664"/>
    </row>
    <row r="103" spans="1:15" ht="80.25" customHeight="1">
      <c r="A103" s="114" t="s">
        <v>270</v>
      </c>
      <c r="B103" s="660"/>
      <c r="C103" s="661"/>
      <c r="D103" s="660"/>
      <c r="E103" s="661"/>
      <c r="F103" s="660"/>
      <c r="G103" s="661"/>
      <c r="H103" s="660"/>
      <c r="I103" s="661"/>
      <c r="J103" s="335"/>
      <c r="K103" s="336"/>
      <c r="L103" s="335"/>
      <c r="M103" s="336"/>
      <c r="N103" s="660"/>
      <c r="O103" s="661"/>
    </row>
    <row r="104" spans="1:15" ht="25.25" customHeight="1">
      <c r="A104" s="644" t="s">
        <v>205</v>
      </c>
      <c r="B104" s="171" t="s">
        <v>99</v>
      </c>
      <c r="C104" s="171" t="s">
        <v>240</v>
      </c>
      <c r="D104" s="171"/>
      <c r="E104" s="171"/>
      <c r="F104" s="171"/>
      <c r="G104" s="171"/>
      <c r="H104" s="171"/>
      <c r="I104" s="171"/>
      <c r="J104" s="171"/>
      <c r="K104" s="171"/>
      <c r="L104" s="171"/>
      <c r="M104" s="171"/>
      <c r="N104" s="171"/>
      <c r="O104" s="171"/>
    </row>
    <row r="105" spans="1:15" ht="25.25" customHeight="1">
      <c r="A105" s="645"/>
      <c r="B105" s="116">
        <v>8.3299999999999999E-2</v>
      </c>
      <c r="C105" s="119"/>
      <c r="D105" s="116"/>
      <c r="E105" s="117"/>
      <c r="F105" s="123"/>
      <c r="G105" s="118"/>
      <c r="H105" s="123"/>
      <c r="I105" s="118"/>
      <c r="J105" s="123"/>
      <c r="K105" s="118"/>
      <c r="L105" s="123"/>
      <c r="M105" s="118"/>
      <c r="N105" s="123"/>
      <c r="O105" s="118"/>
    </row>
    <row r="106" spans="1:15" ht="80.25" customHeight="1">
      <c r="A106" s="114" t="s">
        <v>269</v>
      </c>
      <c r="B106" s="664"/>
      <c r="C106" s="664"/>
      <c r="D106" s="664"/>
      <c r="E106" s="664"/>
      <c r="F106" s="664"/>
      <c r="G106" s="664"/>
      <c r="H106" s="664"/>
      <c r="I106" s="664"/>
      <c r="J106" s="337"/>
      <c r="K106" s="337"/>
      <c r="L106" s="337"/>
      <c r="M106" s="337"/>
      <c r="N106" s="664"/>
      <c r="O106" s="664"/>
    </row>
    <row r="107" spans="1:15" ht="80.25" customHeight="1">
      <c r="A107" s="114" t="s">
        <v>270</v>
      </c>
      <c r="B107" s="660"/>
      <c r="C107" s="661"/>
      <c r="D107" s="660"/>
      <c r="E107" s="661"/>
      <c r="F107" s="660"/>
      <c r="G107" s="661"/>
      <c r="H107" s="660"/>
      <c r="I107" s="661"/>
      <c r="J107" s="335"/>
      <c r="K107" s="336"/>
      <c r="L107" s="335"/>
      <c r="M107" s="336"/>
      <c r="N107" s="660"/>
      <c r="O107" s="661"/>
    </row>
    <row r="108" spans="1:15" ht="25.25" customHeight="1">
      <c r="A108" s="644" t="s">
        <v>206</v>
      </c>
      <c r="B108" s="171" t="s">
        <v>99</v>
      </c>
      <c r="C108" s="171" t="s">
        <v>240</v>
      </c>
      <c r="D108" s="171"/>
      <c r="E108" s="171"/>
      <c r="F108" s="171"/>
      <c r="G108" s="171"/>
      <c r="H108" s="171"/>
      <c r="I108" s="171"/>
      <c r="J108" s="171"/>
      <c r="K108" s="171"/>
      <c r="L108" s="171"/>
      <c r="M108" s="171"/>
      <c r="N108" s="171"/>
      <c r="O108" s="171"/>
    </row>
    <row r="109" spans="1:15" ht="25.25" customHeight="1">
      <c r="A109" s="645"/>
      <c r="B109" s="116">
        <v>8.3299999999999999E-2</v>
      </c>
      <c r="C109" s="119"/>
      <c r="D109" s="116"/>
      <c r="E109" s="117"/>
      <c r="F109" s="123"/>
      <c r="G109" s="118"/>
      <c r="H109" s="123"/>
      <c r="I109" s="118"/>
      <c r="J109" s="123"/>
      <c r="K109" s="118"/>
      <c r="L109" s="123"/>
      <c r="M109" s="118"/>
      <c r="N109" s="123"/>
      <c r="O109" s="118"/>
    </row>
    <row r="110" spans="1:15" ht="80.25" customHeight="1">
      <c r="A110" s="114" t="s">
        <v>269</v>
      </c>
      <c r="B110" s="664"/>
      <c r="C110" s="664"/>
      <c r="D110" s="664"/>
      <c r="E110" s="664"/>
      <c r="F110" s="664"/>
      <c r="G110" s="664"/>
      <c r="H110" s="664"/>
      <c r="I110" s="664"/>
      <c r="J110" s="337"/>
      <c r="K110" s="337"/>
      <c r="L110" s="337"/>
      <c r="M110" s="337"/>
      <c r="N110" s="664"/>
      <c r="O110" s="664"/>
    </row>
    <row r="111" spans="1:15" ht="80.25" customHeight="1">
      <c r="A111" s="114" t="s">
        <v>270</v>
      </c>
      <c r="B111" s="660"/>
      <c r="C111" s="661"/>
      <c r="D111" s="660"/>
      <c r="E111" s="661"/>
      <c r="F111" s="660"/>
      <c r="G111" s="661"/>
      <c r="H111" s="660"/>
      <c r="I111" s="661"/>
      <c r="J111" s="335"/>
      <c r="K111" s="336"/>
      <c r="L111" s="335"/>
      <c r="M111" s="336"/>
      <c r="N111" s="660"/>
      <c r="O111" s="661"/>
    </row>
    <row r="112" spans="1:15" ht="25.25" customHeight="1">
      <c r="A112" s="644" t="s">
        <v>207</v>
      </c>
      <c r="B112" s="171" t="s">
        <v>99</v>
      </c>
      <c r="C112" s="171" t="s">
        <v>240</v>
      </c>
      <c r="D112" s="171"/>
      <c r="E112" s="171"/>
      <c r="F112" s="171"/>
      <c r="G112" s="171"/>
      <c r="H112" s="171"/>
      <c r="I112" s="171"/>
      <c r="J112" s="171"/>
      <c r="K112" s="171"/>
      <c r="L112" s="171"/>
      <c r="M112" s="171"/>
      <c r="N112" s="171"/>
      <c r="O112" s="171"/>
    </row>
    <row r="113" spans="1:15" ht="25.25" customHeight="1">
      <c r="A113" s="645"/>
      <c r="B113" s="116">
        <v>8.3699999999999997E-2</v>
      </c>
      <c r="C113" s="314"/>
      <c r="D113" s="346"/>
      <c r="E113" s="314"/>
      <c r="F113" s="346"/>
      <c r="G113" s="315"/>
      <c r="H113" s="346"/>
      <c r="I113" s="315"/>
      <c r="J113" s="314"/>
      <c r="K113" s="315"/>
      <c r="L113" s="346"/>
      <c r="M113" s="315"/>
      <c r="N113" s="346"/>
      <c r="O113" s="315"/>
    </row>
    <row r="114" spans="1:15" ht="80.25" customHeight="1">
      <c r="A114" s="114" t="s">
        <v>269</v>
      </c>
      <c r="B114" s="665"/>
      <c r="C114" s="665"/>
      <c r="D114" s="665"/>
      <c r="E114" s="665"/>
      <c r="F114" s="665"/>
      <c r="G114" s="665"/>
      <c r="H114" s="665"/>
      <c r="I114" s="665"/>
      <c r="J114" s="666"/>
      <c r="K114" s="667"/>
      <c r="L114" s="666"/>
      <c r="M114" s="667"/>
      <c r="N114" s="665"/>
      <c r="O114" s="665"/>
    </row>
    <row r="115" spans="1:15" ht="80.25" customHeight="1">
      <c r="A115" s="114" t="s">
        <v>270</v>
      </c>
      <c r="B115" s="660"/>
      <c r="C115" s="661"/>
      <c r="D115" s="660"/>
      <c r="E115" s="661"/>
      <c r="F115" s="660"/>
      <c r="G115" s="661"/>
      <c r="H115" s="660"/>
      <c r="I115" s="661"/>
      <c r="J115" s="335"/>
      <c r="K115" s="336"/>
      <c r="L115" s="335"/>
      <c r="M115" s="336"/>
      <c r="N115" s="660"/>
      <c r="O115" s="661"/>
    </row>
    <row r="116" spans="1:15" ht="17">
      <c r="A116" s="115" t="s">
        <v>275</v>
      </c>
      <c r="B116" s="120">
        <f>(B69+B73+B77+B81+B85+B89+B93+B97+B101+B105+B109+B113)</f>
        <v>1</v>
      </c>
      <c r="C116" s="120">
        <f t="shared" ref="C116" si="0">(C69+C73+C77+C81+C85+C89+C93+C97+C101+C105+C109+C113)</f>
        <v>0.3332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9:C79" r:id="rId1" display="https://secretariadistritald-my.sharepoint.com/:f:/g/personal/mcgranados_sdmujer_gov_co/ErbYiGmdLBhMjxkUj8_Tqr8Blfjl0uWVu8K8fVwO_BYs1w?e=2OL4gC" xr:uid="{2F3E9BBB-991F-4D99-BAFE-82E08B5521F7}"/>
    <hyperlink ref="B83:C83" r:id="rId2" display="https://secretariadistritald-my.sharepoint.com/:f:/g/personal/mcgranados_sdmujer_gov_co/EvkBuNnvF3NMrijwX8zlGGgBBSXOpFUIdImLcJQ0eVN1XA?e=PhnP18" xr:uid="{AEAE6D47-0B42-451D-BA77-15B9EB831E32}"/>
    <hyperlink ref="B87:C87" r:id="rId3" display="https://secretariadistritald-my.sharepoint.com/:f:/g/personal/mcgranados_sdmujer_gov_co/EvkBuNnvF3NMrijwX8zlGGgBBSXOpFUIdImLcJQ0eVN1XA?e=PhnP18" xr:uid="{86868821-91AD-7A45-999D-83BD55436AAA}"/>
  </hyperlinks>
  <pageMargins left="0.25" right="0.25" top="0.75" bottom="0.75" header="0.3" footer="0.3"/>
  <pageSetup paperSize="8" scale="16" orientation="portrait" r:id="rId4"/>
  <drawing r:id="rId5"/>
  <legacy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92CFA44-7EDF-2B43-9DD6-670144094BAA}">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8AF4-A85A-514B-93AC-86C60A910D73}">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28</v>
      </c>
      <c r="E8" s="686"/>
      <c r="F8" s="686"/>
      <c r="G8" s="686"/>
      <c r="H8" s="687"/>
      <c r="I8" s="681" t="s">
        <v>283</v>
      </c>
      <c r="J8" s="684"/>
      <c r="K8" s="685" t="s">
        <v>29</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tr">
        <f>ACTIVIDAD_2!K17</f>
        <v>Lograr al menos 92 puntos del índice de Gestión Pública Distrital.</v>
      </c>
      <c r="F10" s="692"/>
      <c r="G10" s="692"/>
      <c r="H10" s="692"/>
      <c r="I10" s="692"/>
      <c r="J10" s="692"/>
      <c r="K10" s="692"/>
      <c r="L10" s="692"/>
    </row>
    <row r="11" spans="1:12" ht="34.5" customHeight="1">
      <c r="A11" s="693" t="s">
        <v>285</v>
      </c>
      <c r="B11" s="694"/>
      <c r="C11" s="694"/>
      <c r="D11" s="683"/>
      <c r="E11" s="695" t="s">
        <v>214</v>
      </c>
      <c r="F11" s="696"/>
      <c r="G11" s="696"/>
      <c r="H11" s="696"/>
      <c r="I11" s="696"/>
      <c r="J11" s="696"/>
      <c r="K11" s="696"/>
      <c r="L11" s="697"/>
    </row>
    <row r="12" spans="1:12" ht="47.25" customHeight="1">
      <c r="A12" s="681" t="s">
        <v>286</v>
      </c>
      <c r="B12" s="682"/>
      <c r="C12" s="682"/>
      <c r="D12" s="684"/>
      <c r="E12" s="698" t="s">
        <v>287</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01">
        <f>+ACTIVIDAD_2!C36</f>
        <v>0.91</v>
      </c>
      <c r="E16" s="702"/>
      <c r="F16" s="702"/>
      <c r="G16" s="702"/>
      <c r="H16" s="703"/>
      <c r="I16" s="681" t="s">
        <v>235</v>
      </c>
      <c r="J16" s="684"/>
      <c r="K16" s="685" t="s">
        <v>33</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302</v>
      </c>
      <c r="D19" s="686"/>
      <c r="E19" s="686"/>
      <c r="F19" s="686"/>
      <c r="G19" s="687"/>
      <c r="H19" s="685" t="s">
        <v>302</v>
      </c>
      <c r="I19" s="687"/>
      <c r="J19" s="705" t="s">
        <v>34</v>
      </c>
      <c r="K19" s="706"/>
      <c r="L19" s="303" t="s">
        <v>303</v>
      </c>
    </row>
    <row r="20" spans="1:12" ht="62.25" customHeight="1">
      <c r="A20" s="302"/>
      <c r="B20" s="303"/>
      <c r="C20" s="685"/>
      <c r="D20" s="686"/>
      <c r="E20" s="686"/>
      <c r="F20" s="686"/>
      <c r="G20" s="687"/>
      <c r="H20" s="685"/>
      <c r="I20" s="687"/>
      <c r="J20" s="705"/>
      <c r="K20" s="706"/>
      <c r="L20" s="303"/>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t="s">
        <v>306</v>
      </c>
      <c r="C22" s="686"/>
      <c r="D22" s="686"/>
      <c r="E22" s="686"/>
      <c r="F22" s="686"/>
      <c r="G22" s="686"/>
      <c r="H22" s="686"/>
      <c r="I22" s="686"/>
      <c r="J22" s="686"/>
      <c r="K22" s="687"/>
      <c r="L22" s="303" t="s">
        <v>34</v>
      </c>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f>ACTIVIDAD_2!B36</f>
        <v>0.90500000000000003</v>
      </c>
      <c r="E24" s="686"/>
      <c r="F24" s="691" t="s">
        <v>309</v>
      </c>
      <c r="G24" s="691"/>
      <c r="H24" s="317">
        <v>2024</v>
      </c>
      <c r="I24" s="691" t="s">
        <v>310</v>
      </c>
      <c r="J24" s="691"/>
      <c r="K24" s="709" t="s">
        <v>311</v>
      </c>
      <c r="L24" s="709"/>
    </row>
    <row r="25" spans="1:12" ht="26.25" customHeight="1">
      <c r="A25" s="681" t="s">
        <v>312</v>
      </c>
      <c r="B25" s="682"/>
      <c r="C25" s="684"/>
      <c r="D25" s="685" t="s">
        <v>313</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85A0635-8B02-A94E-8B83-0969240AA9DE}">
          <x14:formula1>
            <xm:f>Datos!$A$2:$A$5</xm:f>
          </x14:formula1>
          <xm:sqref>D6:H6</xm:sqref>
        </x14:dataValidation>
        <x14:dataValidation type="list" allowBlank="1" showInputMessage="1" showErrorMessage="1" xr:uid="{3CF70389-C576-3B4C-8AED-18CADC6E5771}">
          <x14:formula1>
            <xm:f>Datos!$B$2:$B$6</xm:f>
          </x14:formula1>
          <xm:sqref>K6:L6</xm:sqref>
        </x14:dataValidation>
        <x14:dataValidation type="list" allowBlank="1" showInputMessage="1" showErrorMessage="1" xr:uid="{2A1197D5-489E-4A48-B7FE-D263C5BF20DB}">
          <x14:formula1>
            <xm:f>Datos!$C$2:$C$3</xm:f>
          </x14:formula1>
          <xm:sqref>D7:H7</xm:sqref>
        </x14:dataValidation>
        <x14:dataValidation type="list" allowBlank="1" showInputMessage="1" showErrorMessage="1" xr:uid="{51C20BC1-3F2E-834E-8038-0941905BBBF8}">
          <x14:formula1>
            <xm:f>Datos!$D$2:$D$7</xm:f>
          </x14:formula1>
          <xm:sqref>K7:L7</xm:sqref>
        </x14:dataValidation>
        <x14:dataValidation type="list" allowBlank="1" showInputMessage="1" showErrorMessage="1" xr:uid="{93B37D24-F015-B443-8847-243F1429F490}">
          <x14:formula1>
            <xm:f>Datos!$E$2:$E$23</xm:f>
          </x14:formula1>
          <xm:sqref>D8:H8</xm:sqref>
        </x14:dataValidation>
        <x14:dataValidation type="list" allowBlank="1" showInputMessage="1" showErrorMessage="1" xr:uid="{1FE95139-A1F8-0245-9621-0E6D6DE4A16B}">
          <x14:formula1>
            <xm:f>Datos!$F$2:$F$18</xm:f>
          </x14:formula1>
          <xm:sqref>K8:L8</xm:sqref>
        </x14:dataValidation>
        <x14:dataValidation type="list" allowBlank="1" showInputMessage="1" showErrorMessage="1" xr:uid="{9B21B894-0D3C-9547-8C43-5D1E2C96DC64}">
          <x14:formula1>
            <xm:f>Datos!$G$2:$G$8</xm:f>
          </x14:formula1>
          <xm:sqref>K13:L13</xm:sqref>
        </x14:dataValidation>
        <x14:dataValidation type="list" allowBlank="1" showInputMessage="1" showErrorMessage="1" xr:uid="{DE50A693-868D-4941-A529-9ACD29BDF4F8}">
          <x14:formula1>
            <xm:f>Datos!$H$2:$H$3</xm:f>
          </x14:formula1>
          <xm:sqref>D15:H15</xm:sqref>
        </x14:dataValidation>
        <x14:dataValidation type="list" allowBlank="1" showInputMessage="1" showErrorMessage="1" xr:uid="{AAAD702C-66E5-5B47-AAC4-522DD816BD4A}">
          <x14:formula1>
            <xm:f>Datos!$I$2:$I$7</xm:f>
          </x14:formula1>
          <xm:sqref>K15:L15</xm:sqref>
        </x14:dataValidation>
        <x14:dataValidation type="list" allowBlank="1" showInputMessage="1" showErrorMessage="1" xr:uid="{E48F8499-66A0-BC46-B7A7-45177B15AF15}">
          <x14:formula1>
            <xm:f>Datos!$J$2:$J$5</xm:f>
          </x14:formula1>
          <xm:sqref>K16:L16</xm:sqref>
        </x14:dataValidation>
        <x14:dataValidation type="list" allowBlank="1" showInputMessage="1" showErrorMessage="1" xr:uid="{D936964E-B51E-DF42-AB37-D1959690EA12}">
          <x14:formula1>
            <xm:f>Datos!$K$2:$K$4</xm:f>
          </x14:formula1>
          <xm:sqref>L22</xm:sqref>
        </x14:dataValidation>
        <x14:dataValidation type="list" allowBlank="1" showInputMessage="1" showErrorMessage="1" xr:uid="{AB1210BD-96C5-2640-94A0-E847573FE899}">
          <x14:formula1>
            <xm:f>Datos!$K$2:$K$3</xm:f>
          </x14:formula1>
          <xm:sqref>J19:K20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U126"/>
  <sheetViews>
    <sheetView showGridLines="0" view="pageBreakPreview" topLeftCell="A86" zoomScale="90" zoomScaleNormal="91" workbookViewId="0">
      <selection activeCell="C7" sqref="C7"/>
    </sheetView>
  </sheetViews>
  <sheetFormatPr baseColWidth="10" defaultColWidth="10.6640625" defaultRowHeight="14"/>
  <cols>
    <col min="1" max="1" width="49.6640625" style="68" customWidth="1"/>
    <col min="2" max="2" width="35.6640625" style="68" customWidth="1"/>
    <col min="3" max="3" width="60.5" style="68" customWidth="1"/>
    <col min="4"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2"/>
      <c r="B1" s="575" t="s">
        <v>182</v>
      </c>
      <c r="C1" s="576"/>
      <c r="D1" s="576"/>
      <c r="E1" s="576"/>
      <c r="F1" s="576"/>
      <c r="G1" s="576"/>
      <c r="H1" s="576"/>
      <c r="I1" s="576"/>
      <c r="J1" s="576"/>
      <c r="K1" s="576"/>
      <c r="L1" s="577"/>
      <c r="M1" s="578" t="s">
        <v>183</v>
      </c>
      <c r="N1" s="579"/>
      <c r="O1" s="580"/>
    </row>
    <row r="2" spans="1:21" s="156" customFormat="1" ht="30.75" customHeight="1" thickBot="1">
      <c r="A2" s="573"/>
      <c r="B2" s="581" t="s">
        <v>184</v>
      </c>
      <c r="C2" s="582"/>
      <c r="D2" s="582"/>
      <c r="E2" s="582"/>
      <c r="F2" s="582"/>
      <c r="G2" s="582"/>
      <c r="H2" s="582"/>
      <c r="I2" s="582"/>
      <c r="J2" s="582"/>
      <c r="K2" s="582"/>
      <c r="L2" s="583"/>
      <c r="M2" s="578" t="s">
        <v>185</v>
      </c>
      <c r="N2" s="579"/>
      <c r="O2" s="580"/>
    </row>
    <row r="3" spans="1:21" s="156" customFormat="1" ht="24" customHeight="1" thickBot="1">
      <c r="A3" s="573"/>
      <c r="B3" s="581" t="s">
        <v>186</v>
      </c>
      <c r="C3" s="582"/>
      <c r="D3" s="582"/>
      <c r="E3" s="582"/>
      <c r="F3" s="582"/>
      <c r="G3" s="582"/>
      <c r="H3" s="582"/>
      <c r="I3" s="582"/>
      <c r="J3" s="582"/>
      <c r="K3" s="582"/>
      <c r="L3" s="583"/>
      <c r="M3" s="578" t="s">
        <v>187</v>
      </c>
      <c r="N3" s="579"/>
      <c r="O3" s="580"/>
    </row>
    <row r="4" spans="1:21" s="156" customFormat="1" ht="21.75" customHeight="1" thickBot="1">
      <c r="A4" s="574"/>
      <c r="B4" s="584" t="s">
        <v>188</v>
      </c>
      <c r="C4" s="585"/>
      <c r="D4" s="585"/>
      <c r="E4" s="585"/>
      <c r="F4" s="585"/>
      <c r="G4" s="585"/>
      <c r="H4" s="585"/>
      <c r="I4" s="585"/>
      <c r="J4" s="585"/>
      <c r="K4" s="585"/>
      <c r="L4" s="586"/>
      <c r="M4" s="578" t="s">
        <v>189</v>
      </c>
      <c r="N4" s="579"/>
      <c r="O4" s="580"/>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88" t="s">
        <v>190</v>
      </c>
      <c r="B6" s="278" t="s">
        <v>191</v>
      </c>
      <c r="C6" s="232"/>
      <c r="D6" s="278" t="s">
        <v>192</v>
      </c>
      <c r="E6" s="233"/>
      <c r="F6" s="278" t="s">
        <v>193</v>
      </c>
      <c r="G6" s="233"/>
      <c r="H6" s="278" t="s">
        <v>194</v>
      </c>
      <c r="I6" s="234"/>
      <c r="J6" s="592" t="s">
        <v>196</v>
      </c>
      <c r="K6" s="593"/>
      <c r="L6" s="277" t="s">
        <v>197</v>
      </c>
      <c r="M6" s="594"/>
      <c r="N6" s="594"/>
      <c r="O6" s="594"/>
    </row>
    <row r="7" spans="1:21" s="156" customFormat="1" ht="21.75" customHeight="1" thickBot="1">
      <c r="A7" s="588"/>
      <c r="B7" s="279" t="s">
        <v>198</v>
      </c>
      <c r="C7" s="235" t="s">
        <v>199</v>
      </c>
      <c r="D7" s="278" t="s">
        <v>200</v>
      </c>
      <c r="E7" s="236"/>
      <c r="F7" s="278" t="s">
        <v>201</v>
      </c>
      <c r="G7" s="236"/>
      <c r="H7" s="278" t="s">
        <v>202</v>
      </c>
      <c r="I7" s="234"/>
      <c r="J7" s="592"/>
      <c r="K7" s="593"/>
      <c r="L7" s="277" t="s">
        <v>203</v>
      </c>
      <c r="M7" s="594"/>
      <c r="N7" s="594"/>
      <c r="O7" s="594"/>
    </row>
    <row r="8" spans="1:21" s="156" customFormat="1" ht="21.75" customHeight="1" thickBot="1">
      <c r="A8" s="588"/>
      <c r="B8" s="278" t="s">
        <v>204</v>
      </c>
      <c r="C8" s="232"/>
      <c r="D8" s="278" t="s">
        <v>205</v>
      </c>
      <c r="E8" s="236"/>
      <c r="F8" s="278" t="s">
        <v>206</v>
      </c>
      <c r="G8" s="236"/>
      <c r="H8" s="278" t="s">
        <v>207</v>
      </c>
      <c r="I8" s="234"/>
      <c r="J8" s="592"/>
      <c r="K8" s="593"/>
      <c r="L8" s="277" t="s">
        <v>208</v>
      </c>
      <c r="M8" s="594"/>
      <c r="N8" s="594"/>
      <c r="O8" s="594"/>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7"/>
      <c r="H10" s="427"/>
      <c r="I10" s="77"/>
      <c r="J10" s="77"/>
      <c r="K10" s="74"/>
      <c r="L10" s="74"/>
      <c r="M10" s="74"/>
      <c r="N10" s="74"/>
      <c r="O10" s="74"/>
      <c r="P10" s="74"/>
      <c r="Q10" s="74"/>
      <c r="R10" s="74"/>
      <c r="S10" s="74"/>
      <c r="T10" s="74"/>
      <c r="U10" s="74"/>
    </row>
    <row r="11" spans="1:21" ht="15" customHeight="1">
      <c r="A11" s="595" t="s">
        <v>209</v>
      </c>
      <c r="B11" s="598" t="s">
        <v>316</v>
      </c>
      <c r="C11" s="599"/>
      <c r="D11" s="599"/>
      <c r="E11" s="599"/>
      <c r="F11" s="599"/>
      <c r="G11" s="599"/>
      <c r="H11" s="599"/>
      <c r="I11" s="599"/>
      <c r="J11" s="599"/>
      <c r="K11" s="599"/>
      <c r="L11" s="599"/>
      <c r="M11" s="599"/>
      <c r="N11" s="599"/>
      <c r="O11" s="600"/>
    </row>
    <row r="12" spans="1:21" ht="15" customHeight="1">
      <c r="A12" s="596"/>
      <c r="B12" s="601"/>
      <c r="C12" s="602"/>
      <c r="D12" s="602"/>
      <c r="E12" s="602"/>
      <c r="F12" s="602"/>
      <c r="G12" s="602"/>
      <c r="H12" s="602"/>
      <c r="I12" s="602"/>
      <c r="J12" s="602"/>
      <c r="K12" s="602"/>
      <c r="L12" s="602"/>
      <c r="M12" s="602"/>
      <c r="N12" s="602"/>
      <c r="O12" s="603"/>
    </row>
    <row r="13" spans="1:21" ht="15" customHeight="1" thickBot="1">
      <c r="A13" s="597"/>
      <c r="B13" s="604"/>
      <c r="C13" s="605"/>
      <c r="D13" s="605"/>
      <c r="E13" s="605"/>
      <c r="F13" s="605"/>
      <c r="G13" s="605"/>
      <c r="H13" s="605"/>
      <c r="I13" s="605"/>
      <c r="J13" s="605"/>
      <c r="K13" s="605"/>
      <c r="L13" s="605"/>
      <c r="M13" s="605"/>
      <c r="N13" s="605"/>
      <c r="O13" s="606"/>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87" t="s">
        <v>212</v>
      </c>
      <c r="C15" s="587"/>
      <c r="D15" s="587"/>
      <c r="E15" s="587"/>
      <c r="F15" s="587"/>
      <c r="G15" s="588" t="s">
        <v>213</v>
      </c>
      <c r="H15" s="588"/>
      <c r="I15" s="589" t="s">
        <v>317</v>
      </c>
      <c r="J15" s="589"/>
      <c r="K15" s="589"/>
      <c r="L15" s="589"/>
      <c r="M15" s="589"/>
      <c r="N15" s="589"/>
      <c r="O15" s="589"/>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431" t="s">
        <v>215</v>
      </c>
      <c r="B17" s="714" t="s">
        <v>216</v>
      </c>
      <c r="C17" s="715"/>
      <c r="D17" s="715"/>
      <c r="E17" s="716"/>
      <c r="F17" s="432" t="s">
        <v>217</v>
      </c>
      <c r="G17" s="591" t="s">
        <v>218</v>
      </c>
      <c r="H17" s="591"/>
      <c r="I17" s="591"/>
      <c r="J17" s="126" t="s">
        <v>219</v>
      </c>
      <c r="K17" s="587" t="s">
        <v>220</v>
      </c>
      <c r="L17" s="587"/>
      <c r="M17" s="587"/>
      <c r="N17" s="587"/>
      <c r="O17" s="587"/>
    </row>
    <row r="18" spans="1:21" ht="9" customHeight="1">
      <c r="A18" s="72"/>
      <c r="B18" s="69"/>
      <c r="C18" s="618"/>
      <c r="D18" s="618"/>
      <c r="E18" s="618"/>
      <c r="F18" s="618"/>
      <c r="G18" s="618"/>
      <c r="H18" s="618"/>
      <c r="I18" s="618"/>
      <c r="J18" s="618"/>
      <c r="K18" s="618"/>
      <c r="L18" s="618"/>
      <c r="M18" s="618"/>
      <c r="N18" s="618"/>
      <c r="O18" s="618"/>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19" t="s">
        <v>221</v>
      </c>
      <c r="B21" s="620"/>
      <c r="C21" s="620"/>
      <c r="D21" s="620"/>
      <c r="E21" s="620"/>
      <c r="F21" s="620"/>
      <c r="G21" s="620"/>
      <c r="H21" s="620"/>
      <c r="I21" s="620"/>
      <c r="J21" s="620"/>
      <c r="K21" s="620"/>
      <c r="L21" s="620"/>
      <c r="M21" s="620"/>
      <c r="N21" s="620"/>
      <c r="O21" s="592"/>
    </row>
    <row r="22" spans="1:21" ht="32" customHeight="1" thickBot="1">
      <c r="A22" s="619" t="s">
        <v>222</v>
      </c>
      <c r="B22" s="620"/>
      <c r="C22" s="620"/>
      <c r="D22" s="620"/>
      <c r="E22" s="620"/>
      <c r="F22" s="620"/>
      <c r="G22" s="620"/>
      <c r="H22" s="620"/>
      <c r="I22" s="620"/>
      <c r="J22" s="620"/>
      <c r="K22" s="620"/>
      <c r="L22" s="620"/>
      <c r="M22" s="620"/>
      <c r="N22" s="620"/>
      <c r="O22" s="592"/>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710219000</v>
      </c>
      <c r="C24" s="91">
        <v>710219000</v>
      </c>
      <c r="D24" s="365">
        <v>710219000</v>
      </c>
      <c r="E24" s="91">
        <v>710218240</v>
      </c>
      <c r="F24" s="91">
        <v>703853326</v>
      </c>
      <c r="G24" s="91"/>
      <c r="H24" s="88"/>
      <c r="I24" s="88"/>
      <c r="J24" s="88"/>
      <c r="K24" s="88"/>
      <c r="L24" s="88"/>
      <c r="M24" s="88"/>
      <c r="N24" s="88">
        <f>SUM(B24:M24)</f>
        <v>3544728566</v>
      </c>
      <c r="O24" s="89"/>
      <c r="P24" s="88">
        <f>SUM(D24:O24)</f>
        <v>5669019132</v>
      </c>
      <c r="Q24" s="89"/>
      <c r="R24" s="88">
        <f>SUM(F24:Q24)</f>
        <v>9917601024</v>
      </c>
      <c r="S24" s="89"/>
      <c r="T24" s="88">
        <f>SUM(H24:S24)</f>
        <v>19131348722</v>
      </c>
      <c r="U24" s="89"/>
    </row>
    <row r="25" spans="1:21" ht="32" customHeight="1">
      <c r="A25" s="90" t="s">
        <v>226</v>
      </c>
      <c r="B25" s="91"/>
      <c r="C25" s="91">
        <v>567258910</v>
      </c>
      <c r="D25" s="365">
        <v>679458910</v>
      </c>
      <c r="E25" s="91">
        <v>677992246</v>
      </c>
      <c r="F25" s="91">
        <v>673559326</v>
      </c>
      <c r="G25" s="91"/>
      <c r="H25" s="91"/>
      <c r="I25" s="91"/>
      <c r="J25" s="91"/>
      <c r="K25" s="91"/>
      <c r="L25" s="91"/>
      <c r="M25" s="91"/>
      <c r="N25" s="91"/>
      <c r="O25" s="125">
        <f>+(B25+C25+D25+E25+F25+G25+H25+I25+J25+K25+L25+M25)/N24</f>
        <v>0.7329953037651008</v>
      </c>
      <c r="P25" s="91"/>
      <c r="Q25" s="125">
        <f>+(D25+E25+F25+G25+H25+I25+J25+K25+L25+M25+N25+O25)/P24</f>
        <v>0.35826488417873192</v>
      </c>
      <c r="R25" s="91"/>
      <c r="S25" s="125">
        <f>+(F25+G25+H25+I25+J25+K25+L25+M25+N25+O25+P25+Q25)/R24</f>
        <v>6.791554988563131E-2</v>
      </c>
      <c r="T25" s="91"/>
      <c r="U25" s="125">
        <f>+(H25+I25+J25+K25+L25+M25+N25+O25+P25+Q25+R25+S25)/T24</f>
        <v>6.0590382553451421E-11</v>
      </c>
    </row>
    <row r="26" spans="1:21" ht="32" customHeight="1">
      <c r="A26" s="90" t="s">
        <v>227</v>
      </c>
      <c r="B26" s="91"/>
      <c r="C26" s="91">
        <v>6314500</v>
      </c>
      <c r="D26" s="365">
        <v>45714310</v>
      </c>
      <c r="E26" s="91">
        <v>98659277</v>
      </c>
      <c r="F26" s="91">
        <v>181575924</v>
      </c>
      <c r="G26" s="91"/>
      <c r="H26" s="91"/>
      <c r="I26" s="91"/>
      <c r="J26" s="91"/>
      <c r="K26" s="91"/>
      <c r="L26" s="91"/>
      <c r="M26" s="91"/>
      <c r="N26" s="91"/>
      <c r="O26" s="125"/>
      <c r="P26" s="91"/>
      <c r="Q26" s="125"/>
      <c r="R26" s="91"/>
      <c r="S26" s="125"/>
      <c r="T26" s="91"/>
      <c r="U26" s="125"/>
    </row>
    <row r="27" spans="1:21" ht="32" customHeight="1">
      <c r="A27" s="90" t="s">
        <v>228</v>
      </c>
      <c r="B27" s="91"/>
      <c r="C27" s="91"/>
      <c r="D27" s="91">
        <v>50175608</v>
      </c>
      <c r="E27" s="91">
        <v>42508942</v>
      </c>
      <c r="F27" s="91"/>
      <c r="G27" s="91"/>
      <c r="H27" s="91"/>
      <c r="I27" s="91"/>
      <c r="J27" s="91"/>
      <c r="K27" s="91"/>
      <c r="L27" s="91"/>
      <c r="M27" s="91"/>
      <c r="N27" s="91"/>
      <c r="O27" s="92"/>
      <c r="P27" s="91"/>
      <c r="Q27" s="92"/>
      <c r="R27" s="91"/>
      <c r="S27" s="92"/>
      <c r="T27" s="91"/>
      <c r="U27" s="92"/>
    </row>
    <row r="28" spans="1:21" ht="32" customHeight="1">
      <c r="A28" s="90" t="s">
        <v>229</v>
      </c>
      <c r="B28" s="91">
        <v>0</v>
      </c>
      <c r="C28" s="91"/>
      <c r="D28" s="91">
        <v>7666666</v>
      </c>
      <c r="E28" s="91">
        <v>0</v>
      </c>
      <c r="F28" s="91"/>
      <c r="G28" s="91"/>
      <c r="H28" s="91"/>
      <c r="I28" s="91"/>
      <c r="J28" s="91"/>
      <c r="K28" s="91"/>
      <c r="L28" s="91"/>
      <c r="M28" s="91"/>
      <c r="N28" s="91"/>
      <c r="O28" s="92"/>
      <c r="P28" s="91"/>
      <c r="Q28" s="92"/>
      <c r="R28" s="91"/>
      <c r="S28" s="92"/>
      <c r="T28" s="91"/>
      <c r="U28" s="92"/>
    </row>
    <row r="29" spans="1:21" ht="32" customHeight="1">
      <c r="A29" s="93" t="s">
        <v>230</v>
      </c>
      <c r="B29" s="94">
        <v>0</v>
      </c>
      <c r="C29" s="94"/>
      <c r="D29" s="94">
        <v>42508942</v>
      </c>
      <c r="E29" s="94">
        <v>0</v>
      </c>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1" t="s">
        <v>231</v>
      </c>
      <c r="B33" s="622"/>
      <c r="C33" s="622"/>
      <c r="D33" s="622"/>
      <c r="E33" s="622"/>
      <c r="F33" s="622"/>
      <c r="G33" s="622"/>
      <c r="H33" s="622"/>
      <c r="I33" s="623"/>
      <c r="J33" s="100"/>
    </row>
    <row r="34" spans="1:21" ht="50.25" customHeight="1" thickBot="1">
      <c r="A34" s="109" t="s">
        <v>232</v>
      </c>
      <c r="B34" s="624" t="str">
        <f>+B11</f>
        <v>Implementar al 92% la Política de Gestión Documental institucional</v>
      </c>
      <c r="C34" s="625"/>
      <c r="D34" s="625"/>
      <c r="E34" s="625"/>
      <c r="F34" s="625"/>
      <c r="G34" s="625"/>
      <c r="H34" s="625"/>
      <c r="I34" s="626"/>
      <c r="J34" s="98"/>
    </row>
    <row r="35" spans="1:21" ht="18.75" customHeight="1" thickBot="1">
      <c r="A35" s="612" t="s">
        <v>233</v>
      </c>
      <c r="B35" s="164">
        <v>2024</v>
      </c>
      <c r="C35" s="164">
        <v>2025</v>
      </c>
      <c r="D35" s="164">
        <v>2026</v>
      </c>
      <c r="E35" s="164">
        <v>2027</v>
      </c>
      <c r="F35" s="164" t="s">
        <v>234</v>
      </c>
      <c r="G35" s="627" t="s">
        <v>235</v>
      </c>
      <c r="H35" s="627" t="s">
        <v>33</v>
      </c>
      <c r="I35" s="627"/>
      <c r="J35" s="98"/>
    </row>
    <row r="36" spans="1:21" ht="50.25" customHeight="1" thickBot="1">
      <c r="A36" s="613"/>
      <c r="B36" s="345">
        <v>0.90500000000000003</v>
      </c>
      <c r="C36" s="345">
        <v>0.91</v>
      </c>
      <c r="D36" s="345">
        <v>0.91500000000000004</v>
      </c>
      <c r="E36" s="345">
        <v>0.92</v>
      </c>
      <c r="F36" s="165">
        <v>0.92</v>
      </c>
      <c r="G36" s="627"/>
      <c r="H36" s="627"/>
      <c r="I36" s="627"/>
      <c r="J36" s="98"/>
    </row>
    <row r="37" spans="1:21" ht="52.5" customHeight="1" thickBot="1">
      <c r="A37" s="110" t="s">
        <v>236</v>
      </c>
      <c r="B37" s="607">
        <v>0.05</v>
      </c>
      <c r="C37" s="608"/>
      <c r="D37" s="609" t="s">
        <v>237</v>
      </c>
      <c r="E37" s="610"/>
      <c r="F37" s="610"/>
      <c r="G37" s="610"/>
      <c r="H37" s="610"/>
      <c r="I37" s="611"/>
    </row>
    <row r="38" spans="1:21" s="99" customFormat="1" ht="48" customHeight="1">
      <c r="A38" s="612" t="s">
        <v>238</v>
      </c>
      <c r="B38" s="110" t="s">
        <v>239</v>
      </c>
      <c r="C38" s="109" t="s">
        <v>240</v>
      </c>
      <c r="D38" s="614" t="s">
        <v>241</v>
      </c>
      <c r="E38" s="615"/>
      <c r="F38" s="614" t="s">
        <v>242</v>
      </c>
      <c r="G38" s="615"/>
      <c r="H38" s="111" t="s">
        <v>243</v>
      </c>
      <c r="I38" s="113" t="s">
        <v>244</v>
      </c>
      <c r="U38" s="68"/>
    </row>
    <row r="39" spans="1:21" ht="120.75" customHeight="1">
      <c r="A39" s="613"/>
      <c r="B39" s="347">
        <f>(B69*$B$67+D69*$D$67+F69*$F$67+H69*$H$67+J69*$J$67+L69*$L$67+N69*$N$67)</f>
        <v>0</v>
      </c>
      <c r="C39" s="347">
        <f>(C69*$B$67+E69*$D$67+G69*$F$67+I69*$H$67+K69*$J$67+M69*$L$67+O69*$N$67)</f>
        <v>0</v>
      </c>
      <c r="D39" s="712" t="s">
        <v>318</v>
      </c>
      <c r="E39" s="713"/>
      <c r="F39" s="712" t="s">
        <v>246</v>
      </c>
      <c r="G39" s="713"/>
      <c r="H39" s="101" t="s">
        <v>246</v>
      </c>
      <c r="I39" s="102" t="s">
        <v>246</v>
      </c>
    </row>
    <row r="40" spans="1:21" s="99" customFormat="1" ht="54" customHeight="1">
      <c r="A40" s="612" t="s">
        <v>245</v>
      </c>
      <c r="B40" s="112" t="s">
        <v>239</v>
      </c>
      <c r="C40" s="111" t="s">
        <v>240</v>
      </c>
      <c r="D40" s="614" t="s">
        <v>241</v>
      </c>
      <c r="E40" s="615"/>
      <c r="F40" s="614" t="s">
        <v>242</v>
      </c>
      <c r="G40" s="615"/>
      <c r="H40" s="111" t="s">
        <v>243</v>
      </c>
      <c r="I40" s="113" t="s">
        <v>244</v>
      </c>
      <c r="U40" s="68"/>
    </row>
    <row r="41" spans="1:21" ht="379.5" customHeight="1">
      <c r="A41" s="613"/>
      <c r="B41" s="472">
        <v>90.55</v>
      </c>
      <c r="C41" s="472">
        <v>90.55</v>
      </c>
      <c r="D41" s="712" t="s">
        <v>319</v>
      </c>
      <c r="E41" s="713"/>
      <c r="F41" s="712" t="s">
        <v>319</v>
      </c>
      <c r="G41" s="713"/>
      <c r="H41" s="430" t="s">
        <v>320</v>
      </c>
      <c r="I41" s="102" t="s">
        <v>321</v>
      </c>
      <c r="K41" s="350"/>
    </row>
    <row r="42" spans="1:21" s="99" customFormat="1" ht="35" customHeight="1">
      <c r="A42" s="612" t="s">
        <v>248</v>
      </c>
      <c r="B42" s="473" t="s">
        <v>239</v>
      </c>
      <c r="C42" s="474" t="s">
        <v>240</v>
      </c>
      <c r="D42" s="614" t="s">
        <v>241</v>
      </c>
      <c r="E42" s="615"/>
      <c r="F42" s="614" t="s">
        <v>242</v>
      </c>
      <c r="G42" s="615"/>
      <c r="H42" s="111" t="s">
        <v>243</v>
      </c>
      <c r="I42" s="113" t="s">
        <v>244</v>
      </c>
      <c r="K42" s="350"/>
      <c r="U42" s="68"/>
    </row>
    <row r="43" spans="1:21" ht="408.75" customHeight="1">
      <c r="A43" s="613"/>
      <c r="B43" s="472">
        <v>90.59</v>
      </c>
      <c r="C43" s="472">
        <v>90.59</v>
      </c>
      <c r="D43" s="712" t="s">
        <v>322</v>
      </c>
      <c r="E43" s="713"/>
      <c r="F43" s="712" t="s">
        <v>323</v>
      </c>
      <c r="G43" s="713"/>
      <c r="H43" s="430" t="s">
        <v>320</v>
      </c>
      <c r="I43" s="102" t="s">
        <v>324</v>
      </c>
      <c r="K43" s="350"/>
    </row>
    <row r="44" spans="1:21" s="99" customFormat="1" ht="35" customHeight="1">
      <c r="A44" s="612" t="s">
        <v>251</v>
      </c>
      <c r="B44" s="473" t="s">
        <v>239</v>
      </c>
      <c r="C44" s="473" t="s">
        <v>240</v>
      </c>
      <c r="D44" s="614" t="s">
        <v>241</v>
      </c>
      <c r="E44" s="615"/>
      <c r="F44" s="614" t="s">
        <v>242</v>
      </c>
      <c r="G44" s="615"/>
      <c r="H44" s="111" t="s">
        <v>243</v>
      </c>
      <c r="I44" s="111" t="s">
        <v>244</v>
      </c>
      <c r="K44" s="350"/>
      <c r="U44" s="68"/>
    </row>
    <row r="45" spans="1:21" ht="405.75" customHeight="1">
      <c r="A45" s="613"/>
      <c r="B45" s="472">
        <v>90.64</v>
      </c>
      <c r="C45" s="472">
        <v>90.64</v>
      </c>
      <c r="D45" s="712" t="s">
        <v>325</v>
      </c>
      <c r="E45" s="713"/>
      <c r="F45" s="712" t="s">
        <v>326</v>
      </c>
      <c r="G45" s="713"/>
      <c r="H45" s="430" t="s">
        <v>320</v>
      </c>
      <c r="I45" s="102" t="s">
        <v>327</v>
      </c>
      <c r="K45" s="350"/>
    </row>
    <row r="46" spans="1:21" s="99" customFormat="1" ht="35" customHeight="1">
      <c r="A46" s="612" t="s">
        <v>255</v>
      </c>
      <c r="B46" s="473" t="s">
        <v>239</v>
      </c>
      <c r="C46" s="474" t="s">
        <v>240</v>
      </c>
      <c r="D46" s="614" t="s">
        <v>241</v>
      </c>
      <c r="E46" s="615"/>
      <c r="F46" s="614" t="s">
        <v>242</v>
      </c>
      <c r="G46" s="615"/>
      <c r="H46" s="111" t="s">
        <v>243</v>
      </c>
      <c r="I46" s="113" t="s">
        <v>244</v>
      </c>
      <c r="K46" s="350"/>
      <c r="U46" s="68"/>
    </row>
    <row r="47" spans="1:21" ht="408" customHeight="1">
      <c r="A47" s="613"/>
      <c r="B47" s="472">
        <v>90.68</v>
      </c>
      <c r="C47" s="472">
        <v>90.68</v>
      </c>
      <c r="D47" s="712" t="s">
        <v>328</v>
      </c>
      <c r="E47" s="633"/>
      <c r="F47" s="712" t="s">
        <v>329</v>
      </c>
      <c r="G47" s="633"/>
      <c r="H47" s="430" t="s">
        <v>320</v>
      </c>
      <c r="I47" s="102" t="s">
        <v>330</v>
      </c>
      <c r="K47" s="350"/>
    </row>
    <row r="48" spans="1:21" s="99" customFormat="1" ht="35" customHeight="1">
      <c r="A48" s="612" t="s">
        <v>258</v>
      </c>
      <c r="B48" s="473" t="s">
        <v>239</v>
      </c>
      <c r="C48" s="474" t="s">
        <v>240</v>
      </c>
      <c r="D48" s="614" t="s">
        <v>241</v>
      </c>
      <c r="E48" s="615"/>
      <c r="F48" s="614" t="s">
        <v>242</v>
      </c>
      <c r="G48" s="615"/>
      <c r="H48" s="111" t="s">
        <v>243</v>
      </c>
      <c r="I48" s="113" t="s">
        <v>244</v>
      </c>
      <c r="K48" s="350"/>
      <c r="U48" s="68"/>
    </row>
    <row r="49" spans="1:19" ht="120.75" customHeight="1">
      <c r="A49" s="613"/>
      <c r="B49" s="472">
        <v>90.73</v>
      </c>
      <c r="C49" s="475" t="s">
        <v>331</v>
      </c>
      <c r="D49" s="632"/>
      <c r="E49" s="633"/>
      <c r="F49" s="632"/>
      <c r="G49" s="633"/>
      <c r="H49" s="101"/>
      <c r="I49" s="103"/>
      <c r="K49" s="350"/>
    </row>
    <row r="50" spans="1:19" ht="35" customHeight="1">
      <c r="A50" s="612" t="s">
        <v>259</v>
      </c>
      <c r="B50" s="476" t="s">
        <v>239</v>
      </c>
      <c r="C50" s="477" t="s">
        <v>240</v>
      </c>
      <c r="D50" s="614" t="s">
        <v>241</v>
      </c>
      <c r="E50" s="615"/>
      <c r="F50" s="614" t="s">
        <v>242</v>
      </c>
      <c r="G50" s="615"/>
      <c r="H50" s="111" t="s">
        <v>243</v>
      </c>
      <c r="I50" s="113" t="s">
        <v>244</v>
      </c>
      <c r="K50" s="350"/>
    </row>
    <row r="51" spans="1:19" ht="120.75" customHeight="1">
      <c r="A51" s="613"/>
      <c r="B51" s="472">
        <v>90.77</v>
      </c>
      <c r="C51" s="475" t="s">
        <v>331</v>
      </c>
      <c r="D51" s="632"/>
      <c r="E51" s="634"/>
      <c r="F51" s="632"/>
      <c r="G51" s="633"/>
      <c r="H51" s="101"/>
      <c r="I51" s="103"/>
      <c r="K51" s="350"/>
    </row>
    <row r="52" spans="1:19" ht="35" customHeight="1">
      <c r="A52" s="612" t="s">
        <v>260</v>
      </c>
      <c r="B52" s="476" t="s">
        <v>239</v>
      </c>
      <c r="C52" s="477" t="s">
        <v>240</v>
      </c>
      <c r="D52" s="614" t="s">
        <v>241</v>
      </c>
      <c r="E52" s="615"/>
      <c r="F52" s="614" t="s">
        <v>242</v>
      </c>
      <c r="G52" s="615"/>
      <c r="H52" s="111" t="s">
        <v>243</v>
      </c>
      <c r="I52" s="113" t="s">
        <v>244</v>
      </c>
      <c r="K52" s="350"/>
    </row>
    <row r="53" spans="1:19" ht="120.75" customHeight="1">
      <c r="A53" s="613"/>
      <c r="B53" s="472">
        <v>90.82</v>
      </c>
      <c r="C53" s="475" t="s">
        <v>331</v>
      </c>
      <c r="D53" s="632"/>
      <c r="E53" s="634"/>
      <c r="F53" s="632"/>
      <c r="G53" s="633"/>
      <c r="H53" s="122"/>
      <c r="I53" s="103"/>
      <c r="K53" s="350"/>
    </row>
    <row r="54" spans="1:19" ht="35" customHeight="1">
      <c r="A54" s="612" t="s">
        <v>261</v>
      </c>
      <c r="B54" s="476" t="s">
        <v>239</v>
      </c>
      <c r="C54" s="477" t="s">
        <v>240</v>
      </c>
      <c r="D54" s="614" t="s">
        <v>241</v>
      </c>
      <c r="E54" s="615"/>
      <c r="F54" s="614" t="s">
        <v>242</v>
      </c>
      <c r="G54" s="615"/>
      <c r="H54" s="111" t="s">
        <v>243</v>
      </c>
      <c r="I54" s="113" t="s">
        <v>244</v>
      </c>
      <c r="K54" s="350"/>
    </row>
    <row r="55" spans="1:19" ht="120.75" customHeight="1">
      <c r="A55" s="613"/>
      <c r="B55" s="472">
        <v>90.86</v>
      </c>
      <c r="C55" s="475" t="s">
        <v>331</v>
      </c>
      <c r="D55" s="632"/>
      <c r="E55" s="633"/>
      <c r="F55" s="632"/>
      <c r="G55" s="633"/>
      <c r="H55" s="101"/>
      <c r="I55" s="101"/>
      <c r="K55" s="350"/>
    </row>
    <row r="56" spans="1:19" ht="35" customHeight="1">
      <c r="A56" s="612" t="s">
        <v>262</v>
      </c>
      <c r="B56" s="476" t="s">
        <v>239</v>
      </c>
      <c r="C56" s="477" t="s">
        <v>240</v>
      </c>
      <c r="D56" s="614" t="s">
        <v>241</v>
      </c>
      <c r="E56" s="615"/>
      <c r="F56" s="614" t="s">
        <v>242</v>
      </c>
      <c r="G56" s="615"/>
      <c r="H56" s="111" t="s">
        <v>243</v>
      </c>
      <c r="I56" s="113" t="s">
        <v>244</v>
      </c>
      <c r="K56" s="350"/>
    </row>
    <row r="57" spans="1:19" ht="120.75" customHeight="1">
      <c r="A57" s="613"/>
      <c r="B57" s="472">
        <v>90.91</v>
      </c>
      <c r="C57" s="475" t="s">
        <v>331</v>
      </c>
      <c r="D57" s="632"/>
      <c r="E57" s="633"/>
      <c r="F57" s="632"/>
      <c r="G57" s="633"/>
      <c r="H57" s="101"/>
      <c r="I57" s="103"/>
      <c r="K57" s="350"/>
    </row>
    <row r="58" spans="1:19" ht="35" customHeight="1">
      <c r="A58" s="612" t="s">
        <v>263</v>
      </c>
      <c r="B58" s="476" t="s">
        <v>239</v>
      </c>
      <c r="C58" s="477" t="s">
        <v>240</v>
      </c>
      <c r="D58" s="614" t="s">
        <v>241</v>
      </c>
      <c r="E58" s="615"/>
      <c r="F58" s="614" t="s">
        <v>242</v>
      </c>
      <c r="G58" s="615"/>
      <c r="H58" s="111" t="s">
        <v>243</v>
      </c>
      <c r="I58" s="113" t="s">
        <v>244</v>
      </c>
      <c r="K58" s="350"/>
    </row>
    <row r="59" spans="1:19" ht="120.75" customHeight="1">
      <c r="A59" s="613"/>
      <c r="B59" s="472">
        <v>90.95</v>
      </c>
      <c r="C59" s="475" t="s">
        <v>331</v>
      </c>
      <c r="D59" s="632"/>
      <c r="E59" s="633"/>
      <c r="F59" s="634"/>
      <c r="G59" s="634"/>
      <c r="H59" s="101"/>
      <c r="I59" s="101"/>
      <c r="K59" s="350"/>
    </row>
    <row r="60" spans="1:19" ht="35" customHeight="1">
      <c r="A60" s="612" t="s">
        <v>264</v>
      </c>
      <c r="B60" s="476" t="s">
        <v>239</v>
      </c>
      <c r="C60" s="477" t="s">
        <v>240</v>
      </c>
      <c r="D60" s="614" t="s">
        <v>241</v>
      </c>
      <c r="E60" s="615"/>
      <c r="F60" s="614" t="s">
        <v>242</v>
      </c>
      <c r="G60" s="615"/>
      <c r="H60" s="111" t="s">
        <v>243</v>
      </c>
      <c r="I60" s="113" t="s">
        <v>244</v>
      </c>
      <c r="K60" s="350"/>
    </row>
    <row r="61" spans="1:19" ht="120.75" customHeight="1">
      <c r="A61" s="613"/>
      <c r="B61" s="472">
        <v>91</v>
      </c>
      <c r="C61" s="475" t="s">
        <v>331</v>
      </c>
      <c r="D61" s="632"/>
      <c r="E61" s="633"/>
      <c r="F61" s="632"/>
      <c r="G61" s="633"/>
      <c r="H61" s="101"/>
      <c r="I61" s="101"/>
      <c r="K61" s="350"/>
    </row>
    <row r="62" spans="1:19" ht="17">
      <c r="I62" s="347"/>
    </row>
    <row r="63" spans="1:19" ht="17">
      <c r="I63" s="347"/>
    </row>
    <row r="64" spans="1:19" s="98" customFormat="1" ht="30" customHeight="1">
      <c r="A64" s="68"/>
      <c r="B64" s="68"/>
      <c r="C64" s="68"/>
      <c r="D64" s="68"/>
      <c r="E64" s="68"/>
      <c r="F64" s="68"/>
      <c r="G64" s="68"/>
      <c r="S64" s="68"/>
    </row>
    <row r="65" spans="1:15" ht="34.5" customHeight="1">
      <c r="A65" s="635" t="s">
        <v>265</v>
      </c>
      <c r="B65" s="635"/>
      <c r="C65" s="635"/>
      <c r="D65" s="635"/>
      <c r="E65" s="635"/>
      <c r="F65" s="635"/>
      <c r="G65" s="635"/>
      <c r="H65" s="635"/>
      <c r="I65" s="635"/>
    </row>
    <row r="66" spans="1:15" ht="144.75" customHeight="1">
      <c r="A66" s="114" t="s">
        <v>266</v>
      </c>
      <c r="B66" s="636" t="s">
        <v>332</v>
      </c>
      <c r="C66" s="637"/>
      <c r="D66" s="636"/>
      <c r="E66" s="637"/>
      <c r="F66" s="636"/>
      <c r="G66" s="637"/>
      <c r="H66" s="636"/>
      <c r="I66" s="637"/>
      <c r="J66" s="636"/>
      <c r="K66" s="637"/>
      <c r="L66" s="636"/>
      <c r="M66" s="637"/>
      <c r="N66" s="636"/>
      <c r="O66" s="637"/>
    </row>
    <row r="67" spans="1:15" ht="40.5" customHeight="1">
      <c r="A67" s="114" t="s">
        <v>268</v>
      </c>
      <c r="B67" s="638">
        <v>5.0000000000000001E-3</v>
      </c>
      <c r="C67" s="639"/>
      <c r="D67" s="638"/>
      <c r="E67" s="639"/>
      <c r="F67" s="638"/>
      <c r="G67" s="639"/>
      <c r="H67" s="638"/>
      <c r="I67" s="639"/>
      <c r="J67" s="638"/>
      <c r="K67" s="639"/>
      <c r="L67" s="638"/>
      <c r="M67" s="639"/>
      <c r="N67" s="638"/>
      <c r="O67" s="639"/>
    </row>
    <row r="68" spans="1:15" ht="30" customHeight="1">
      <c r="A68" s="644" t="s">
        <v>191</v>
      </c>
      <c r="B68" s="171" t="s">
        <v>99</v>
      </c>
      <c r="C68" s="171" t="s">
        <v>240</v>
      </c>
      <c r="D68" s="171"/>
      <c r="E68" s="171"/>
      <c r="F68" s="171"/>
      <c r="G68" s="171"/>
      <c r="H68" s="171"/>
      <c r="I68" s="171"/>
      <c r="J68" s="171"/>
      <c r="K68" s="171"/>
      <c r="L68" s="171"/>
      <c r="M68" s="171"/>
      <c r="N68" s="171"/>
      <c r="O68" s="171"/>
    </row>
    <row r="69" spans="1:15" ht="30" customHeight="1">
      <c r="A69" s="645"/>
      <c r="B69" s="116">
        <v>0</v>
      </c>
      <c r="C69" s="117">
        <v>0</v>
      </c>
      <c r="D69" s="116"/>
      <c r="E69" s="117"/>
      <c r="F69" s="123"/>
      <c r="G69" s="117"/>
      <c r="H69" s="123"/>
      <c r="I69" s="117"/>
      <c r="J69" s="123"/>
      <c r="K69" s="117"/>
      <c r="L69" s="123"/>
      <c r="M69" s="117"/>
      <c r="N69" s="123"/>
      <c r="O69" s="117"/>
    </row>
    <row r="70" spans="1:15" ht="93.75" customHeight="1">
      <c r="A70" s="114" t="s">
        <v>269</v>
      </c>
      <c r="B70" s="646" t="s">
        <v>333</v>
      </c>
      <c r="C70" s="647"/>
      <c r="D70" s="648"/>
      <c r="E70" s="649"/>
      <c r="F70" s="648"/>
      <c r="G70" s="650"/>
      <c r="H70" s="648"/>
      <c r="I70" s="649"/>
      <c r="J70" s="341"/>
      <c r="K70" s="342"/>
      <c r="L70" s="341"/>
      <c r="M70" s="342"/>
      <c r="N70" s="648"/>
      <c r="O70" s="649"/>
    </row>
    <row r="71" spans="1:15" ht="80.25" customHeight="1">
      <c r="A71" s="114" t="s">
        <v>270</v>
      </c>
      <c r="B71" s="640" t="s">
        <v>246</v>
      </c>
      <c r="C71" s="641"/>
      <c r="D71" s="640"/>
      <c r="E71" s="641"/>
      <c r="F71" s="642"/>
      <c r="G71" s="643"/>
      <c r="H71" s="642"/>
      <c r="I71" s="643"/>
      <c r="J71" s="338"/>
      <c r="K71" s="339"/>
      <c r="L71" s="338"/>
      <c r="M71" s="339"/>
      <c r="N71" s="642"/>
      <c r="O71" s="643"/>
    </row>
    <row r="72" spans="1:15" ht="30.75" customHeight="1">
      <c r="A72" s="644" t="s">
        <v>192</v>
      </c>
      <c r="B72" s="171" t="s">
        <v>99</v>
      </c>
      <c r="C72" s="171" t="s">
        <v>240</v>
      </c>
      <c r="D72" s="171"/>
      <c r="E72" s="171"/>
      <c r="F72" s="171"/>
      <c r="G72" s="171"/>
      <c r="H72" s="171"/>
      <c r="I72" s="171"/>
      <c r="J72" s="171"/>
      <c r="K72" s="171"/>
      <c r="L72" s="171"/>
      <c r="M72" s="171"/>
      <c r="N72" s="171"/>
      <c r="O72" s="171"/>
    </row>
    <row r="73" spans="1:15" ht="30.75" customHeight="1">
      <c r="A73" s="645"/>
      <c r="B73" s="351">
        <f>100%/11</f>
        <v>9.0909090909090912E-2</v>
      </c>
      <c r="C73" s="351">
        <f>100%/11</f>
        <v>9.0909090909090912E-2</v>
      </c>
      <c r="D73" s="116"/>
      <c r="E73" s="117"/>
      <c r="F73" s="123"/>
      <c r="G73" s="118"/>
      <c r="H73" s="123"/>
      <c r="I73" s="118"/>
      <c r="J73" s="123"/>
      <c r="K73" s="118"/>
      <c r="L73" s="123"/>
      <c r="M73" s="118"/>
      <c r="N73" s="123"/>
      <c r="O73" s="118"/>
    </row>
    <row r="74" spans="1:15" ht="408.75" customHeight="1">
      <c r="A74" s="114" t="s">
        <v>269</v>
      </c>
      <c r="B74" s="646" t="s">
        <v>334</v>
      </c>
      <c r="C74" s="647"/>
      <c r="D74" s="651"/>
      <c r="E74" s="652"/>
      <c r="F74" s="648"/>
      <c r="G74" s="650"/>
      <c r="H74" s="651"/>
      <c r="I74" s="652"/>
      <c r="J74" s="343"/>
      <c r="K74" s="344"/>
      <c r="L74" s="343"/>
      <c r="M74" s="344"/>
      <c r="N74" s="651"/>
      <c r="O74" s="652"/>
    </row>
    <row r="75" spans="1:15" ht="58.5" customHeight="1">
      <c r="A75" s="114" t="s">
        <v>270</v>
      </c>
      <c r="B75" s="658" t="s">
        <v>335</v>
      </c>
      <c r="C75" s="659"/>
      <c r="D75" s="640"/>
      <c r="E75" s="641"/>
      <c r="F75" s="642"/>
      <c r="G75" s="643"/>
      <c r="H75" s="642"/>
      <c r="I75" s="643"/>
      <c r="J75" s="338"/>
      <c r="K75" s="339"/>
      <c r="L75" s="338"/>
      <c r="M75" s="339"/>
      <c r="N75" s="642"/>
      <c r="O75" s="643"/>
    </row>
    <row r="76" spans="1:15" ht="30.75" customHeight="1">
      <c r="A76" s="644" t="s">
        <v>193</v>
      </c>
      <c r="B76" s="171" t="s">
        <v>99</v>
      </c>
      <c r="C76" s="171" t="s">
        <v>240</v>
      </c>
      <c r="D76" s="171"/>
      <c r="E76" s="171"/>
      <c r="F76" s="171"/>
      <c r="G76" s="171"/>
      <c r="H76" s="171"/>
      <c r="I76" s="171"/>
      <c r="J76" s="171"/>
      <c r="K76" s="171"/>
      <c r="L76" s="171"/>
      <c r="M76" s="171"/>
      <c r="N76" s="171"/>
      <c r="O76" s="171"/>
    </row>
    <row r="77" spans="1:15" ht="30.75" customHeight="1">
      <c r="A77" s="645"/>
      <c r="B77" s="351">
        <f>100%/11</f>
        <v>9.0909090909090912E-2</v>
      </c>
      <c r="C77" s="116">
        <v>9.0899999999999995E-2</v>
      </c>
      <c r="D77" s="116"/>
      <c r="E77" s="117"/>
      <c r="F77" s="123"/>
      <c r="G77" s="118"/>
      <c r="H77" s="123"/>
      <c r="I77" s="118"/>
      <c r="J77" s="123"/>
      <c r="K77" s="118"/>
      <c r="L77" s="123"/>
      <c r="M77" s="118"/>
      <c r="N77" s="123"/>
      <c r="O77" s="118"/>
    </row>
    <row r="78" spans="1:15" ht="408.75" customHeight="1">
      <c r="A78" s="114" t="s">
        <v>269</v>
      </c>
      <c r="B78" s="646" t="s">
        <v>336</v>
      </c>
      <c r="C78" s="647"/>
      <c r="D78" s="642"/>
      <c r="E78" s="655"/>
      <c r="F78" s="648"/>
      <c r="G78" s="650"/>
      <c r="H78" s="642"/>
      <c r="I78" s="643"/>
      <c r="J78" s="338"/>
      <c r="K78" s="339"/>
      <c r="L78" s="338"/>
      <c r="M78" s="339"/>
      <c r="N78" s="642"/>
      <c r="O78" s="643"/>
    </row>
    <row r="79" spans="1:15" ht="80.25" customHeight="1">
      <c r="A79" s="114" t="s">
        <v>270</v>
      </c>
      <c r="B79" s="717" t="s">
        <v>337</v>
      </c>
      <c r="C79" s="718"/>
      <c r="D79" s="640"/>
      <c r="E79" s="641"/>
      <c r="F79" s="642"/>
      <c r="G79" s="643"/>
      <c r="H79" s="642"/>
      <c r="I79" s="643"/>
      <c r="J79" s="338"/>
      <c r="K79" s="339"/>
      <c r="L79" s="338"/>
      <c r="M79" s="339"/>
      <c r="N79" s="642"/>
      <c r="O79" s="643"/>
    </row>
    <row r="80" spans="1:15" ht="30.75" customHeight="1">
      <c r="A80" s="644" t="s">
        <v>194</v>
      </c>
      <c r="B80" s="171" t="s">
        <v>99</v>
      </c>
      <c r="C80" s="171" t="s">
        <v>240</v>
      </c>
      <c r="D80" s="171"/>
      <c r="E80" s="171"/>
      <c r="F80" s="171"/>
      <c r="G80" s="171"/>
      <c r="H80" s="171"/>
      <c r="I80" s="171"/>
      <c r="J80" s="171"/>
      <c r="K80" s="171"/>
      <c r="L80" s="171"/>
      <c r="M80" s="171"/>
      <c r="N80" s="171"/>
      <c r="O80" s="171"/>
    </row>
    <row r="81" spans="1:15" ht="30.75" customHeight="1">
      <c r="A81" s="645"/>
      <c r="B81" s="351">
        <f>100%/11</f>
        <v>9.0909090909090912E-2</v>
      </c>
      <c r="C81" s="351">
        <f>100%/11</f>
        <v>9.0909090909090912E-2</v>
      </c>
      <c r="D81" s="116"/>
      <c r="E81" s="117"/>
      <c r="F81" s="123"/>
      <c r="G81" s="118"/>
      <c r="H81" s="123"/>
      <c r="I81" s="118"/>
      <c r="J81" s="123"/>
      <c r="K81" s="118"/>
      <c r="L81" s="123"/>
      <c r="M81" s="118"/>
      <c r="N81" s="123"/>
      <c r="O81" s="118"/>
    </row>
    <row r="82" spans="1:15" ht="404.25" customHeight="1">
      <c r="A82" s="114" t="s">
        <v>269</v>
      </c>
      <c r="B82" s="646" t="s">
        <v>338</v>
      </c>
      <c r="C82" s="647"/>
      <c r="D82" s="642"/>
      <c r="E82" s="643"/>
      <c r="F82" s="648"/>
      <c r="G82" s="650"/>
      <c r="H82" s="642"/>
      <c r="I82" s="643"/>
      <c r="J82" s="338"/>
      <c r="K82" s="339"/>
      <c r="L82" s="338"/>
      <c r="M82" s="339"/>
      <c r="N82" s="642"/>
      <c r="O82" s="643"/>
    </row>
    <row r="83" spans="1:15" ht="80.25" customHeight="1">
      <c r="A83" s="114" t="s">
        <v>270</v>
      </c>
      <c r="B83" s="658" t="s">
        <v>339</v>
      </c>
      <c r="C83" s="659"/>
      <c r="D83" s="640"/>
      <c r="E83" s="641"/>
      <c r="F83" s="642"/>
      <c r="G83" s="643"/>
      <c r="H83" s="642"/>
      <c r="I83" s="643"/>
      <c r="J83" s="338"/>
      <c r="K83" s="339"/>
      <c r="L83" s="338"/>
      <c r="M83" s="339"/>
      <c r="N83" s="642"/>
      <c r="O83" s="643"/>
    </row>
    <row r="84" spans="1:15" ht="30" customHeight="1">
      <c r="A84" s="644" t="s">
        <v>198</v>
      </c>
      <c r="B84" s="171" t="s">
        <v>99</v>
      </c>
      <c r="C84" s="171" t="s">
        <v>240</v>
      </c>
      <c r="D84" s="171"/>
      <c r="E84" s="171"/>
      <c r="F84" s="171"/>
      <c r="G84" s="171"/>
      <c r="H84" s="171"/>
      <c r="I84" s="171"/>
      <c r="J84" s="171"/>
      <c r="K84" s="171"/>
      <c r="L84" s="171"/>
      <c r="M84" s="171"/>
      <c r="N84" s="171"/>
      <c r="O84" s="171"/>
    </row>
    <row r="85" spans="1:15" ht="30" customHeight="1">
      <c r="A85" s="645"/>
      <c r="B85" s="351">
        <f>100%/11</f>
        <v>9.0909090909090912E-2</v>
      </c>
      <c r="C85" s="351">
        <f>100%/11</f>
        <v>9.0909090909090912E-2</v>
      </c>
      <c r="D85" s="116"/>
      <c r="E85" s="117"/>
      <c r="F85" s="123"/>
      <c r="G85" s="118"/>
      <c r="H85" s="123"/>
      <c r="I85" s="118"/>
      <c r="J85" s="123"/>
      <c r="K85" s="118"/>
      <c r="L85" s="123"/>
      <c r="M85" s="118"/>
      <c r="N85" s="123"/>
      <c r="O85" s="118"/>
    </row>
    <row r="86" spans="1:15" ht="407.25" customHeight="1">
      <c r="A86" s="114" t="s">
        <v>269</v>
      </c>
      <c r="B86" s="720" t="s">
        <v>340</v>
      </c>
      <c r="C86" s="721"/>
      <c r="D86" s="663"/>
      <c r="E86" s="663"/>
      <c r="F86" s="663"/>
      <c r="G86" s="663"/>
      <c r="H86" s="663"/>
      <c r="I86" s="663"/>
      <c r="J86" s="340"/>
      <c r="K86" s="340"/>
      <c r="L86" s="340"/>
      <c r="M86" s="340"/>
      <c r="N86" s="663"/>
      <c r="O86" s="663"/>
    </row>
    <row r="87" spans="1:15" ht="80.25" customHeight="1">
      <c r="A87" s="114" t="s">
        <v>270</v>
      </c>
      <c r="B87" s="719" t="s">
        <v>341</v>
      </c>
      <c r="C87" s="661"/>
      <c r="D87" s="660"/>
      <c r="E87" s="661"/>
      <c r="F87" s="660"/>
      <c r="G87" s="661"/>
      <c r="H87" s="660"/>
      <c r="I87" s="661"/>
      <c r="J87" s="335"/>
      <c r="K87" s="336"/>
      <c r="L87" s="335"/>
      <c r="M87" s="336"/>
      <c r="N87" s="660"/>
      <c r="O87" s="661"/>
    </row>
    <row r="88" spans="1:15" ht="29.25" customHeight="1">
      <c r="A88" s="644" t="s">
        <v>200</v>
      </c>
      <c r="B88" s="171" t="s">
        <v>99</v>
      </c>
      <c r="C88" s="171" t="s">
        <v>240</v>
      </c>
      <c r="D88" s="171"/>
      <c r="E88" s="171"/>
      <c r="F88" s="171"/>
      <c r="G88" s="171"/>
      <c r="H88" s="171"/>
      <c r="I88" s="171"/>
      <c r="J88" s="171"/>
      <c r="K88" s="171"/>
      <c r="L88" s="171"/>
      <c r="M88" s="171"/>
      <c r="N88" s="171"/>
      <c r="O88" s="171"/>
    </row>
    <row r="89" spans="1:15" ht="29.25" customHeight="1">
      <c r="A89" s="645"/>
      <c r="B89" s="351">
        <f>100%/11</f>
        <v>9.0909090909090912E-2</v>
      </c>
      <c r="C89" s="119"/>
      <c r="D89" s="116"/>
      <c r="E89" s="117"/>
      <c r="F89" s="123"/>
      <c r="G89" s="118"/>
      <c r="H89" s="123"/>
      <c r="I89" s="118"/>
      <c r="J89" s="123"/>
      <c r="K89" s="118"/>
      <c r="L89" s="123"/>
      <c r="M89" s="118"/>
      <c r="N89" s="123"/>
      <c r="O89" s="118"/>
    </row>
    <row r="90" spans="1:15" ht="80.25" customHeight="1">
      <c r="A90" s="114" t="s">
        <v>269</v>
      </c>
      <c r="B90" s="664"/>
      <c r="C90" s="664"/>
      <c r="D90" s="664"/>
      <c r="E90" s="664"/>
      <c r="F90" s="664"/>
      <c r="G90" s="664"/>
      <c r="H90" s="664"/>
      <c r="I90" s="664"/>
      <c r="J90" s="337"/>
      <c r="K90" s="337"/>
      <c r="L90" s="337"/>
      <c r="M90" s="337"/>
      <c r="N90" s="664"/>
      <c r="O90" s="664"/>
    </row>
    <row r="91" spans="1:15" ht="80.25" customHeight="1">
      <c r="A91" s="114" t="s">
        <v>270</v>
      </c>
      <c r="B91" s="660"/>
      <c r="C91" s="661"/>
      <c r="D91" s="660"/>
      <c r="E91" s="661"/>
      <c r="F91" s="660"/>
      <c r="G91" s="661"/>
      <c r="H91" s="660"/>
      <c r="I91" s="661"/>
      <c r="J91" s="335"/>
      <c r="K91" s="336"/>
      <c r="L91" s="335"/>
      <c r="M91" s="336"/>
      <c r="N91" s="660"/>
      <c r="O91" s="661"/>
    </row>
    <row r="92" spans="1:15" ht="25.25" customHeight="1">
      <c r="A92" s="644" t="s">
        <v>201</v>
      </c>
      <c r="B92" s="171" t="s">
        <v>99</v>
      </c>
      <c r="C92" s="171" t="s">
        <v>240</v>
      </c>
      <c r="D92" s="171"/>
      <c r="E92" s="171"/>
      <c r="F92" s="171"/>
      <c r="G92" s="171"/>
      <c r="H92" s="171"/>
      <c r="I92" s="171"/>
      <c r="J92" s="171"/>
      <c r="K92" s="171"/>
      <c r="L92" s="171"/>
      <c r="M92" s="171"/>
      <c r="N92" s="171"/>
      <c r="O92" s="171"/>
    </row>
    <row r="93" spans="1:15" ht="25.25" customHeight="1">
      <c r="A93" s="645"/>
      <c r="B93" s="351">
        <f>100%/11</f>
        <v>9.0909090909090912E-2</v>
      </c>
      <c r="C93" s="119"/>
      <c r="D93" s="116"/>
      <c r="E93" s="117"/>
      <c r="F93" s="123"/>
      <c r="G93" s="118"/>
      <c r="H93" s="123"/>
      <c r="I93" s="118"/>
      <c r="J93" s="123"/>
      <c r="K93" s="118"/>
      <c r="L93" s="123"/>
      <c r="M93" s="118"/>
      <c r="N93" s="123"/>
      <c r="O93" s="118"/>
    </row>
    <row r="94" spans="1:15" ht="80.25" customHeight="1">
      <c r="A94" s="114" t="s">
        <v>269</v>
      </c>
      <c r="B94" s="664"/>
      <c r="C94" s="664"/>
      <c r="D94" s="664"/>
      <c r="E94" s="664"/>
      <c r="F94" s="664"/>
      <c r="G94" s="664"/>
      <c r="H94" s="664"/>
      <c r="I94" s="664"/>
      <c r="J94" s="337"/>
      <c r="K94" s="337"/>
      <c r="L94" s="337"/>
      <c r="M94" s="337"/>
      <c r="N94" s="664"/>
      <c r="O94" s="664"/>
    </row>
    <row r="95" spans="1:15" ht="80.25" customHeight="1">
      <c r="A95" s="114" t="s">
        <v>270</v>
      </c>
      <c r="B95" s="660"/>
      <c r="C95" s="661"/>
      <c r="D95" s="660"/>
      <c r="E95" s="661"/>
      <c r="F95" s="660"/>
      <c r="G95" s="661"/>
      <c r="H95" s="660"/>
      <c r="I95" s="661"/>
      <c r="J95" s="335"/>
      <c r="K95" s="336"/>
      <c r="L95" s="335"/>
      <c r="M95" s="336"/>
      <c r="N95" s="660"/>
      <c r="O95" s="661"/>
    </row>
    <row r="96" spans="1:15" ht="25.25" customHeight="1">
      <c r="A96" s="644" t="s">
        <v>202</v>
      </c>
      <c r="B96" s="171" t="s">
        <v>99</v>
      </c>
      <c r="C96" s="171" t="s">
        <v>240</v>
      </c>
      <c r="D96" s="171"/>
      <c r="E96" s="171"/>
      <c r="F96" s="171"/>
      <c r="G96" s="171"/>
      <c r="H96" s="171"/>
      <c r="I96" s="171"/>
      <c r="J96" s="171"/>
      <c r="K96" s="171"/>
      <c r="L96" s="171"/>
      <c r="M96" s="171"/>
      <c r="N96" s="171"/>
      <c r="O96" s="171"/>
    </row>
    <row r="97" spans="1:15" ht="25.25" customHeight="1">
      <c r="A97" s="645"/>
      <c r="B97" s="351">
        <f>100%/11</f>
        <v>9.0909090909090912E-2</v>
      </c>
      <c r="C97" s="119"/>
      <c r="D97" s="116"/>
      <c r="E97" s="117"/>
      <c r="F97" s="123"/>
      <c r="G97" s="118"/>
      <c r="H97" s="123"/>
      <c r="I97" s="118"/>
      <c r="J97" s="123"/>
      <c r="K97" s="118"/>
      <c r="L97" s="123"/>
      <c r="M97" s="118"/>
      <c r="N97" s="123"/>
      <c r="O97" s="118"/>
    </row>
    <row r="98" spans="1:15" ht="80.25" customHeight="1">
      <c r="A98" s="114" t="s">
        <v>269</v>
      </c>
      <c r="B98" s="664"/>
      <c r="C98" s="664"/>
      <c r="D98" s="664"/>
      <c r="E98" s="664"/>
      <c r="F98" s="664"/>
      <c r="G98" s="664"/>
      <c r="H98" s="664"/>
      <c r="I98" s="664"/>
      <c r="J98" s="337"/>
      <c r="K98" s="337"/>
      <c r="L98" s="337"/>
      <c r="M98" s="337"/>
      <c r="N98" s="664"/>
      <c r="O98" s="664"/>
    </row>
    <row r="99" spans="1:15" ht="80.25" customHeight="1">
      <c r="A99" s="114" t="s">
        <v>270</v>
      </c>
      <c r="B99" s="660"/>
      <c r="C99" s="661"/>
      <c r="D99" s="660"/>
      <c r="E99" s="661"/>
      <c r="F99" s="660"/>
      <c r="G99" s="661"/>
      <c r="H99" s="660"/>
      <c r="I99" s="661"/>
      <c r="J99" s="335"/>
      <c r="K99" s="336"/>
      <c r="L99" s="335"/>
      <c r="M99" s="336"/>
      <c r="N99" s="660"/>
      <c r="O99" s="661"/>
    </row>
    <row r="100" spans="1:15" ht="25.25" customHeight="1">
      <c r="A100" s="644" t="s">
        <v>204</v>
      </c>
      <c r="B100" s="171" t="s">
        <v>99</v>
      </c>
      <c r="C100" s="171" t="s">
        <v>240</v>
      </c>
      <c r="D100" s="171"/>
      <c r="E100" s="171"/>
      <c r="F100" s="171"/>
      <c r="G100" s="171"/>
      <c r="H100" s="171"/>
      <c r="I100" s="171"/>
      <c r="J100" s="171"/>
      <c r="K100" s="171"/>
      <c r="L100" s="171"/>
      <c r="M100" s="171"/>
      <c r="N100" s="171"/>
      <c r="O100" s="171"/>
    </row>
    <row r="101" spans="1:15" ht="25.25" customHeight="1">
      <c r="A101" s="645"/>
      <c r="B101" s="351">
        <f>100%/11</f>
        <v>9.0909090909090912E-2</v>
      </c>
      <c r="C101" s="119"/>
      <c r="D101" s="116"/>
      <c r="E101" s="117"/>
      <c r="F101" s="123"/>
      <c r="G101" s="118"/>
      <c r="H101" s="123"/>
      <c r="I101" s="118"/>
      <c r="J101" s="123"/>
      <c r="K101" s="118"/>
      <c r="L101" s="123"/>
      <c r="M101" s="118"/>
      <c r="N101" s="123"/>
      <c r="O101" s="118"/>
    </row>
    <row r="102" spans="1:15" ht="80.25" customHeight="1">
      <c r="A102" s="114" t="s">
        <v>269</v>
      </c>
      <c r="B102" s="664"/>
      <c r="C102" s="664"/>
      <c r="D102" s="664"/>
      <c r="E102" s="664"/>
      <c r="F102" s="664"/>
      <c r="G102" s="664"/>
      <c r="H102" s="664"/>
      <c r="I102" s="664"/>
      <c r="J102" s="337"/>
      <c r="K102" s="337"/>
      <c r="L102" s="337"/>
      <c r="M102" s="337"/>
      <c r="N102" s="664"/>
      <c r="O102" s="664"/>
    </row>
    <row r="103" spans="1:15" ht="80.25" customHeight="1">
      <c r="A103" s="114" t="s">
        <v>270</v>
      </c>
      <c r="B103" s="660"/>
      <c r="C103" s="661"/>
      <c r="D103" s="660"/>
      <c r="E103" s="661"/>
      <c r="F103" s="660"/>
      <c r="G103" s="661"/>
      <c r="H103" s="660"/>
      <c r="I103" s="661"/>
      <c r="J103" s="335"/>
      <c r="K103" s="336"/>
      <c r="L103" s="335"/>
      <c r="M103" s="336"/>
      <c r="N103" s="660"/>
      <c r="O103" s="661"/>
    </row>
    <row r="104" spans="1:15" ht="25.25" customHeight="1">
      <c r="A104" s="644" t="s">
        <v>205</v>
      </c>
      <c r="B104" s="171" t="s">
        <v>99</v>
      </c>
      <c r="C104" s="171" t="s">
        <v>240</v>
      </c>
      <c r="D104" s="171"/>
      <c r="E104" s="171"/>
      <c r="F104" s="171"/>
      <c r="G104" s="171"/>
      <c r="H104" s="171"/>
      <c r="I104" s="171"/>
      <c r="J104" s="171"/>
      <c r="K104" s="171"/>
      <c r="L104" s="171"/>
      <c r="M104" s="171"/>
      <c r="N104" s="171"/>
      <c r="O104" s="171"/>
    </row>
    <row r="105" spans="1:15" ht="25.25" customHeight="1">
      <c r="A105" s="645"/>
      <c r="B105" s="351">
        <f>100%/11</f>
        <v>9.0909090909090912E-2</v>
      </c>
      <c r="C105" s="119"/>
      <c r="D105" s="116"/>
      <c r="E105" s="117"/>
      <c r="F105" s="123"/>
      <c r="G105" s="118"/>
      <c r="H105" s="123"/>
      <c r="I105" s="118"/>
      <c r="J105" s="123"/>
      <c r="K105" s="118"/>
      <c r="L105" s="123"/>
      <c r="M105" s="118"/>
      <c r="N105" s="123"/>
      <c r="O105" s="118"/>
    </row>
    <row r="106" spans="1:15" ht="80.25" customHeight="1">
      <c r="A106" s="114" t="s">
        <v>269</v>
      </c>
      <c r="B106" s="664"/>
      <c r="C106" s="664"/>
      <c r="D106" s="664"/>
      <c r="E106" s="664"/>
      <c r="F106" s="664"/>
      <c r="G106" s="664"/>
      <c r="H106" s="664"/>
      <c r="I106" s="664"/>
      <c r="J106" s="337"/>
      <c r="K106" s="337"/>
      <c r="L106" s="337"/>
      <c r="M106" s="337"/>
      <c r="N106" s="664"/>
      <c r="O106" s="664"/>
    </row>
    <row r="107" spans="1:15" ht="80.25" customHeight="1">
      <c r="A107" s="114" t="s">
        <v>270</v>
      </c>
      <c r="B107" s="660"/>
      <c r="C107" s="661"/>
      <c r="D107" s="660"/>
      <c r="E107" s="661"/>
      <c r="F107" s="660"/>
      <c r="G107" s="661"/>
      <c r="H107" s="660"/>
      <c r="I107" s="661"/>
      <c r="J107" s="335"/>
      <c r="K107" s="336"/>
      <c r="L107" s="335"/>
      <c r="M107" s="336"/>
      <c r="N107" s="660"/>
      <c r="O107" s="661"/>
    </row>
    <row r="108" spans="1:15" ht="25.25" customHeight="1">
      <c r="A108" s="644" t="s">
        <v>206</v>
      </c>
      <c r="B108" s="171" t="s">
        <v>99</v>
      </c>
      <c r="C108" s="171" t="s">
        <v>240</v>
      </c>
      <c r="D108" s="171"/>
      <c r="E108" s="171"/>
      <c r="F108" s="171"/>
      <c r="G108" s="171"/>
      <c r="H108" s="171"/>
      <c r="I108" s="171"/>
      <c r="J108" s="171"/>
      <c r="K108" s="171"/>
      <c r="L108" s="171"/>
      <c r="M108" s="171"/>
      <c r="N108" s="171"/>
      <c r="O108" s="171"/>
    </row>
    <row r="109" spans="1:15" ht="25.25" customHeight="1">
      <c r="A109" s="645"/>
      <c r="B109" s="351">
        <f>100%/11</f>
        <v>9.0909090909090912E-2</v>
      </c>
      <c r="C109" s="119"/>
      <c r="D109" s="116"/>
      <c r="E109" s="117"/>
      <c r="F109" s="123"/>
      <c r="G109" s="118"/>
      <c r="H109" s="123"/>
      <c r="I109" s="118"/>
      <c r="J109" s="123"/>
      <c r="K109" s="118"/>
      <c r="L109" s="123"/>
      <c r="M109" s="118"/>
      <c r="N109" s="123"/>
      <c r="O109" s="118"/>
    </row>
    <row r="110" spans="1:15" ht="80.25" customHeight="1">
      <c r="A110" s="114" t="s">
        <v>269</v>
      </c>
      <c r="B110" s="664"/>
      <c r="C110" s="664"/>
      <c r="D110" s="664"/>
      <c r="E110" s="664"/>
      <c r="F110" s="664"/>
      <c r="G110" s="664"/>
      <c r="H110" s="664"/>
      <c r="I110" s="664"/>
      <c r="J110" s="337"/>
      <c r="K110" s="337"/>
      <c r="L110" s="337"/>
      <c r="M110" s="337"/>
      <c r="N110" s="664"/>
      <c r="O110" s="664"/>
    </row>
    <row r="111" spans="1:15" ht="80.25" customHeight="1">
      <c r="A111" s="114" t="s">
        <v>270</v>
      </c>
      <c r="B111" s="660"/>
      <c r="C111" s="661"/>
      <c r="D111" s="660"/>
      <c r="E111" s="661"/>
      <c r="F111" s="660"/>
      <c r="G111" s="661"/>
      <c r="H111" s="660"/>
      <c r="I111" s="661"/>
      <c r="J111" s="335"/>
      <c r="K111" s="336"/>
      <c r="L111" s="335"/>
      <c r="M111" s="336"/>
      <c r="N111" s="660"/>
      <c r="O111" s="661"/>
    </row>
    <row r="112" spans="1:15" ht="25.25" customHeight="1">
      <c r="A112" s="644" t="s">
        <v>207</v>
      </c>
      <c r="B112" s="171" t="s">
        <v>99</v>
      </c>
      <c r="C112" s="171" t="s">
        <v>240</v>
      </c>
      <c r="D112" s="171"/>
      <c r="E112" s="171"/>
      <c r="F112" s="171"/>
      <c r="G112" s="171"/>
      <c r="H112" s="171"/>
      <c r="I112" s="171"/>
      <c r="J112" s="171"/>
      <c r="K112" s="171"/>
      <c r="L112" s="171"/>
      <c r="M112" s="171"/>
      <c r="N112" s="171"/>
      <c r="O112" s="171"/>
    </row>
    <row r="113" spans="1:15" ht="25.25" customHeight="1">
      <c r="A113" s="645"/>
      <c r="B113" s="351">
        <f>100%/11</f>
        <v>9.0909090909090912E-2</v>
      </c>
      <c r="C113" s="314"/>
      <c r="D113" s="346"/>
      <c r="E113" s="314"/>
      <c r="F113" s="346"/>
      <c r="G113" s="315"/>
      <c r="H113" s="346"/>
      <c r="I113" s="315"/>
      <c r="J113" s="314"/>
      <c r="K113" s="315"/>
      <c r="L113" s="346"/>
      <c r="M113" s="315"/>
      <c r="N113" s="346"/>
      <c r="O113" s="315"/>
    </row>
    <row r="114" spans="1:15" ht="80.25" customHeight="1">
      <c r="A114" s="114" t="s">
        <v>269</v>
      </c>
      <c r="B114" s="665"/>
      <c r="C114" s="665"/>
      <c r="D114" s="665"/>
      <c r="E114" s="665"/>
      <c r="F114" s="665"/>
      <c r="G114" s="665"/>
      <c r="H114" s="665"/>
      <c r="I114" s="665"/>
      <c r="J114" s="666"/>
      <c r="K114" s="667"/>
      <c r="L114" s="666"/>
      <c r="M114" s="667"/>
      <c r="N114" s="665"/>
      <c r="O114" s="665"/>
    </row>
    <row r="115" spans="1:15" ht="80.25" customHeight="1">
      <c r="A115" s="114" t="s">
        <v>270</v>
      </c>
      <c r="B115" s="660"/>
      <c r="C115" s="661"/>
      <c r="D115" s="660"/>
      <c r="E115" s="661"/>
      <c r="F115" s="660"/>
      <c r="G115" s="661"/>
      <c r="H115" s="660"/>
      <c r="I115" s="661"/>
      <c r="J115" s="335"/>
      <c r="K115" s="336"/>
      <c r="L115" s="335"/>
      <c r="M115" s="336"/>
      <c r="N115" s="660"/>
      <c r="O115" s="661"/>
    </row>
    <row r="116" spans="1:15" ht="17">
      <c r="A116" s="115" t="s">
        <v>275</v>
      </c>
      <c r="B116" s="120">
        <f>(B69+B73+B77+B81+B85+B89+B93+B97+B101+B105+B109+B113)</f>
        <v>1.0000000000000002</v>
      </c>
      <c r="C116" s="120">
        <f t="shared" ref="C116" si="0">(C69+C73+C77+C81+C85+C89+C93+C97+C101+C105+C109+C113)</f>
        <v>0.3636272727272728</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J67:K67"/>
    <mergeCell ref="N111:O111"/>
    <mergeCell ref="N114:O114"/>
    <mergeCell ref="N115:O115"/>
    <mergeCell ref="N66:O66"/>
    <mergeCell ref="N67:O67"/>
    <mergeCell ref="N70:O70"/>
    <mergeCell ref="N71:O71"/>
    <mergeCell ref="N74:O74"/>
    <mergeCell ref="N75:O75"/>
    <mergeCell ref="N78:O78"/>
    <mergeCell ref="N79:O79"/>
    <mergeCell ref="N82:O82"/>
    <mergeCell ref="N83:O83"/>
    <mergeCell ref="N86:O86"/>
    <mergeCell ref="N87:O87"/>
    <mergeCell ref="N90:O90"/>
    <mergeCell ref="N91:O91"/>
    <mergeCell ref="N94:O94"/>
    <mergeCell ref="N95:O95"/>
    <mergeCell ref="N98:O98"/>
    <mergeCell ref="N99:O99"/>
    <mergeCell ref="N102:O102"/>
    <mergeCell ref="N103:O103"/>
    <mergeCell ref="N106:O106"/>
    <mergeCell ref="N107:O107"/>
    <mergeCell ref="N110:O110"/>
    <mergeCell ref="L114:M114"/>
    <mergeCell ref="J114:K114"/>
    <mergeCell ref="L66:M66"/>
    <mergeCell ref="L67:M67"/>
    <mergeCell ref="J66:K66"/>
    <mergeCell ref="B67:C67"/>
    <mergeCell ref="D67:E67"/>
    <mergeCell ref="F67:G67"/>
    <mergeCell ref="H67:I67"/>
    <mergeCell ref="B71:C71"/>
    <mergeCell ref="D71:E71"/>
    <mergeCell ref="F71:G71"/>
    <mergeCell ref="F74:G74"/>
    <mergeCell ref="H74:I74"/>
    <mergeCell ref="B74:C74"/>
    <mergeCell ref="D74:E74"/>
    <mergeCell ref="H75:I75"/>
    <mergeCell ref="H78:I78"/>
    <mergeCell ref="H71:I71"/>
    <mergeCell ref="D98:E98"/>
    <mergeCell ref="H114:I114"/>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H86:I86"/>
    <mergeCell ref="B79:C79"/>
    <mergeCell ref="D79:E79"/>
    <mergeCell ref="F79:G79"/>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50" type="noConversion"/>
  <hyperlinks>
    <hyperlink ref="B75:C75" r:id="rId1" display="https://secretariadistritald.sharepoint.com/:f:/s/ADMINISTRATIVA/EnopOPq0T15Hhf9jHsr_wOoBBR-JilucdghyOj5rHbIZKg?e=sEotYz" xr:uid="{C7B518A1-C0EE-4885-BA12-ECFFD7F7822F}"/>
    <hyperlink ref="B79:C79" r:id="rId2" display="https://secretariadistritald-my.sharepoint.com/:f:/g/personal/mcgranados_sdmujer_gov_co/Eth4S311CjJDib4m0Y8QrrMB4vNQCpxvM81Yge8kCT_FmA?e=3fOoWa" xr:uid="{A8B4005D-AF62-4DD4-B92E-5A4DDEE34A6D}"/>
    <hyperlink ref="B83:C83" r:id="rId3" display="https://secretariadistritald-my.sharepoint.com/:f:/g/personal/mcgranados_sdmujer_gov_co/EhdQDNbQuvhJloDIZTJKsM0BkWftnbhAnnJQvQbjrqGCSg?e=st5bAL" xr:uid="{3116F3EE-B8BC-4A55-9B17-1CD922B2A293}"/>
    <hyperlink ref="B87" r:id="rId4" xr:uid="{C8F8DF2C-D42C-4CA0-8F9B-183AC0850A7E}"/>
  </hyperlinks>
  <pageMargins left="0.25" right="0.25" top="0.75" bottom="0.75" header="0.3" footer="0.3"/>
  <pageSetup paperSize="8" scale="14" orientation="portrait" r:id="rId5"/>
  <drawing r:id="rId6"/>
  <legacyDrawing r:id="rId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86</v>
      </c>
      <c r="E8" s="686"/>
      <c r="F8" s="686"/>
      <c r="G8" s="686"/>
      <c r="H8" s="687"/>
      <c r="I8" s="681" t="s">
        <v>283</v>
      </c>
      <c r="J8" s="684"/>
      <c r="K8" s="685" t="s">
        <v>81</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tr">
        <f>ACTIVIDAD_2!K17</f>
        <v>Lograr al menos 92 puntos del índice de Gestión Pública Distrital.</v>
      </c>
      <c r="F10" s="692"/>
      <c r="G10" s="692"/>
      <c r="H10" s="692"/>
      <c r="I10" s="692"/>
      <c r="J10" s="692"/>
      <c r="K10" s="692"/>
      <c r="L10" s="692"/>
    </row>
    <row r="11" spans="1:12" ht="34.5" customHeight="1">
      <c r="A11" s="693" t="s">
        <v>285</v>
      </c>
      <c r="B11" s="694"/>
      <c r="C11" s="694"/>
      <c r="D11" s="683"/>
      <c r="E11" s="695" t="str">
        <f>ACTIVIDAD_2!I15</f>
        <v>Porcentaje de implementación de la Política de Gestión Documental institucional.</v>
      </c>
      <c r="F11" s="696"/>
      <c r="G11" s="696"/>
      <c r="H11" s="696"/>
      <c r="I11" s="696"/>
      <c r="J11" s="696"/>
      <c r="K11" s="696"/>
      <c r="L11" s="697"/>
    </row>
    <row r="12" spans="1:12" ht="47.25" customHeight="1">
      <c r="A12" s="681" t="s">
        <v>286</v>
      </c>
      <c r="B12" s="682"/>
      <c r="C12" s="682"/>
      <c r="D12" s="684"/>
      <c r="E12" s="698" t="s">
        <v>342</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01">
        <f>+ACTIVIDAD_2!C36</f>
        <v>0.91</v>
      </c>
      <c r="E16" s="702"/>
      <c r="F16" s="702"/>
      <c r="G16" s="702"/>
      <c r="H16" s="703"/>
      <c r="I16" s="681" t="s">
        <v>235</v>
      </c>
      <c r="J16" s="684"/>
      <c r="K16" s="685" t="s">
        <v>33</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343</v>
      </c>
      <c r="D19" s="686"/>
      <c r="E19" s="686"/>
      <c r="F19" s="686"/>
      <c r="G19" s="687"/>
      <c r="H19" s="685" t="s">
        <v>344</v>
      </c>
      <c r="I19" s="687"/>
      <c r="J19" s="705" t="s">
        <v>22</v>
      </c>
      <c r="K19" s="706"/>
      <c r="L19" s="303" t="s">
        <v>303</v>
      </c>
    </row>
    <row r="20" spans="1:12" ht="62.25" customHeight="1">
      <c r="A20" s="302">
        <v>2</v>
      </c>
      <c r="B20" s="303" t="s">
        <v>301</v>
      </c>
      <c r="C20" s="685" t="s">
        <v>345</v>
      </c>
      <c r="D20" s="686"/>
      <c r="E20" s="686"/>
      <c r="F20" s="686"/>
      <c r="G20" s="687"/>
      <c r="H20" s="685" t="s">
        <v>346</v>
      </c>
      <c r="I20" s="687"/>
      <c r="J20" s="705" t="s">
        <v>22</v>
      </c>
      <c r="K20" s="706"/>
      <c r="L20" s="303" t="s">
        <v>347</v>
      </c>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t="s">
        <v>348</v>
      </c>
      <c r="C22" s="686"/>
      <c r="D22" s="686"/>
      <c r="E22" s="686"/>
      <c r="F22" s="686"/>
      <c r="G22" s="686"/>
      <c r="H22" s="686"/>
      <c r="I22" s="686"/>
      <c r="J22" s="686"/>
      <c r="K22" s="687"/>
      <c r="L22" s="303" t="s">
        <v>34</v>
      </c>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f>ACTIVIDAD_2!B36</f>
        <v>0.90500000000000003</v>
      </c>
      <c r="E24" s="686"/>
      <c r="F24" s="691" t="s">
        <v>309</v>
      </c>
      <c r="G24" s="691"/>
      <c r="H24" s="317">
        <v>2024</v>
      </c>
      <c r="I24" s="691" t="s">
        <v>310</v>
      </c>
      <c r="J24" s="691"/>
      <c r="K24" s="709" t="s">
        <v>349</v>
      </c>
      <c r="L24" s="709"/>
    </row>
    <row r="25" spans="1:12" ht="26.25" customHeight="1">
      <c r="A25" s="681" t="s">
        <v>312</v>
      </c>
      <c r="B25" s="682"/>
      <c r="C25" s="684"/>
      <c r="D25" s="685" t="s">
        <v>313</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5:C25"/>
    <mergeCell ref="D25:L25"/>
    <mergeCell ref="A26:C26"/>
    <mergeCell ref="D26:L26"/>
    <mergeCell ref="A27:C27"/>
    <mergeCell ref="D27:L27"/>
    <mergeCell ref="B21:K21"/>
    <mergeCell ref="B22:K22"/>
    <mergeCell ref="A23:L23"/>
    <mergeCell ref="A24:C24"/>
    <mergeCell ref="D24:E24"/>
    <mergeCell ref="F24:G24"/>
    <mergeCell ref="I24:J24"/>
    <mergeCell ref="K24:L24"/>
    <mergeCell ref="C20:G20"/>
    <mergeCell ref="H20:I20"/>
    <mergeCell ref="J20:K20"/>
    <mergeCell ref="C18:G18"/>
    <mergeCell ref="H18:I18"/>
    <mergeCell ref="J18:K18"/>
    <mergeCell ref="C19:G19"/>
    <mergeCell ref="H19:I19"/>
    <mergeCell ref="J19:K19"/>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J19:K20</xm:sqref>
        </x14:dataValidation>
        <x14:dataValidation type="list" allowBlank="1" showInputMessage="1" showErrorMessage="1" xr:uid="{5D92F263-19BF-4B6E-9F63-12025280D0D9}">
          <x14:formula1>
            <xm:f>Datos!$K$2:$K$4</xm:f>
          </x14:formula1>
          <xm:sqref>L22</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0D3D-42B2-1C4D-BA43-063FAE961ECA}">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28</v>
      </c>
      <c r="E8" s="686"/>
      <c r="F8" s="686"/>
      <c r="G8" s="686"/>
      <c r="H8" s="687"/>
      <c r="I8" s="681" t="s">
        <v>283</v>
      </c>
      <c r="J8" s="684"/>
      <c r="K8" s="685" t="s">
        <v>29</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tr">
        <f>ACTIVIDAD_2!K17</f>
        <v>Lograr al menos 92 puntos del índice de Gestión Pública Distrital.</v>
      </c>
      <c r="F10" s="692"/>
      <c r="G10" s="692"/>
      <c r="H10" s="692"/>
      <c r="I10" s="692"/>
      <c r="J10" s="692"/>
      <c r="K10" s="692"/>
      <c r="L10" s="692"/>
    </row>
    <row r="11" spans="1:12" ht="34.5" customHeight="1">
      <c r="A11" s="693" t="s">
        <v>285</v>
      </c>
      <c r="B11" s="694"/>
      <c r="C11" s="694"/>
      <c r="D11" s="683"/>
      <c r="E11" s="695" t="s">
        <v>350</v>
      </c>
      <c r="F11" s="696"/>
      <c r="G11" s="696"/>
      <c r="H11" s="696"/>
      <c r="I11" s="696"/>
      <c r="J11" s="696"/>
      <c r="K11" s="696"/>
      <c r="L11" s="697"/>
    </row>
    <row r="12" spans="1:12" ht="47.25" customHeight="1">
      <c r="A12" s="681" t="s">
        <v>286</v>
      </c>
      <c r="B12" s="682"/>
      <c r="C12" s="682"/>
      <c r="D12" s="684"/>
      <c r="E12" s="698" t="s">
        <v>351</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01">
        <v>1</v>
      </c>
      <c r="E16" s="702"/>
      <c r="F16" s="702"/>
      <c r="G16" s="702"/>
      <c r="H16" s="703"/>
      <c r="I16" s="681" t="s">
        <v>235</v>
      </c>
      <c r="J16" s="684"/>
      <c r="K16" s="685" t="s">
        <v>23</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350</v>
      </c>
      <c r="D19" s="686"/>
      <c r="E19" s="686"/>
      <c r="F19" s="686"/>
      <c r="G19" s="687"/>
      <c r="H19" s="685" t="s">
        <v>350</v>
      </c>
      <c r="I19" s="687"/>
      <c r="J19" s="705" t="s">
        <v>34</v>
      </c>
      <c r="K19" s="706"/>
      <c r="L19" s="303" t="s">
        <v>352</v>
      </c>
    </row>
    <row r="20" spans="1:12" ht="62.25" customHeight="1">
      <c r="A20" s="302"/>
      <c r="B20" s="303"/>
      <c r="C20" s="685"/>
      <c r="D20" s="686"/>
      <c r="E20" s="686"/>
      <c r="F20" s="686"/>
      <c r="G20" s="687"/>
      <c r="H20" s="685"/>
      <c r="I20" s="687"/>
      <c r="J20" s="705"/>
      <c r="K20" s="706"/>
      <c r="L20" s="303"/>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t="s">
        <v>353</v>
      </c>
      <c r="C22" s="686"/>
      <c r="D22" s="686"/>
      <c r="E22" s="686"/>
      <c r="F22" s="686"/>
      <c r="G22" s="686"/>
      <c r="H22" s="686"/>
      <c r="I22" s="686"/>
      <c r="J22" s="686"/>
      <c r="K22" s="687"/>
      <c r="L22" s="303" t="s">
        <v>34</v>
      </c>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v>1</v>
      </c>
      <c r="E24" s="686"/>
      <c r="F24" s="691" t="s">
        <v>309</v>
      </c>
      <c r="G24" s="691"/>
      <c r="H24" s="317">
        <v>2024</v>
      </c>
      <c r="I24" s="691" t="s">
        <v>310</v>
      </c>
      <c r="J24" s="691"/>
      <c r="K24" s="709" t="s">
        <v>354</v>
      </c>
      <c r="L24" s="709"/>
    </row>
    <row r="25" spans="1:12" ht="26.25" customHeight="1">
      <c r="A25" s="681" t="s">
        <v>312</v>
      </c>
      <c r="B25" s="682"/>
      <c r="C25" s="684"/>
      <c r="D25" s="685" t="s">
        <v>313</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52A038D-2E0A-8A4A-80A3-5B85E4E80C99}">
          <x14:formula1>
            <xm:f>Datos!$A$2:$A$5</xm:f>
          </x14:formula1>
          <xm:sqref>D6:H6</xm:sqref>
        </x14:dataValidation>
        <x14:dataValidation type="list" allowBlank="1" showInputMessage="1" showErrorMessage="1" xr:uid="{2643C59D-1E6C-B44B-8C0B-CDD7684E5F87}">
          <x14:formula1>
            <xm:f>Datos!$B$2:$B$6</xm:f>
          </x14:formula1>
          <xm:sqref>K6:L6</xm:sqref>
        </x14:dataValidation>
        <x14:dataValidation type="list" allowBlank="1" showInputMessage="1" showErrorMessage="1" xr:uid="{19073FF3-D510-7E40-8204-2C60A0CA9476}">
          <x14:formula1>
            <xm:f>Datos!$C$2:$C$3</xm:f>
          </x14:formula1>
          <xm:sqref>D7:H7</xm:sqref>
        </x14:dataValidation>
        <x14:dataValidation type="list" allowBlank="1" showInputMessage="1" showErrorMessage="1" xr:uid="{B6D0C7A1-1694-8D44-91CB-F1055B279940}">
          <x14:formula1>
            <xm:f>Datos!$D$2:$D$7</xm:f>
          </x14:formula1>
          <xm:sqref>K7:L7</xm:sqref>
        </x14:dataValidation>
        <x14:dataValidation type="list" allowBlank="1" showInputMessage="1" showErrorMessage="1" xr:uid="{041F4BAD-F302-684D-82EF-2C308D02F39B}">
          <x14:formula1>
            <xm:f>Datos!$E$2:$E$23</xm:f>
          </x14:formula1>
          <xm:sqref>D8:H8</xm:sqref>
        </x14:dataValidation>
        <x14:dataValidation type="list" allowBlank="1" showInputMessage="1" showErrorMessage="1" xr:uid="{4555D2E0-BA93-6642-B45D-5923BBF02C51}">
          <x14:formula1>
            <xm:f>Datos!$F$2:$F$18</xm:f>
          </x14:formula1>
          <xm:sqref>K8:L8</xm:sqref>
        </x14:dataValidation>
        <x14:dataValidation type="list" allowBlank="1" showInputMessage="1" showErrorMessage="1" xr:uid="{FB7A2804-C22E-FF43-B1A4-F4CB3ABC4963}">
          <x14:formula1>
            <xm:f>Datos!$G$2:$G$8</xm:f>
          </x14:formula1>
          <xm:sqref>K13:L13</xm:sqref>
        </x14:dataValidation>
        <x14:dataValidation type="list" allowBlank="1" showInputMessage="1" showErrorMessage="1" xr:uid="{D2ED974C-A4D2-DF46-B993-1DC1B49B04C9}">
          <x14:formula1>
            <xm:f>Datos!$H$2:$H$3</xm:f>
          </x14:formula1>
          <xm:sqref>D15:H15</xm:sqref>
        </x14:dataValidation>
        <x14:dataValidation type="list" allowBlank="1" showInputMessage="1" showErrorMessage="1" xr:uid="{30A67B68-EE21-B14E-9BA5-0BDD40C75376}">
          <x14:formula1>
            <xm:f>Datos!$I$2:$I$7</xm:f>
          </x14:formula1>
          <xm:sqref>K15:L15</xm:sqref>
        </x14:dataValidation>
        <x14:dataValidation type="list" allowBlank="1" showInputMessage="1" showErrorMessage="1" xr:uid="{2FD0FBC4-A49C-D944-BD91-6DBAFE73CA25}">
          <x14:formula1>
            <xm:f>Datos!$J$2:$J$5</xm:f>
          </x14:formula1>
          <xm:sqref>K16:L16</xm:sqref>
        </x14:dataValidation>
        <x14:dataValidation type="list" allowBlank="1" showInputMessage="1" showErrorMessage="1" xr:uid="{0DDCE8ED-0FB3-CB40-B8BF-4E38577715C5}">
          <x14:formula1>
            <xm:f>Datos!$K$2:$K$4</xm:f>
          </x14:formula1>
          <xm:sqref>L22</xm:sqref>
        </x14:dataValidation>
        <x14:dataValidation type="list" allowBlank="1" showInputMessage="1" showErrorMessage="1" xr:uid="{AC1073E8-C88C-044F-B0BA-078476758AF0}">
          <x14:formula1>
            <xm:f>Datos!$K$2:$K$3</xm:f>
          </x14:formula1>
          <xm:sqref>J19:K20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EE6F-D273-654C-9468-EE0EC361A233}">
  <sheetPr>
    <tabColor theme="5" tint="0.59999389629810485"/>
    <pageSetUpPr fitToPage="1"/>
  </sheetPr>
  <dimension ref="A1:U126"/>
  <sheetViews>
    <sheetView showGridLines="0" view="pageBreakPreview" topLeftCell="A86" zoomScale="66" zoomScaleNormal="91" workbookViewId="0">
      <selection activeCell="C7" sqref="C7"/>
    </sheetView>
  </sheetViews>
  <sheetFormatPr baseColWidth="10" defaultColWidth="10.6640625" defaultRowHeight="14"/>
  <cols>
    <col min="1" max="1" width="49.6640625" style="68" customWidth="1"/>
    <col min="2" max="3" width="74.5" style="68" customWidth="1"/>
    <col min="4" max="4" width="35.6640625" style="68" customWidth="1"/>
    <col min="5" max="5" width="53.83203125" style="68" customWidth="1"/>
    <col min="6"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2"/>
      <c r="B1" s="575" t="s">
        <v>182</v>
      </c>
      <c r="C1" s="576"/>
      <c r="D1" s="576"/>
      <c r="E1" s="576"/>
      <c r="F1" s="576"/>
      <c r="G1" s="576"/>
      <c r="H1" s="576"/>
      <c r="I1" s="576"/>
      <c r="J1" s="576"/>
      <c r="K1" s="576"/>
      <c r="L1" s="577"/>
      <c r="M1" s="578" t="s">
        <v>183</v>
      </c>
      <c r="N1" s="579"/>
      <c r="O1" s="580"/>
    </row>
    <row r="2" spans="1:21" s="156" customFormat="1" ht="30.75" customHeight="1" thickBot="1">
      <c r="A2" s="573"/>
      <c r="B2" s="581" t="s">
        <v>184</v>
      </c>
      <c r="C2" s="582"/>
      <c r="D2" s="582"/>
      <c r="E2" s="582"/>
      <c r="F2" s="582"/>
      <c r="G2" s="582"/>
      <c r="H2" s="582"/>
      <c r="I2" s="582"/>
      <c r="J2" s="582"/>
      <c r="K2" s="582"/>
      <c r="L2" s="583"/>
      <c r="M2" s="578" t="s">
        <v>185</v>
      </c>
      <c r="N2" s="579"/>
      <c r="O2" s="580"/>
    </row>
    <row r="3" spans="1:21" s="156" customFormat="1" ht="24" customHeight="1" thickBot="1">
      <c r="A3" s="573"/>
      <c r="B3" s="581" t="s">
        <v>186</v>
      </c>
      <c r="C3" s="582"/>
      <c r="D3" s="582"/>
      <c r="E3" s="582"/>
      <c r="F3" s="582"/>
      <c r="G3" s="582"/>
      <c r="H3" s="582"/>
      <c r="I3" s="582"/>
      <c r="J3" s="582"/>
      <c r="K3" s="582"/>
      <c r="L3" s="583"/>
      <c r="M3" s="578" t="s">
        <v>187</v>
      </c>
      <c r="N3" s="579"/>
      <c r="O3" s="580"/>
    </row>
    <row r="4" spans="1:21" s="156" customFormat="1" ht="21.75" customHeight="1" thickBot="1">
      <c r="A4" s="574"/>
      <c r="B4" s="584" t="s">
        <v>188</v>
      </c>
      <c r="C4" s="585"/>
      <c r="D4" s="585"/>
      <c r="E4" s="585"/>
      <c r="F4" s="585"/>
      <c r="G4" s="585"/>
      <c r="H4" s="585"/>
      <c r="I4" s="585"/>
      <c r="J4" s="585"/>
      <c r="K4" s="585"/>
      <c r="L4" s="586"/>
      <c r="M4" s="578" t="s">
        <v>189</v>
      </c>
      <c r="N4" s="579"/>
      <c r="O4" s="580"/>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88" t="s">
        <v>190</v>
      </c>
      <c r="B6" s="278" t="s">
        <v>191</v>
      </c>
      <c r="C6" s="232"/>
      <c r="D6" s="278" t="s">
        <v>192</v>
      </c>
      <c r="E6" s="233"/>
      <c r="F6" s="278" t="s">
        <v>193</v>
      </c>
      <c r="G6" s="233"/>
      <c r="H6" s="278" t="s">
        <v>194</v>
      </c>
      <c r="I6" s="234"/>
      <c r="J6" s="592" t="s">
        <v>196</v>
      </c>
      <c r="K6" s="593"/>
      <c r="L6" s="277" t="s">
        <v>197</v>
      </c>
      <c r="M6" s="594"/>
      <c r="N6" s="594"/>
      <c r="O6" s="594"/>
    </row>
    <row r="7" spans="1:21" s="156" customFormat="1" ht="21.75" customHeight="1" thickBot="1">
      <c r="A7" s="588"/>
      <c r="B7" s="279" t="s">
        <v>198</v>
      </c>
      <c r="C7" s="235" t="s">
        <v>199</v>
      </c>
      <c r="D7" s="278" t="s">
        <v>200</v>
      </c>
      <c r="E7" s="236"/>
      <c r="F7" s="278" t="s">
        <v>201</v>
      </c>
      <c r="G7" s="236"/>
      <c r="H7" s="278" t="s">
        <v>202</v>
      </c>
      <c r="I7" s="234"/>
      <c r="J7" s="592"/>
      <c r="K7" s="593"/>
      <c r="L7" s="277" t="s">
        <v>203</v>
      </c>
      <c r="M7" s="594"/>
      <c r="N7" s="594"/>
      <c r="O7" s="594"/>
    </row>
    <row r="8" spans="1:21" s="156" customFormat="1" ht="21.75" customHeight="1" thickBot="1">
      <c r="A8" s="588"/>
      <c r="B8" s="278" t="s">
        <v>204</v>
      </c>
      <c r="C8" s="232"/>
      <c r="D8" s="278" t="s">
        <v>205</v>
      </c>
      <c r="E8" s="236"/>
      <c r="F8" s="278" t="s">
        <v>206</v>
      </c>
      <c r="G8" s="236"/>
      <c r="H8" s="278" t="s">
        <v>207</v>
      </c>
      <c r="I8" s="234"/>
      <c r="J8" s="592"/>
      <c r="K8" s="593"/>
      <c r="L8" s="277" t="s">
        <v>208</v>
      </c>
      <c r="M8" s="594"/>
      <c r="N8" s="594"/>
      <c r="O8" s="594"/>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7"/>
      <c r="H10" s="427"/>
      <c r="I10" s="77"/>
      <c r="J10" s="77"/>
      <c r="K10" s="74"/>
      <c r="L10" s="74"/>
      <c r="M10" s="74"/>
      <c r="N10" s="74"/>
      <c r="O10" s="74"/>
      <c r="P10" s="74"/>
      <c r="Q10" s="74"/>
      <c r="R10" s="74"/>
      <c r="S10" s="74"/>
      <c r="T10" s="74"/>
      <c r="U10" s="74"/>
    </row>
    <row r="11" spans="1:21" ht="15" customHeight="1">
      <c r="A11" s="595" t="s">
        <v>209</v>
      </c>
      <c r="B11" s="598" t="s">
        <v>355</v>
      </c>
      <c r="C11" s="599"/>
      <c r="D11" s="599"/>
      <c r="E11" s="599"/>
      <c r="F11" s="599"/>
      <c r="G11" s="599"/>
      <c r="H11" s="599"/>
      <c r="I11" s="599"/>
      <c r="J11" s="599"/>
      <c r="K11" s="599"/>
      <c r="L11" s="599"/>
      <c r="M11" s="599"/>
      <c r="N11" s="599"/>
      <c r="O11" s="600"/>
    </row>
    <row r="12" spans="1:21" ht="15" customHeight="1">
      <c r="A12" s="596"/>
      <c r="B12" s="601"/>
      <c r="C12" s="602"/>
      <c r="D12" s="602"/>
      <c r="E12" s="602"/>
      <c r="F12" s="602"/>
      <c r="G12" s="602"/>
      <c r="H12" s="602"/>
      <c r="I12" s="602"/>
      <c r="J12" s="602"/>
      <c r="K12" s="602"/>
      <c r="L12" s="602"/>
      <c r="M12" s="602"/>
      <c r="N12" s="602"/>
      <c r="O12" s="603"/>
    </row>
    <row r="13" spans="1:21" ht="15" customHeight="1" thickBot="1">
      <c r="A13" s="597"/>
      <c r="B13" s="604"/>
      <c r="C13" s="605"/>
      <c r="D13" s="605"/>
      <c r="E13" s="605"/>
      <c r="F13" s="605"/>
      <c r="G13" s="605"/>
      <c r="H13" s="605"/>
      <c r="I13" s="605"/>
      <c r="J13" s="605"/>
      <c r="K13" s="605"/>
      <c r="L13" s="605"/>
      <c r="M13" s="605"/>
      <c r="N13" s="605"/>
      <c r="O13" s="606"/>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87" t="s">
        <v>212</v>
      </c>
      <c r="C15" s="587"/>
      <c r="D15" s="587"/>
      <c r="E15" s="587"/>
      <c r="F15" s="587"/>
      <c r="G15" s="588" t="s">
        <v>213</v>
      </c>
      <c r="H15" s="588"/>
      <c r="I15" s="589" t="s">
        <v>317</v>
      </c>
      <c r="J15" s="589"/>
      <c r="K15" s="589"/>
      <c r="L15" s="589"/>
      <c r="M15" s="589"/>
      <c r="N15" s="589"/>
      <c r="O15" s="589"/>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87" t="s">
        <v>216</v>
      </c>
      <c r="C17" s="587"/>
      <c r="D17" s="587"/>
      <c r="E17" s="587"/>
      <c r="F17" s="126" t="s">
        <v>217</v>
      </c>
      <c r="G17" s="591" t="s">
        <v>218</v>
      </c>
      <c r="H17" s="591"/>
      <c r="I17" s="591"/>
      <c r="J17" s="126" t="s">
        <v>219</v>
      </c>
      <c r="K17" s="587" t="s">
        <v>220</v>
      </c>
      <c r="L17" s="587"/>
      <c r="M17" s="587"/>
      <c r="N17" s="587"/>
      <c r="O17" s="587"/>
    </row>
    <row r="18" spans="1:21" ht="9" customHeight="1">
      <c r="A18" s="72"/>
      <c r="B18" s="69"/>
      <c r="C18" s="618"/>
      <c r="D18" s="618"/>
      <c r="E18" s="618"/>
      <c r="F18" s="618"/>
      <c r="G18" s="618"/>
      <c r="H18" s="618"/>
      <c r="I18" s="618"/>
      <c r="J18" s="618"/>
      <c r="K18" s="618"/>
      <c r="L18" s="618"/>
      <c r="M18" s="618"/>
      <c r="N18" s="618"/>
      <c r="O18" s="618"/>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19" t="s">
        <v>221</v>
      </c>
      <c r="B21" s="620"/>
      <c r="C21" s="620"/>
      <c r="D21" s="620"/>
      <c r="E21" s="620"/>
      <c r="F21" s="620"/>
      <c r="G21" s="620"/>
      <c r="H21" s="620"/>
      <c r="I21" s="620"/>
      <c r="J21" s="620"/>
      <c r="K21" s="620"/>
      <c r="L21" s="620"/>
      <c r="M21" s="620"/>
      <c r="N21" s="620"/>
      <c r="O21" s="592"/>
    </row>
    <row r="22" spans="1:21" ht="32" customHeight="1" thickBot="1">
      <c r="A22" s="619" t="s">
        <v>222</v>
      </c>
      <c r="B22" s="620"/>
      <c r="C22" s="620"/>
      <c r="D22" s="620"/>
      <c r="E22" s="620"/>
      <c r="F22" s="620"/>
      <c r="G22" s="620"/>
      <c r="H22" s="620"/>
      <c r="I22" s="620"/>
      <c r="J22" s="620"/>
      <c r="K22" s="620"/>
      <c r="L22" s="620"/>
      <c r="M22" s="620"/>
      <c r="N22" s="620"/>
      <c r="O22" s="592"/>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1226387465</v>
      </c>
      <c r="C24" s="91">
        <v>1226387465</v>
      </c>
      <c r="D24" s="365">
        <v>1226387465</v>
      </c>
      <c r="E24" s="91">
        <v>1141504239</v>
      </c>
      <c r="F24" s="91">
        <v>1127880399</v>
      </c>
      <c r="G24" s="91"/>
      <c r="H24" s="88"/>
      <c r="I24" s="88"/>
      <c r="J24" s="88"/>
      <c r="K24" s="88"/>
      <c r="L24" s="88"/>
      <c r="M24" s="88"/>
      <c r="N24" s="88">
        <f>SUM(B24:M24)</f>
        <v>5948547033</v>
      </c>
      <c r="O24" s="89"/>
      <c r="P24" s="88">
        <f>SUM(D24:O24)</f>
        <v>9444319136</v>
      </c>
      <c r="Q24" s="89"/>
      <c r="R24" s="88">
        <f>SUM(F24:Q24)</f>
        <v>16520746568</v>
      </c>
      <c r="S24" s="89"/>
      <c r="T24" s="88">
        <f>SUM(H24:S24)</f>
        <v>31913612737</v>
      </c>
      <c r="U24" s="89"/>
    </row>
    <row r="25" spans="1:21" ht="32" customHeight="1">
      <c r="A25" s="90" t="s">
        <v>226</v>
      </c>
      <c r="B25" s="91"/>
      <c r="C25" s="91">
        <v>1030295849</v>
      </c>
      <c r="D25" s="365">
        <v>1100008239</v>
      </c>
      <c r="E25" s="91">
        <v>1094834386</v>
      </c>
      <c r="F25" s="91">
        <v>1086384399</v>
      </c>
      <c r="G25" s="91"/>
      <c r="H25" s="91"/>
      <c r="I25" s="91"/>
      <c r="J25" s="91"/>
      <c r="K25" s="91"/>
      <c r="L25" s="91"/>
      <c r="M25" s="91"/>
      <c r="N25" s="91"/>
      <c r="O25" s="125">
        <f>+(B25+C25+D25+E25+F25+G25+H25+I25+J25+K25+L25+M25)/N24</f>
        <v>0.72480268695557271</v>
      </c>
      <c r="P25" s="91"/>
      <c r="Q25" s="125">
        <f>+(D25+E25+F25+G25+H25+I25+J25+K25+L25+M25+N25+O25)/P24</f>
        <v>0.3474286475789844</v>
      </c>
      <c r="R25" s="91"/>
      <c r="S25" s="125">
        <f>+(F25+G25+H25+I25+J25+K25+L25+M25+N25+O25+P25+Q25)/R24</f>
        <v>6.5758795802637202E-2</v>
      </c>
      <c r="T25" s="91"/>
      <c r="U25" s="125">
        <f>+(H25+I25+J25+K25+L25+M25+N25+O25+P25+Q25+R25+S25)/T24</f>
        <v>3.5658455208921908E-11</v>
      </c>
    </row>
    <row r="26" spans="1:21" ht="32" customHeight="1">
      <c r="A26" s="90" t="s">
        <v>227</v>
      </c>
      <c r="B26" s="91"/>
      <c r="C26" s="91">
        <v>5336082</v>
      </c>
      <c r="D26" s="365">
        <v>75205691</v>
      </c>
      <c r="E26" s="91">
        <v>189230841</v>
      </c>
      <c r="F26" s="91">
        <v>273055980</v>
      </c>
      <c r="G26" s="91"/>
      <c r="H26" s="91"/>
      <c r="I26" s="91"/>
      <c r="J26" s="91"/>
      <c r="K26" s="91"/>
      <c r="L26" s="91"/>
      <c r="M26" s="91"/>
      <c r="N26" s="91"/>
      <c r="O26" s="125"/>
      <c r="P26" s="91"/>
      <c r="Q26" s="125"/>
      <c r="R26" s="91"/>
      <c r="S26" s="125"/>
      <c r="T26" s="91"/>
      <c r="U26" s="125"/>
    </row>
    <row r="27" spans="1:21" ht="32" customHeight="1">
      <c r="A27" s="90" t="s">
        <v>228</v>
      </c>
      <c r="B27" s="91"/>
      <c r="C27" s="91"/>
      <c r="D27" s="91">
        <v>44040907</v>
      </c>
      <c r="E27" s="91">
        <v>44040907</v>
      </c>
      <c r="F27" s="91"/>
      <c r="G27" s="91"/>
      <c r="H27" s="91"/>
      <c r="I27" s="91"/>
      <c r="J27" s="91"/>
      <c r="K27" s="91"/>
      <c r="L27" s="91"/>
      <c r="M27" s="91"/>
      <c r="N27" s="91"/>
      <c r="O27" s="92"/>
      <c r="P27" s="91"/>
      <c r="Q27" s="92"/>
      <c r="R27" s="91"/>
      <c r="S27" s="92"/>
      <c r="T27" s="91"/>
      <c r="U27" s="92"/>
    </row>
    <row r="28" spans="1:21" ht="32" customHeight="1">
      <c r="A28" s="90" t="s">
        <v>229</v>
      </c>
      <c r="B28" s="91">
        <v>0</v>
      </c>
      <c r="C28" s="91"/>
      <c r="D28" s="91"/>
      <c r="E28" s="91"/>
      <c r="F28" s="91"/>
      <c r="G28" s="91"/>
      <c r="H28" s="91"/>
      <c r="I28" s="91"/>
      <c r="J28" s="91"/>
      <c r="K28" s="91"/>
      <c r="L28" s="91"/>
      <c r="M28" s="91"/>
      <c r="N28" s="91"/>
      <c r="O28" s="92"/>
      <c r="P28" s="91"/>
      <c r="Q28" s="92"/>
      <c r="R28" s="91"/>
      <c r="S28" s="92"/>
      <c r="T28" s="91"/>
      <c r="U28" s="92"/>
    </row>
    <row r="29" spans="1:21" ht="32" customHeight="1">
      <c r="A29" s="93" t="s">
        <v>230</v>
      </c>
      <c r="B29" s="94">
        <v>0</v>
      </c>
      <c r="C29" s="94"/>
      <c r="D29" s="94">
        <v>39115440</v>
      </c>
      <c r="E29" s="94">
        <v>4358800</v>
      </c>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1" t="s">
        <v>231</v>
      </c>
      <c r="B33" s="622"/>
      <c r="C33" s="622"/>
      <c r="D33" s="622"/>
      <c r="E33" s="622"/>
      <c r="F33" s="622"/>
      <c r="G33" s="622"/>
      <c r="H33" s="622"/>
      <c r="I33" s="623"/>
      <c r="J33" s="100"/>
    </row>
    <row r="34" spans="1:21" ht="50.25" customHeight="1" thickBot="1">
      <c r="A34" s="109" t="s">
        <v>232</v>
      </c>
      <c r="B34" s="624" t="str">
        <f>+B11</f>
        <v>Implementar el 100% del plan de acción de la Política de Gobierno Digital</v>
      </c>
      <c r="C34" s="625"/>
      <c r="D34" s="625"/>
      <c r="E34" s="625"/>
      <c r="F34" s="625"/>
      <c r="G34" s="625"/>
      <c r="H34" s="625"/>
      <c r="I34" s="626"/>
      <c r="J34" s="98"/>
    </row>
    <row r="35" spans="1:21" ht="18.75" customHeight="1" thickBot="1">
      <c r="A35" s="612" t="s">
        <v>233</v>
      </c>
      <c r="B35" s="164">
        <v>2024</v>
      </c>
      <c r="C35" s="164">
        <v>2025</v>
      </c>
      <c r="D35" s="164">
        <v>2026</v>
      </c>
      <c r="E35" s="164">
        <v>2027</v>
      </c>
      <c r="F35" s="164" t="s">
        <v>234</v>
      </c>
      <c r="G35" s="627" t="s">
        <v>235</v>
      </c>
      <c r="H35" s="627" t="s">
        <v>23</v>
      </c>
      <c r="I35" s="627"/>
      <c r="J35" s="98"/>
    </row>
    <row r="36" spans="1:21" ht="50.25" customHeight="1" thickBot="1">
      <c r="A36" s="613"/>
      <c r="B36" s="345">
        <v>1</v>
      </c>
      <c r="C36" s="345">
        <v>1</v>
      </c>
      <c r="D36" s="345">
        <v>1</v>
      </c>
      <c r="E36" s="345">
        <v>1</v>
      </c>
      <c r="F36" s="165">
        <v>1</v>
      </c>
      <c r="G36" s="627"/>
      <c r="H36" s="627"/>
      <c r="I36" s="627"/>
      <c r="J36" s="98"/>
    </row>
    <row r="37" spans="1:21" ht="52.5" customHeight="1" thickBot="1">
      <c r="A37" s="110" t="s">
        <v>236</v>
      </c>
      <c r="B37" s="607">
        <v>0.05</v>
      </c>
      <c r="C37" s="608"/>
      <c r="D37" s="609" t="s">
        <v>237</v>
      </c>
      <c r="E37" s="610"/>
      <c r="F37" s="610"/>
      <c r="G37" s="610"/>
      <c r="H37" s="610"/>
      <c r="I37" s="611"/>
    </row>
    <row r="38" spans="1:21" s="99" customFormat="1" ht="48" customHeight="1" thickBot="1">
      <c r="A38" s="612" t="s">
        <v>238</v>
      </c>
      <c r="B38" s="110" t="s">
        <v>239</v>
      </c>
      <c r="C38" s="109" t="s">
        <v>240</v>
      </c>
      <c r="D38" s="614" t="s">
        <v>241</v>
      </c>
      <c r="E38" s="615"/>
      <c r="F38" s="614" t="s">
        <v>242</v>
      </c>
      <c r="G38" s="615"/>
      <c r="H38" s="111" t="s">
        <v>243</v>
      </c>
      <c r="I38" s="113" t="s">
        <v>244</v>
      </c>
      <c r="U38" s="68"/>
    </row>
    <row r="39" spans="1:21" ht="120.75" customHeight="1" thickBot="1">
      <c r="A39" s="613"/>
      <c r="B39" s="347">
        <f>(B69*$B$67+D69*$D$67+F69*$F$67+H69*$H$67+J69*$J$67+L69*$L$67+N69*$N$67)</f>
        <v>8.3299999999999999E-2</v>
      </c>
      <c r="C39" s="104"/>
      <c r="D39" s="712"/>
      <c r="E39" s="713"/>
      <c r="F39" s="712"/>
      <c r="G39" s="713"/>
      <c r="H39" s="101"/>
      <c r="I39" s="102"/>
    </row>
    <row r="40" spans="1:21" s="99" customFormat="1" ht="54" customHeight="1" thickBot="1">
      <c r="A40" s="612" t="s">
        <v>245</v>
      </c>
      <c r="B40" s="112" t="s">
        <v>239</v>
      </c>
      <c r="C40" s="111" t="s">
        <v>240</v>
      </c>
      <c r="D40" s="614" t="s">
        <v>241</v>
      </c>
      <c r="E40" s="615"/>
      <c r="F40" s="614" t="s">
        <v>242</v>
      </c>
      <c r="G40" s="615"/>
      <c r="H40" s="111" t="s">
        <v>243</v>
      </c>
      <c r="I40" s="113" t="s">
        <v>244</v>
      </c>
      <c r="U40" s="68"/>
    </row>
    <row r="41" spans="1:21" ht="120.75" customHeight="1" thickBot="1">
      <c r="A41" s="613"/>
      <c r="B41" s="347">
        <f>(B73*$B$67+D73*$D$67+F73*$F$67+H73*$H$67+J73*$J$67+L73*$L$67+N73*$N$67)</f>
        <v>8.3299999999999999E-2</v>
      </c>
      <c r="C41" s="104"/>
      <c r="D41" s="712"/>
      <c r="E41" s="713"/>
      <c r="F41" s="712"/>
      <c r="G41" s="713"/>
      <c r="H41" s="101"/>
      <c r="I41" s="102"/>
      <c r="K41" s="350"/>
    </row>
    <row r="42" spans="1:21" s="99" customFormat="1" ht="64.5" customHeight="1">
      <c r="A42" s="612" t="s">
        <v>248</v>
      </c>
      <c r="B42" s="112" t="s">
        <v>239</v>
      </c>
      <c r="C42" s="111" t="s">
        <v>240</v>
      </c>
      <c r="D42" s="614" t="s">
        <v>241</v>
      </c>
      <c r="E42" s="615"/>
      <c r="F42" s="614" t="s">
        <v>242</v>
      </c>
      <c r="G42" s="615"/>
      <c r="H42" s="111" t="s">
        <v>243</v>
      </c>
      <c r="I42" s="113" t="s">
        <v>244</v>
      </c>
      <c r="K42" s="350"/>
      <c r="U42" s="68"/>
    </row>
    <row r="43" spans="1:21" ht="250.5" customHeight="1">
      <c r="A43" s="613"/>
      <c r="B43" s="347">
        <f>(B77*$B$67+D77*$D$67+F77*$F$67+H77*$H$67+J77*$J$67+L77*$L$67+N77*$N$67)</f>
        <v>8.3299999999999999E-2</v>
      </c>
      <c r="C43" s="104">
        <v>8.33</v>
      </c>
      <c r="D43" s="722" t="s">
        <v>356</v>
      </c>
      <c r="E43" s="723"/>
      <c r="F43" s="722" t="s">
        <v>356</v>
      </c>
      <c r="G43" s="723"/>
      <c r="H43" s="101" t="s">
        <v>246</v>
      </c>
      <c r="I43" s="102" t="s">
        <v>357</v>
      </c>
      <c r="K43" s="350"/>
    </row>
    <row r="44" spans="1:21" s="99" customFormat="1" ht="52.5" customHeight="1">
      <c r="A44" s="612" t="s">
        <v>251</v>
      </c>
      <c r="B44" s="112" t="s">
        <v>239</v>
      </c>
      <c r="C44" s="112" t="s">
        <v>240</v>
      </c>
      <c r="D44" s="614" t="s">
        <v>241</v>
      </c>
      <c r="E44" s="615"/>
      <c r="F44" s="614" t="s">
        <v>242</v>
      </c>
      <c r="G44" s="615"/>
      <c r="H44" s="111" t="s">
        <v>243</v>
      </c>
      <c r="I44" s="111" t="s">
        <v>244</v>
      </c>
      <c r="K44" s="350"/>
      <c r="U44" s="68"/>
    </row>
    <row r="45" spans="1:21" ht="233.25" customHeight="1">
      <c r="A45" s="613"/>
      <c r="B45" s="347">
        <f>(B81*$B$67+D81*$D$67+F81*$F$67+H81*$H$67+J81*$J$67+L81*$L$67+N81*$N$67)</f>
        <v>8.3299999999999999E-2</v>
      </c>
      <c r="C45" s="104">
        <v>8.33</v>
      </c>
      <c r="D45" s="722" t="s">
        <v>358</v>
      </c>
      <c r="E45" s="723"/>
      <c r="F45" s="722" t="s">
        <v>359</v>
      </c>
      <c r="G45" s="723"/>
      <c r="H45" s="101" t="s">
        <v>246</v>
      </c>
      <c r="I45" s="102" t="s">
        <v>357</v>
      </c>
      <c r="K45" s="350"/>
    </row>
    <row r="46" spans="1:21" s="99" customFormat="1" ht="35" customHeight="1">
      <c r="A46" s="612" t="s">
        <v>255</v>
      </c>
      <c r="B46" s="112" t="s">
        <v>239</v>
      </c>
      <c r="C46" s="111" t="s">
        <v>240</v>
      </c>
      <c r="D46" s="614" t="s">
        <v>241</v>
      </c>
      <c r="E46" s="615"/>
      <c r="F46" s="614" t="s">
        <v>242</v>
      </c>
      <c r="G46" s="615"/>
      <c r="H46" s="111" t="s">
        <v>243</v>
      </c>
      <c r="I46" s="113" t="s">
        <v>244</v>
      </c>
      <c r="K46" s="350"/>
      <c r="U46" s="68"/>
    </row>
    <row r="47" spans="1:21" ht="360" customHeight="1">
      <c r="A47" s="613"/>
      <c r="B47" s="347">
        <f>(B85*$B$67+D85*$D$67+F85*$F$67+H85*$H$67+J85*$J$67+L85*$L$67+N85*$N$67)</f>
        <v>8.3299999999999999E-2</v>
      </c>
      <c r="C47" s="104">
        <v>8.33</v>
      </c>
      <c r="D47" s="722" t="s">
        <v>360</v>
      </c>
      <c r="E47" s="723"/>
      <c r="F47" s="722" t="s">
        <v>361</v>
      </c>
      <c r="G47" s="723"/>
      <c r="H47" s="101" t="s">
        <v>246</v>
      </c>
      <c r="I47" s="102" t="s">
        <v>357</v>
      </c>
      <c r="K47" s="350"/>
    </row>
    <row r="48" spans="1:21" s="99" customFormat="1" ht="53.25" customHeight="1">
      <c r="A48" s="612" t="s">
        <v>258</v>
      </c>
      <c r="B48" s="112" t="s">
        <v>239</v>
      </c>
      <c r="C48" s="111" t="s">
        <v>240</v>
      </c>
      <c r="D48" s="614" t="s">
        <v>241</v>
      </c>
      <c r="E48" s="615"/>
      <c r="F48" s="614" t="s">
        <v>242</v>
      </c>
      <c r="G48" s="615"/>
      <c r="H48" s="111" t="s">
        <v>243</v>
      </c>
      <c r="I48" s="113" t="s">
        <v>244</v>
      </c>
      <c r="K48" s="350"/>
      <c r="U48" s="68"/>
    </row>
    <row r="49" spans="1:19" ht="120.75" customHeight="1" thickBot="1">
      <c r="A49" s="613"/>
      <c r="B49" s="349">
        <f>(B89*$B$67+D89*$D$67+F89*$F$67+H89*$H$67+J89*$J$67+L89*$L$67+N89*$N$67)</f>
        <v>8.3299999999999999E-2</v>
      </c>
      <c r="C49" s="105"/>
      <c r="D49" s="632"/>
      <c r="E49" s="633"/>
      <c r="F49" s="632"/>
      <c r="G49" s="633"/>
      <c r="H49" s="101"/>
      <c r="I49" s="103"/>
      <c r="K49" s="350"/>
    </row>
    <row r="50" spans="1:19" ht="35" customHeight="1" thickBot="1">
      <c r="A50" s="612" t="s">
        <v>259</v>
      </c>
      <c r="B50" s="110" t="s">
        <v>239</v>
      </c>
      <c r="C50" s="109" t="s">
        <v>240</v>
      </c>
      <c r="D50" s="614" t="s">
        <v>241</v>
      </c>
      <c r="E50" s="615"/>
      <c r="F50" s="614" t="s">
        <v>242</v>
      </c>
      <c r="G50" s="615"/>
      <c r="H50" s="111" t="s">
        <v>243</v>
      </c>
      <c r="I50" s="113" t="s">
        <v>244</v>
      </c>
      <c r="K50" s="350"/>
    </row>
    <row r="51" spans="1:19" ht="120.75" customHeight="1" thickBot="1">
      <c r="A51" s="613"/>
      <c r="B51" s="349">
        <f>(B93*$B$67+D93*$D$67+F93*$F$67+H93*$H$67+J93*$J$67+L93*$L$67+N93*$N$67)</f>
        <v>8.3299999999999999E-2</v>
      </c>
      <c r="C51" s="105"/>
      <c r="D51" s="632"/>
      <c r="E51" s="634"/>
      <c r="F51" s="632"/>
      <c r="G51" s="633"/>
      <c r="H51" s="101"/>
      <c r="I51" s="103"/>
      <c r="K51" s="350"/>
    </row>
    <row r="52" spans="1:19" ht="35" customHeight="1" thickBot="1">
      <c r="A52" s="612" t="s">
        <v>260</v>
      </c>
      <c r="B52" s="110" t="s">
        <v>239</v>
      </c>
      <c r="C52" s="109" t="s">
        <v>240</v>
      </c>
      <c r="D52" s="614" t="s">
        <v>241</v>
      </c>
      <c r="E52" s="615"/>
      <c r="F52" s="614" t="s">
        <v>242</v>
      </c>
      <c r="G52" s="615"/>
      <c r="H52" s="111" t="s">
        <v>243</v>
      </c>
      <c r="I52" s="113" t="s">
        <v>244</v>
      </c>
      <c r="K52" s="350"/>
    </row>
    <row r="53" spans="1:19" ht="120.75" customHeight="1" thickBot="1">
      <c r="A53" s="613"/>
      <c r="B53" s="349">
        <f>(B97*$B$67+D97*$D$67+F97*$F$67+H97*$H$67+J97*$J$67+L97*$L$67+N97*$N$67)</f>
        <v>8.3299999999999999E-2</v>
      </c>
      <c r="C53" s="105"/>
      <c r="D53" s="632"/>
      <c r="E53" s="634"/>
      <c r="F53" s="632"/>
      <c r="G53" s="633"/>
      <c r="H53" s="122"/>
      <c r="I53" s="103"/>
      <c r="K53" s="350"/>
    </row>
    <row r="54" spans="1:19" ht="35" customHeight="1" thickBot="1">
      <c r="A54" s="612" t="s">
        <v>261</v>
      </c>
      <c r="B54" s="110" t="s">
        <v>239</v>
      </c>
      <c r="C54" s="109" t="s">
        <v>240</v>
      </c>
      <c r="D54" s="614" t="s">
        <v>241</v>
      </c>
      <c r="E54" s="615"/>
      <c r="F54" s="614" t="s">
        <v>242</v>
      </c>
      <c r="G54" s="615"/>
      <c r="H54" s="111" t="s">
        <v>243</v>
      </c>
      <c r="I54" s="113" t="s">
        <v>244</v>
      </c>
      <c r="K54" s="350"/>
    </row>
    <row r="55" spans="1:19" ht="120.75" customHeight="1" thickBot="1">
      <c r="A55" s="613"/>
      <c r="B55" s="349">
        <f>(B101*$B$67+D101*$D$67+F101*$F$67+H101*$H$67+J101*$J$67+L101*$L$67+N101*$N$67)</f>
        <v>8.3299999999999999E-2</v>
      </c>
      <c r="C55" s="105"/>
      <c r="D55" s="632"/>
      <c r="E55" s="633"/>
      <c r="F55" s="632"/>
      <c r="G55" s="633"/>
      <c r="H55" s="101"/>
      <c r="I55" s="101"/>
      <c r="K55" s="350"/>
    </row>
    <row r="56" spans="1:19" ht="35" customHeight="1" thickBot="1">
      <c r="A56" s="612" t="s">
        <v>262</v>
      </c>
      <c r="B56" s="110" t="s">
        <v>239</v>
      </c>
      <c r="C56" s="109" t="s">
        <v>240</v>
      </c>
      <c r="D56" s="614" t="s">
        <v>241</v>
      </c>
      <c r="E56" s="615"/>
      <c r="F56" s="614" t="s">
        <v>242</v>
      </c>
      <c r="G56" s="615"/>
      <c r="H56" s="111" t="s">
        <v>243</v>
      </c>
      <c r="I56" s="113" t="s">
        <v>244</v>
      </c>
      <c r="K56" s="350"/>
    </row>
    <row r="57" spans="1:19" ht="120.75" customHeight="1" thickBot="1">
      <c r="A57" s="613"/>
      <c r="B57" s="349">
        <f>(B105*$B$67+D105*$D$67+F105*$F$67+H105*$H$67+J105*$J$67+L105*$L$67+N105*$N$67)</f>
        <v>8.3299999999999999E-2</v>
      </c>
      <c r="C57" s="105"/>
      <c r="D57" s="632"/>
      <c r="E57" s="633"/>
      <c r="F57" s="632"/>
      <c r="G57" s="633"/>
      <c r="H57" s="101"/>
      <c r="I57" s="103"/>
      <c r="K57" s="350"/>
    </row>
    <row r="58" spans="1:19" ht="35" customHeight="1" thickBot="1">
      <c r="A58" s="612" t="s">
        <v>263</v>
      </c>
      <c r="B58" s="110" t="s">
        <v>239</v>
      </c>
      <c r="C58" s="109" t="s">
        <v>240</v>
      </c>
      <c r="D58" s="614" t="s">
        <v>241</v>
      </c>
      <c r="E58" s="615"/>
      <c r="F58" s="614" t="s">
        <v>242</v>
      </c>
      <c r="G58" s="615"/>
      <c r="H58" s="111" t="s">
        <v>243</v>
      </c>
      <c r="I58" s="113" t="s">
        <v>244</v>
      </c>
      <c r="K58" s="350"/>
    </row>
    <row r="59" spans="1:19" ht="120.75" customHeight="1" thickBot="1">
      <c r="A59" s="613"/>
      <c r="B59" s="349">
        <f>(B109*$B$67+D109*$D$67+F109*$F$67+H109*$H$67+J109*$J$67+L109*$L$67+N109*$N$67)</f>
        <v>8.3299999999999999E-2</v>
      </c>
      <c r="C59" s="105"/>
      <c r="D59" s="632"/>
      <c r="E59" s="633"/>
      <c r="F59" s="634"/>
      <c r="G59" s="634"/>
      <c r="H59" s="101"/>
      <c r="I59" s="101"/>
      <c r="K59" s="350"/>
    </row>
    <row r="60" spans="1:19" ht="35" customHeight="1" thickBot="1">
      <c r="A60" s="612" t="s">
        <v>264</v>
      </c>
      <c r="B60" s="110" t="s">
        <v>239</v>
      </c>
      <c r="C60" s="109" t="s">
        <v>240</v>
      </c>
      <c r="D60" s="614" t="s">
        <v>241</v>
      </c>
      <c r="E60" s="615"/>
      <c r="F60" s="614" t="s">
        <v>242</v>
      </c>
      <c r="G60" s="615"/>
      <c r="H60" s="111" t="s">
        <v>243</v>
      </c>
      <c r="I60" s="113" t="s">
        <v>244</v>
      </c>
      <c r="K60" s="350"/>
    </row>
    <row r="61" spans="1:19" ht="120.75" customHeight="1" thickBot="1">
      <c r="A61" s="613"/>
      <c r="B61" s="349">
        <f>(B113*$B$67+D113*$D$67+F113*$F$67+H113*$H$67+J113*$J$67+L113*$L$67+N113*$N$67)</f>
        <v>8.3699999999999997E-2</v>
      </c>
      <c r="C61" s="105"/>
      <c r="D61" s="632"/>
      <c r="E61" s="633"/>
      <c r="F61" s="632"/>
      <c r="G61" s="633"/>
      <c r="H61" s="101"/>
      <c r="I61" s="101"/>
      <c r="K61" s="350"/>
    </row>
    <row r="62" spans="1:19" ht="17">
      <c r="I62" s="347"/>
    </row>
    <row r="63" spans="1:19" ht="17">
      <c r="I63" s="347"/>
    </row>
    <row r="64" spans="1:19" s="98" customFormat="1" ht="30" customHeight="1">
      <c r="A64" s="68"/>
      <c r="B64" s="68"/>
      <c r="C64" s="68"/>
      <c r="D64" s="68"/>
      <c r="E64" s="68"/>
      <c r="F64" s="68"/>
      <c r="G64" s="68"/>
      <c r="S64" s="68"/>
    </row>
    <row r="65" spans="1:15" ht="34.5" customHeight="1">
      <c r="A65" s="635" t="s">
        <v>265</v>
      </c>
      <c r="B65" s="635"/>
      <c r="C65" s="635"/>
      <c r="D65" s="635"/>
      <c r="E65" s="635"/>
      <c r="F65" s="635"/>
      <c r="G65" s="635"/>
      <c r="H65" s="635"/>
      <c r="I65" s="635"/>
    </row>
    <row r="66" spans="1:15" ht="144.75" customHeight="1">
      <c r="A66" s="114" t="s">
        <v>266</v>
      </c>
      <c r="B66" s="636" t="s">
        <v>362</v>
      </c>
      <c r="C66" s="637"/>
      <c r="D66" s="636"/>
      <c r="E66" s="637"/>
      <c r="F66" s="636"/>
      <c r="G66" s="637"/>
      <c r="H66" s="636"/>
      <c r="I66" s="637"/>
      <c r="J66" s="636"/>
      <c r="K66" s="637"/>
      <c r="L66" s="636"/>
      <c r="M66" s="637"/>
      <c r="N66" s="636"/>
      <c r="O66" s="637"/>
    </row>
    <row r="67" spans="1:15" ht="40.5" customHeight="1">
      <c r="A67" s="114" t="s">
        <v>268</v>
      </c>
      <c r="B67" s="638">
        <v>1</v>
      </c>
      <c r="C67" s="639"/>
      <c r="D67" s="638"/>
      <c r="E67" s="639"/>
      <c r="F67" s="638"/>
      <c r="G67" s="639"/>
      <c r="H67" s="638"/>
      <c r="I67" s="639"/>
      <c r="J67" s="638"/>
      <c r="K67" s="639"/>
      <c r="L67" s="638"/>
      <c r="M67" s="639"/>
      <c r="N67" s="638"/>
      <c r="O67" s="639"/>
    </row>
    <row r="68" spans="1:15" ht="30" customHeight="1">
      <c r="A68" s="644" t="s">
        <v>191</v>
      </c>
      <c r="B68" s="171" t="s">
        <v>99</v>
      </c>
      <c r="C68" s="171" t="s">
        <v>240</v>
      </c>
      <c r="D68" s="171"/>
      <c r="E68" s="171"/>
      <c r="F68" s="171"/>
      <c r="G68" s="171"/>
      <c r="H68" s="171"/>
      <c r="I68" s="171"/>
      <c r="J68" s="171"/>
      <c r="K68" s="171"/>
      <c r="L68" s="171"/>
      <c r="M68" s="171"/>
      <c r="N68" s="171"/>
      <c r="O68" s="171"/>
    </row>
    <row r="69" spans="1:15" ht="30" customHeight="1">
      <c r="A69" s="645"/>
      <c r="B69" s="116">
        <v>8.3299999999999999E-2</v>
      </c>
      <c r="C69" s="117"/>
      <c r="D69" s="116"/>
      <c r="E69" s="117"/>
      <c r="F69" s="123"/>
      <c r="G69" s="117"/>
      <c r="H69" s="123"/>
      <c r="I69" s="117"/>
      <c r="J69" s="123"/>
      <c r="K69" s="117"/>
      <c r="L69" s="123"/>
      <c r="M69" s="117"/>
      <c r="N69" s="123"/>
      <c r="O69" s="117"/>
    </row>
    <row r="70" spans="1:15" ht="80.25" customHeight="1">
      <c r="A70" s="114" t="s">
        <v>269</v>
      </c>
      <c r="B70" s="646"/>
      <c r="C70" s="647"/>
      <c r="D70" s="648"/>
      <c r="E70" s="649"/>
      <c r="F70" s="648"/>
      <c r="G70" s="650"/>
      <c r="H70" s="648"/>
      <c r="I70" s="649"/>
      <c r="J70" s="341"/>
      <c r="K70" s="342"/>
      <c r="L70" s="341"/>
      <c r="M70" s="342"/>
      <c r="N70" s="648"/>
      <c r="O70" s="649"/>
    </row>
    <row r="71" spans="1:15" ht="80.25" customHeight="1">
      <c r="A71" s="114" t="s">
        <v>270</v>
      </c>
      <c r="B71" s="640"/>
      <c r="C71" s="641"/>
      <c r="D71" s="640"/>
      <c r="E71" s="641"/>
      <c r="F71" s="642"/>
      <c r="G71" s="643"/>
      <c r="H71" s="642"/>
      <c r="I71" s="643"/>
      <c r="J71" s="338"/>
      <c r="K71" s="339"/>
      <c r="L71" s="338"/>
      <c r="M71" s="339"/>
      <c r="N71" s="642"/>
      <c r="O71" s="643"/>
    </row>
    <row r="72" spans="1:15" ht="30.75" customHeight="1">
      <c r="A72" s="644" t="s">
        <v>192</v>
      </c>
      <c r="B72" s="171" t="s">
        <v>99</v>
      </c>
      <c r="C72" s="171" t="s">
        <v>240</v>
      </c>
      <c r="D72" s="171"/>
      <c r="E72" s="171"/>
      <c r="F72" s="171"/>
      <c r="G72" s="171"/>
      <c r="H72" s="171"/>
      <c r="I72" s="171"/>
      <c r="J72" s="171"/>
      <c r="K72" s="171"/>
      <c r="L72" s="171"/>
      <c r="M72" s="171"/>
      <c r="N72" s="171"/>
      <c r="O72" s="171"/>
    </row>
    <row r="73" spans="1:15" ht="30.75" customHeight="1">
      <c r="A73" s="645"/>
      <c r="B73" s="116">
        <v>8.3299999999999999E-2</v>
      </c>
      <c r="C73" s="116">
        <v>8.3299999999999999E-2</v>
      </c>
      <c r="D73" s="116"/>
      <c r="E73" s="117"/>
      <c r="F73" s="123"/>
      <c r="G73" s="118"/>
      <c r="H73" s="123"/>
      <c r="I73" s="118"/>
      <c r="J73" s="123"/>
      <c r="K73" s="118"/>
      <c r="L73" s="123"/>
      <c r="M73" s="118"/>
      <c r="N73" s="123"/>
      <c r="O73" s="118"/>
    </row>
    <row r="74" spans="1:15" ht="142.5" customHeight="1">
      <c r="A74" s="114" t="s">
        <v>269</v>
      </c>
      <c r="B74" s="646" t="s">
        <v>363</v>
      </c>
      <c r="C74" s="647"/>
      <c r="D74" s="651"/>
      <c r="E74" s="652"/>
      <c r="F74" s="648"/>
      <c r="G74" s="650"/>
      <c r="H74" s="651"/>
      <c r="I74" s="652"/>
      <c r="J74" s="343"/>
      <c r="K74" s="344"/>
      <c r="L74" s="343"/>
      <c r="M74" s="344"/>
      <c r="N74" s="651"/>
      <c r="O74" s="652"/>
    </row>
    <row r="75" spans="1:15" ht="80.25" customHeight="1">
      <c r="A75" s="114" t="s">
        <v>270</v>
      </c>
      <c r="B75" s="658" t="s">
        <v>364</v>
      </c>
      <c r="C75" s="659"/>
      <c r="D75" s="640"/>
      <c r="E75" s="641"/>
      <c r="F75" s="642"/>
      <c r="G75" s="643"/>
      <c r="H75" s="642"/>
      <c r="I75" s="643"/>
      <c r="J75" s="338"/>
      <c r="K75" s="339"/>
      <c r="L75" s="338"/>
      <c r="M75" s="339"/>
      <c r="N75" s="642"/>
      <c r="O75" s="643"/>
    </row>
    <row r="76" spans="1:15" ht="30.75" customHeight="1">
      <c r="A76" s="644" t="s">
        <v>193</v>
      </c>
      <c r="B76" s="171" t="s">
        <v>99</v>
      </c>
      <c r="C76" s="171" t="s">
        <v>240</v>
      </c>
      <c r="D76" s="171"/>
      <c r="E76" s="171"/>
      <c r="F76" s="171"/>
      <c r="G76" s="171"/>
      <c r="H76" s="171"/>
      <c r="I76" s="171"/>
      <c r="J76" s="171"/>
      <c r="K76" s="171"/>
      <c r="L76" s="171"/>
      <c r="M76" s="171"/>
      <c r="N76" s="171"/>
      <c r="O76" s="171"/>
    </row>
    <row r="77" spans="1:15" ht="30.75" customHeight="1">
      <c r="A77" s="645"/>
      <c r="B77" s="116">
        <v>8.3299999999999999E-2</v>
      </c>
      <c r="C77" s="116">
        <v>8.3299999999999999E-2</v>
      </c>
      <c r="D77" s="116"/>
      <c r="E77" s="117"/>
      <c r="F77" s="123"/>
      <c r="G77" s="118"/>
      <c r="H77" s="123"/>
      <c r="I77" s="118"/>
      <c r="J77" s="123"/>
      <c r="K77" s="118"/>
      <c r="L77" s="123"/>
      <c r="M77" s="118"/>
      <c r="N77" s="123"/>
      <c r="O77" s="118"/>
    </row>
    <row r="78" spans="1:15" ht="409.5" customHeight="1">
      <c r="A78" s="114" t="s">
        <v>269</v>
      </c>
      <c r="B78" s="646" t="s">
        <v>365</v>
      </c>
      <c r="C78" s="647"/>
      <c r="D78" s="642"/>
      <c r="E78" s="655"/>
      <c r="F78" s="648"/>
      <c r="G78" s="650"/>
      <c r="H78" s="642"/>
      <c r="I78" s="643"/>
      <c r="J78" s="338"/>
      <c r="K78" s="339"/>
      <c r="L78" s="338"/>
      <c r="M78" s="339"/>
      <c r="N78" s="642"/>
      <c r="O78" s="643"/>
    </row>
    <row r="79" spans="1:15" ht="80.25" customHeight="1">
      <c r="A79" s="114" t="s">
        <v>270</v>
      </c>
      <c r="B79" s="658" t="s">
        <v>366</v>
      </c>
      <c r="C79" s="659"/>
      <c r="D79" s="640"/>
      <c r="E79" s="641"/>
      <c r="F79" s="642"/>
      <c r="G79" s="643"/>
      <c r="H79" s="642"/>
      <c r="I79" s="643"/>
      <c r="J79" s="338"/>
      <c r="K79" s="339"/>
      <c r="L79" s="338"/>
      <c r="M79" s="339"/>
      <c r="N79" s="642"/>
      <c r="O79" s="643"/>
    </row>
    <row r="80" spans="1:15" ht="30.75" customHeight="1">
      <c r="A80" s="644" t="s">
        <v>194</v>
      </c>
      <c r="B80" s="171" t="s">
        <v>99</v>
      </c>
      <c r="C80" s="171" t="s">
        <v>240</v>
      </c>
      <c r="D80" s="171"/>
      <c r="E80" s="171"/>
      <c r="F80" s="171"/>
      <c r="G80" s="171"/>
      <c r="H80" s="171"/>
      <c r="I80" s="171"/>
      <c r="J80" s="171"/>
      <c r="K80" s="171"/>
      <c r="L80" s="171"/>
      <c r="M80" s="171"/>
      <c r="N80" s="171"/>
      <c r="O80" s="171"/>
    </row>
    <row r="81" spans="1:15" ht="30.75" customHeight="1">
      <c r="A81" s="645"/>
      <c r="B81" s="116">
        <v>8.3299999999999999E-2</v>
      </c>
      <c r="C81" s="116">
        <v>8.3299999999999999E-2</v>
      </c>
      <c r="D81" s="116"/>
      <c r="E81" s="117"/>
      <c r="F81" s="123"/>
      <c r="G81" s="118"/>
      <c r="H81" s="123"/>
      <c r="I81" s="118"/>
      <c r="J81" s="123"/>
      <c r="K81" s="118"/>
      <c r="L81" s="123"/>
      <c r="M81" s="118"/>
      <c r="N81" s="123"/>
      <c r="O81" s="118"/>
    </row>
    <row r="82" spans="1:15" ht="316.5" customHeight="1">
      <c r="A82" s="114" t="s">
        <v>269</v>
      </c>
      <c r="B82" s="656" t="s">
        <v>367</v>
      </c>
      <c r="C82" s="657"/>
      <c r="D82" s="642"/>
      <c r="E82" s="643"/>
      <c r="F82" s="648"/>
      <c r="G82" s="650"/>
      <c r="H82" s="642"/>
      <c r="I82" s="643"/>
      <c r="J82" s="338"/>
      <c r="K82" s="339"/>
      <c r="L82" s="338"/>
      <c r="M82" s="339"/>
      <c r="N82" s="642"/>
      <c r="O82" s="643"/>
    </row>
    <row r="83" spans="1:15" ht="80.25" customHeight="1">
      <c r="A83" s="114" t="s">
        <v>270</v>
      </c>
      <c r="B83" s="658" t="s">
        <v>368</v>
      </c>
      <c r="C83" s="724"/>
      <c r="D83" s="640"/>
      <c r="E83" s="641"/>
      <c r="F83" s="642"/>
      <c r="G83" s="643"/>
      <c r="H83" s="642"/>
      <c r="I83" s="643"/>
      <c r="J83" s="338"/>
      <c r="K83" s="339"/>
      <c r="L83" s="338"/>
      <c r="M83" s="339"/>
      <c r="N83" s="642"/>
      <c r="O83" s="643"/>
    </row>
    <row r="84" spans="1:15" ht="30" customHeight="1">
      <c r="A84" s="644" t="s">
        <v>198</v>
      </c>
      <c r="B84" s="171" t="s">
        <v>99</v>
      </c>
      <c r="C84" s="171" t="s">
        <v>240</v>
      </c>
      <c r="D84" s="171"/>
      <c r="E84" s="171"/>
      <c r="F84" s="171"/>
      <c r="G84" s="171"/>
      <c r="H84" s="171"/>
      <c r="I84" s="171"/>
      <c r="J84" s="171"/>
      <c r="K84" s="171"/>
      <c r="L84" s="171"/>
      <c r="M84" s="171"/>
      <c r="N84" s="171"/>
      <c r="O84" s="171"/>
    </row>
    <row r="85" spans="1:15" ht="30" customHeight="1">
      <c r="A85" s="645"/>
      <c r="B85" s="116">
        <v>8.3299999999999999E-2</v>
      </c>
      <c r="C85" s="116">
        <v>8.3299999999999999E-2</v>
      </c>
      <c r="D85" s="116"/>
      <c r="E85" s="117"/>
      <c r="F85" s="123"/>
      <c r="G85" s="118"/>
      <c r="H85" s="123"/>
      <c r="I85" s="118"/>
      <c r="J85" s="123"/>
      <c r="K85" s="118"/>
      <c r="L85" s="123"/>
      <c r="M85" s="118"/>
      <c r="N85" s="123"/>
      <c r="O85" s="118"/>
    </row>
    <row r="86" spans="1:15" ht="409.5" customHeight="1">
      <c r="A86" s="114" t="s">
        <v>269</v>
      </c>
      <c r="B86" s="656" t="s">
        <v>369</v>
      </c>
      <c r="C86" s="657"/>
      <c r="D86" s="663"/>
      <c r="E86" s="663"/>
      <c r="F86" s="663"/>
      <c r="G86" s="663"/>
      <c r="H86" s="663"/>
      <c r="I86" s="663"/>
      <c r="J86" s="340"/>
      <c r="K86" s="340"/>
      <c r="L86" s="340"/>
      <c r="M86" s="340"/>
      <c r="N86" s="663"/>
      <c r="O86" s="663"/>
    </row>
    <row r="87" spans="1:15" ht="80.25" customHeight="1">
      <c r="A87" s="114" t="s">
        <v>270</v>
      </c>
      <c r="B87" s="719" t="s">
        <v>370</v>
      </c>
      <c r="C87" s="725"/>
      <c r="D87" s="660"/>
      <c r="E87" s="661"/>
      <c r="F87" s="660"/>
      <c r="G87" s="661"/>
      <c r="H87" s="660"/>
      <c r="I87" s="661"/>
      <c r="J87" s="335"/>
      <c r="K87" s="336"/>
      <c r="L87" s="335"/>
      <c r="M87" s="336"/>
      <c r="N87" s="660"/>
      <c r="O87" s="661"/>
    </row>
    <row r="88" spans="1:15" ht="29.25" customHeight="1">
      <c r="A88" s="644" t="s">
        <v>200</v>
      </c>
      <c r="B88" s="171" t="s">
        <v>99</v>
      </c>
      <c r="C88" s="171" t="s">
        <v>240</v>
      </c>
      <c r="D88" s="171"/>
      <c r="E88" s="171"/>
      <c r="F88" s="171"/>
      <c r="G88" s="171"/>
      <c r="H88" s="171"/>
      <c r="I88" s="171"/>
      <c r="J88" s="171"/>
      <c r="K88" s="171"/>
      <c r="L88" s="171"/>
      <c r="M88" s="171"/>
      <c r="N88" s="171"/>
      <c r="O88" s="171"/>
    </row>
    <row r="89" spans="1:15" ht="29.25" customHeight="1">
      <c r="A89" s="645"/>
      <c r="B89" s="116">
        <v>8.3299999999999999E-2</v>
      </c>
      <c r="C89" s="119"/>
      <c r="D89" s="116"/>
      <c r="E89" s="117"/>
      <c r="F89" s="123"/>
      <c r="G89" s="118"/>
      <c r="H89" s="123"/>
      <c r="I89" s="118"/>
      <c r="J89" s="123"/>
      <c r="K89" s="118"/>
      <c r="L89" s="123"/>
      <c r="M89" s="118"/>
      <c r="N89" s="123"/>
      <c r="O89" s="118"/>
    </row>
    <row r="90" spans="1:15" ht="80.25" customHeight="1">
      <c r="A90" s="114" t="s">
        <v>269</v>
      </c>
      <c r="B90" s="664"/>
      <c r="C90" s="664"/>
      <c r="D90" s="664"/>
      <c r="E90" s="664"/>
      <c r="F90" s="664"/>
      <c r="G90" s="664"/>
      <c r="H90" s="664"/>
      <c r="I90" s="664"/>
      <c r="J90" s="337"/>
      <c r="K90" s="337"/>
      <c r="L90" s="337"/>
      <c r="M90" s="337"/>
      <c r="N90" s="664"/>
      <c r="O90" s="664"/>
    </row>
    <row r="91" spans="1:15" ht="80.25" customHeight="1">
      <c r="A91" s="114" t="s">
        <v>270</v>
      </c>
      <c r="B91" s="660"/>
      <c r="C91" s="661"/>
      <c r="D91" s="660"/>
      <c r="E91" s="661"/>
      <c r="F91" s="660"/>
      <c r="G91" s="661"/>
      <c r="H91" s="660"/>
      <c r="I91" s="661"/>
      <c r="J91" s="335"/>
      <c r="K91" s="336"/>
      <c r="L91" s="335"/>
      <c r="M91" s="336"/>
      <c r="N91" s="660"/>
      <c r="O91" s="661"/>
    </row>
    <row r="92" spans="1:15" ht="25.25" customHeight="1">
      <c r="A92" s="644" t="s">
        <v>201</v>
      </c>
      <c r="B92" s="171" t="s">
        <v>99</v>
      </c>
      <c r="C92" s="171" t="s">
        <v>240</v>
      </c>
      <c r="D92" s="171"/>
      <c r="E92" s="171"/>
      <c r="F92" s="171"/>
      <c r="G92" s="171"/>
      <c r="H92" s="171"/>
      <c r="I92" s="171"/>
      <c r="J92" s="171"/>
      <c r="K92" s="171"/>
      <c r="L92" s="171"/>
      <c r="M92" s="171"/>
      <c r="N92" s="171"/>
      <c r="O92" s="171"/>
    </row>
    <row r="93" spans="1:15" ht="25.25" customHeight="1">
      <c r="A93" s="645"/>
      <c r="B93" s="116">
        <v>8.3299999999999999E-2</v>
      </c>
      <c r="C93" s="119"/>
      <c r="D93" s="116"/>
      <c r="E93" s="117"/>
      <c r="F93" s="123"/>
      <c r="G93" s="118"/>
      <c r="H93" s="123"/>
      <c r="I93" s="118"/>
      <c r="J93" s="123"/>
      <c r="K93" s="118"/>
      <c r="L93" s="123"/>
      <c r="M93" s="118"/>
      <c r="N93" s="123"/>
      <c r="O93" s="118"/>
    </row>
    <row r="94" spans="1:15" ht="80.25" customHeight="1">
      <c r="A94" s="114" t="s">
        <v>269</v>
      </c>
      <c r="B94" s="664"/>
      <c r="C94" s="664"/>
      <c r="D94" s="664"/>
      <c r="E94" s="664"/>
      <c r="F94" s="664"/>
      <c r="G94" s="664"/>
      <c r="H94" s="664"/>
      <c r="I94" s="664"/>
      <c r="J94" s="337"/>
      <c r="K94" s="337"/>
      <c r="L94" s="337"/>
      <c r="M94" s="337"/>
      <c r="N94" s="664"/>
      <c r="O94" s="664"/>
    </row>
    <row r="95" spans="1:15" ht="80.25" customHeight="1">
      <c r="A95" s="114" t="s">
        <v>270</v>
      </c>
      <c r="B95" s="660"/>
      <c r="C95" s="661"/>
      <c r="D95" s="660"/>
      <c r="E95" s="661"/>
      <c r="F95" s="660"/>
      <c r="G95" s="661"/>
      <c r="H95" s="660"/>
      <c r="I95" s="661"/>
      <c r="J95" s="335"/>
      <c r="K95" s="336"/>
      <c r="L95" s="335"/>
      <c r="M95" s="336"/>
      <c r="N95" s="660"/>
      <c r="O95" s="661"/>
    </row>
    <row r="96" spans="1:15" ht="25.25" customHeight="1">
      <c r="A96" s="644" t="s">
        <v>202</v>
      </c>
      <c r="B96" s="171" t="s">
        <v>99</v>
      </c>
      <c r="C96" s="171" t="s">
        <v>240</v>
      </c>
      <c r="D96" s="171"/>
      <c r="E96" s="171"/>
      <c r="F96" s="171"/>
      <c r="G96" s="171"/>
      <c r="H96" s="171"/>
      <c r="I96" s="171"/>
      <c r="J96" s="171"/>
      <c r="K96" s="171"/>
      <c r="L96" s="171"/>
      <c r="M96" s="171"/>
      <c r="N96" s="171"/>
      <c r="O96" s="171"/>
    </row>
    <row r="97" spans="1:15" ht="25.25" customHeight="1">
      <c r="A97" s="645"/>
      <c r="B97" s="116">
        <v>8.3299999999999999E-2</v>
      </c>
      <c r="C97" s="119"/>
      <c r="D97" s="116"/>
      <c r="E97" s="117"/>
      <c r="F97" s="123"/>
      <c r="G97" s="118"/>
      <c r="H97" s="123"/>
      <c r="I97" s="118"/>
      <c r="J97" s="123"/>
      <c r="K97" s="118"/>
      <c r="L97" s="123"/>
      <c r="M97" s="118"/>
      <c r="N97" s="123"/>
      <c r="O97" s="118"/>
    </row>
    <row r="98" spans="1:15" ht="80.25" customHeight="1">
      <c r="A98" s="114" t="s">
        <v>269</v>
      </c>
      <c r="B98" s="664"/>
      <c r="C98" s="664"/>
      <c r="D98" s="664"/>
      <c r="E98" s="664"/>
      <c r="F98" s="664"/>
      <c r="G98" s="664"/>
      <c r="H98" s="664"/>
      <c r="I98" s="664"/>
      <c r="J98" s="337"/>
      <c r="K98" s="337"/>
      <c r="L98" s="337"/>
      <c r="M98" s="337"/>
      <c r="N98" s="664"/>
      <c r="O98" s="664"/>
    </row>
    <row r="99" spans="1:15" ht="80.25" customHeight="1">
      <c r="A99" s="114" t="s">
        <v>270</v>
      </c>
      <c r="B99" s="660"/>
      <c r="C99" s="661"/>
      <c r="D99" s="660"/>
      <c r="E99" s="661"/>
      <c r="F99" s="660"/>
      <c r="G99" s="661"/>
      <c r="H99" s="660"/>
      <c r="I99" s="661"/>
      <c r="J99" s="335"/>
      <c r="K99" s="336"/>
      <c r="L99" s="335"/>
      <c r="M99" s="336"/>
      <c r="N99" s="660"/>
      <c r="O99" s="661"/>
    </row>
    <row r="100" spans="1:15" ht="25.25" customHeight="1">
      <c r="A100" s="644" t="s">
        <v>204</v>
      </c>
      <c r="B100" s="171" t="s">
        <v>99</v>
      </c>
      <c r="C100" s="171" t="s">
        <v>240</v>
      </c>
      <c r="D100" s="171"/>
      <c r="E100" s="171"/>
      <c r="F100" s="171"/>
      <c r="G100" s="171"/>
      <c r="H100" s="171"/>
      <c r="I100" s="171"/>
      <c r="J100" s="171"/>
      <c r="K100" s="171"/>
      <c r="L100" s="171"/>
      <c r="M100" s="171"/>
      <c r="N100" s="171"/>
      <c r="O100" s="171"/>
    </row>
    <row r="101" spans="1:15" ht="25.25" customHeight="1">
      <c r="A101" s="645"/>
      <c r="B101" s="116">
        <v>8.3299999999999999E-2</v>
      </c>
      <c r="C101" s="119"/>
      <c r="D101" s="116"/>
      <c r="E101" s="117"/>
      <c r="F101" s="123"/>
      <c r="G101" s="118"/>
      <c r="H101" s="123"/>
      <c r="I101" s="118"/>
      <c r="J101" s="123"/>
      <c r="K101" s="118"/>
      <c r="L101" s="123"/>
      <c r="M101" s="118"/>
      <c r="N101" s="123"/>
      <c r="O101" s="118"/>
    </row>
    <row r="102" spans="1:15" ht="80.25" customHeight="1">
      <c r="A102" s="114" t="s">
        <v>269</v>
      </c>
      <c r="B102" s="664"/>
      <c r="C102" s="664"/>
      <c r="D102" s="664"/>
      <c r="E102" s="664"/>
      <c r="F102" s="664"/>
      <c r="G102" s="664"/>
      <c r="H102" s="664"/>
      <c r="I102" s="664"/>
      <c r="J102" s="337"/>
      <c r="K102" s="337"/>
      <c r="L102" s="337"/>
      <c r="M102" s="337"/>
      <c r="N102" s="664"/>
      <c r="O102" s="664"/>
    </row>
    <row r="103" spans="1:15" ht="80.25" customHeight="1">
      <c r="A103" s="114" t="s">
        <v>270</v>
      </c>
      <c r="B103" s="660"/>
      <c r="C103" s="661"/>
      <c r="D103" s="660"/>
      <c r="E103" s="661"/>
      <c r="F103" s="660"/>
      <c r="G103" s="661"/>
      <c r="H103" s="660"/>
      <c r="I103" s="661"/>
      <c r="J103" s="335"/>
      <c r="K103" s="336"/>
      <c r="L103" s="335"/>
      <c r="M103" s="336"/>
      <c r="N103" s="660"/>
      <c r="O103" s="661"/>
    </row>
    <row r="104" spans="1:15" ht="25.25" customHeight="1">
      <c r="A104" s="644" t="s">
        <v>205</v>
      </c>
      <c r="B104" s="171" t="s">
        <v>99</v>
      </c>
      <c r="C104" s="171" t="s">
        <v>240</v>
      </c>
      <c r="D104" s="171"/>
      <c r="E104" s="171"/>
      <c r="F104" s="171"/>
      <c r="G104" s="171"/>
      <c r="H104" s="171"/>
      <c r="I104" s="171"/>
      <c r="J104" s="171"/>
      <c r="K104" s="171"/>
      <c r="L104" s="171"/>
      <c r="M104" s="171"/>
      <c r="N104" s="171"/>
      <c r="O104" s="171"/>
    </row>
    <row r="105" spans="1:15" ht="25.25" customHeight="1">
      <c r="A105" s="645"/>
      <c r="B105" s="116">
        <v>8.3299999999999999E-2</v>
      </c>
      <c r="C105" s="119"/>
      <c r="D105" s="116"/>
      <c r="E105" s="117"/>
      <c r="F105" s="123"/>
      <c r="G105" s="118"/>
      <c r="H105" s="123"/>
      <c r="I105" s="118"/>
      <c r="J105" s="123"/>
      <c r="K105" s="118"/>
      <c r="L105" s="123"/>
      <c r="M105" s="118"/>
      <c r="N105" s="123"/>
      <c r="O105" s="118"/>
    </row>
    <row r="106" spans="1:15" ht="80.25" customHeight="1">
      <c r="A106" s="114" t="s">
        <v>269</v>
      </c>
      <c r="B106" s="664"/>
      <c r="C106" s="664"/>
      <c r="D106" s="664"/>
      <c r="E106" s="664"/>
      <c r="F106" s="664"/>
      <c r="G106" s="664"/>
      <c r="H106" s="664"/>
      <c r="I106" s="664"/>
      <c r="J106" s="337"/>
      <c r="K106" s="337"/>
      <c r="L106" s="337"/>
      <c r="M106" s="337"/>
      <c r="N106" s="664"/>
      <c r="O106" s="664"/>
    </row>
    <row r="107" spans="1:15" ht="80.25" customHeight="1">
      <c r="A107" s="114" t="s">
        <v>270</v>
      </c>
      <c r="B107" s="660"/>
      <c r="C107" s="661"/>
      <c r="D107" s="660"/>
      <c r="E107" s="661"/>
      <c r="F107" s="660"/>
      <c r="G107" s="661"/>
      <c r="H107" s="660"/>
      <c r="I107" s="661"/>
      <c r="J107" s="335"/>
      <c r="K107" s="336"/>
      <c r="L107" s="335"/>
      <c r="M107" s="336"/>
      <c r="N107" s="660"/>
      <c r="O107" s="661"/>
    </row>
    <row r="108" spans="1:15" ht="25.25" customHeight="1">
      <c r="A108" s="644" t="s">
        <v>206</v>
      </c>
      <c r="B108" s="171" t="s">
        <v>99</v>
      </c>
      <c r="C108" s="171" t="s">
        <v>240</v>
      </c>
      <c r="D108" s="171"/>
      <c r="E108" s="171"/>
      <c r="F108" s="171"/>
      <c r="G108" s="171"/>
      <c r="H108" s="171"/>
      <c r="I108" s="171"/>
      <c r="J108" s="171"/>
      <c r="K108" s="171"/>
      <c r="L108" s="171"/>
      <c r="M108" s="171"/>
      <c r="N108" s="171"/>
      <c r="O108" s="171"/>
    </row>
    <row r="109" spans="1:15" ht="25.25" customHeight="1">
      <c r="A109" s="645"/>
      <c r="B109" s="116">
        <v>8.3299999999999999E-2</v>
      </c>
      <c r="C109" s="119"/>
      <c r="D109" s="116"/>
      <c r="E109" s="117"/>
      <c r="F109" s="123"/>
      <c r="G109" s="118"/>
      <c r="H109" s="123"/>
      <c r="I109" s="118"/>
      <c r="J109" s="123"/>
      <c r="K109" s="118"/>
      <c r="L109" s="123"/>
      <c r="M109" s="118"/>
      <c r="N109" s="123"/>
      <c r="O109" s="118"/>
    </row>
    <row r="110" spans="1:15" ht="80.25" customHeight="1">
      <c r="A110" s="114" t="s">
        <v>269</v>
      </c>
      <c r="B110" s="664"/>
      <c r="C110" s="664"/>
      <c r="D110" s="664"/>
      <c r="E110" s="664"/>
      <c r="F110" s="664"/>
      <c r="G110" s="664"/>
      <c r="H110" s="664"/>
      <c r="I110" s="664"/>
      <c r="J110" s="337"/>
      <c r="K110" s="337"/>
      <c r="L110" s="337"/>
      <c r="M110" s="337"/>
      <c r="N110" s="664"/>
      <c r="O110" s="664"/>
    </row>
    <row r="111" spans="1:15" ht="80.25" customHeight="1">
      <c r="A111" s="114" t="s">
        <v>270</v>
      </c>
      <c r="B111" s="660"/>
      <c r="C111" s="661"/>
      <c r="D111" s="660"/>
      <c r="E111" s="661"/>
      <c r="F111" s="660"/>
      <c r="G111" s="661"/>
      <c r="H111" s="660"/>
      <c r="I111" s="661"/>
      <c r="J111" s="335"/>
      <c r="K111" s="336"/>
      <c r="L111" s="335"/>
      <c r="M111" s="336"/>
      <c r="N111" s="660"/>
      <c r="O111" s="661"/>
    </row>
    <row r="112" spans="1:15" ht="25.25" customHeight="1">
      <c r="A112" s="644" t="s">
        <v>207</v>
      </c>
      <c r="B112" s="171" t="s">
        <v>99</v>
      </c>
      <c r="C112" s="171" t="s">
        <v>240</v>
      </c>
      <c r="D112" s="171"/>
      <c r="E112" s="171"/>
      <c r="F112" s="171"/>
      <c r="G112" s="171"/>
      <c r="H112" s="171"/>
      <c r="I112" s="171"/>
      <c r="J112" s="171"/>
      <c r="K112" s="171"/>
      <c r="L112" s="171"/>
      <c r="M112" s="171"/>
      <c r="N112" s="171"/>
      <c r="O112" s="171"/>
    </row>
    <row r="113" spans="1:15" ht="25.25" customHeight="1">
      <c r="A113" s="645"/>
      <c r="B113" s="116">
        <v>8.3699999999999997E-2</v>
      </c>
      <c r="C113" s="314"/>
      <c r="D113" s="346"/>
      <c r="E113" s="314"/>
      <c r="F113" s="346"/>
      <c r="G113" s="315"/>
      <c r="H113" s="346"/>
      <c r="I113" s="315"/>
      <c r="J113" s="314"/>
      <c r="K113" s="315"/>
      <c r="L113" s="346"/>
      <c r="M113" s="315"/>
      <c r="N113" s="346"/>
      <c r="O113" s="315"/>
    </row>
    <row r="114" spans="1:15" ht="80.25" customHeight="1">
      <c r="A114" s="114" t="s">
        <v>269</v>
      </c>
      <c r="B114" s="665"/>
      <c r="C114" s="665"/>
      <c r="D114" s="665"/>
      <c r="E114" s="665"/>
      <c r="F114" s="665"/>
      <c r="G114" s="665"/>
      <c r="H114" s="665"/>
      <c r="I114" s="665"/>
      <c r="J114" s="666"/>
      <c r="K114" s="667"/>
      <c r="L114" s="666"/>
      <c r="M114" s="667"/>
      <c r="N114" s="665"/>
      <c r="O114" s="665"/>
    </row>
    <row r="115" spans="1:15" ht="80.25" customHeight="1">
      <c r="A115" s="114" t="s">
        <v>270</v>
      </c>
      <c r="B115" s="660"/>
      <c r="C115" s="661"/>
      <c r="D115" s="660"/>
      <c r="E115" s="661"/>
      <c r="F115" s="660"/>
      <c r="G115" s="661"/>
      <c r="H115" s="660"/>
      <c r="I115" s="661"/>
      <c r="J115" s="335"/>
      <c r="K115" s="336"/>
      <c r="L115" s="335"/>
      <c r="M115" s="336"/>
      <c r="N115" s="660"/>
      <c r="O115" s="661"/>
    </row>
    <row r="116" spans="1:15" ht="17">
      <c r="A116" s="115" t="s">
        <v>275</v>
      </c>
      <c r="B116" s="120">
        <f>(B69+B73+B77+B81+B85+B89+B93+B97+B101+B105+B109+B113)</f>
        <v>1</v>
      </c>
      <c r="C116" s="120">
        <f t="shared" ref="C116" si="0">(C69+C73+C77+C81+C85+C89+C93+C97+C101+C105+C109+C113)</f>
        <v>0.3332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8B2C7748-9529-481D-B3C8-DB190CC0B74C}"/>
    <hyperlink ref="B79:C79" r:id="rId2" display="https://secretariadistritald-my.sharepoint.com/:f:/g/personal/jbuitrago_sdmujer_gov_co/EptYooAOfcRAiDljHadlBiQBBzzG2QkE2yk912a-wkB3rg?e=XbZSJD" xr:uid="{26869506-B729-4733-8D19-8417C1733E3F}"/>
    <hyperlink ref="B83" r:id="rId3" xr:uid="{E80ACEFC-A2BF-425A-BECE-34E1B780DA86}"/>
    <hyperlink ref="B87:C87" r:id="rId4" display="https://secretariadistritald-my.sharepoint.com/:f:/g/personal/mcgranados_sdmujer_gov_co/EjI8X5EufVpOqIiS3Ys8MCsBqDi0r7g0xzwUdmM3HLC1eQ?e=f7qMsS" xr:uid="{7CB75B39-6C1D-4DE2-A479-0D052D21A96F}"/>
  </hyperlinks>
  <pageMargins left="0.25" right="0.25" top="0.75" bottom="0.75" header="0.3" footer="0.3"/>
  <pageSetup paperSize="8" scale="15" orientation="portrait"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9D9ECB01-3BA9-CA4F-BBB7-5DEF78F0E08C}">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6182-F0D4-8142-B866-C0B485F8C886}">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28</v>
      </c>
      <c r="E8" s="686"/>
      <c r="F8" s="686"/>
      <c r="G8" s="686"/>
      <c r="H8" s="687"/>
      <c r="I8" s="681" t="s">
        <v>283</v>
      </c>
      <c r="J8" s="684"/>
      <c r="K8" s="685" t="s">
        <v>29</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tr">
        <f>ACTIVIDAD_2!K17</f>
        <v>Lograr al menos 92 puntos del índice de Gestión Pública Distrital.</v>
      </c>
      <c r="F10" s="692"/>
      <c r="G10" s="692"/>
      <c r="H10" s="692"/>
      <c r="I10" s="692"/>
      <c r="J10" s="692"/>
      <c r="K10" s="692"/>
      <c r="L10" s="692"/>
    </row>
    <row r="11" spans="1:12" ht="34.5" customHeight="1">
      <c r="A11" s="693" t="s">
        <v>285</v>
      </c>
      <c r="B11" s="694"/>
      <c r="C11" s="694"/>
      <c r="D11" s="683"/>
      <c r="E11" s="695" t="s">
        <v>371</v>
      </c>
      <c r="F11" s="696"/>
      <c r="G11" s="696"/>
      <c r="H11" s="696"/>
      <c r="I11" s="696"/>
      <c r="J11" s="696"/>
      <c r="K11" s="696"/>
      <c r="L11" s="697"/>
    </row>
    <row r="12" spans="1:12" ht="47.25" customHeight="1">
      <c r="A12" s="681" t="s">
        <v>286</v>
      </c>
      <c r="B12" s="682"/>
      <c r="C12" s="682"/>
      <c r="D12" s="684"/>
      <c r="E12" s="698" t="s">
        <v>372</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26">
        <v>2.5000000000000001E-3</v>
      </c>
      <c r="E16" s="727"/>
      <c r="F16" s="727"/>
      <c r="G16" s="727"/>
      <c r="H16" s="728"/>
      <c r="I16" s="681" t="s">
        <v>235</v>
      </c>
      <c r="J16" s="684"/>
      <c r="K16" s="685" t="s">
        <v>21</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371</v>
      </c>
      <c r="D19" s="686"/>
      <c r="E19" s="686"/>
      <c r="F19" s="686"/>
      <c r="G19" s="687"/>
      <c r="H19" s="685" t="s">
        <v>371</v>
      </c>
      <c r="I19" s="687"/>
      <c r="J19" s="705" t="s">
        <v>34</v>
      </c>
      <c r="K19" s="706"/>
      <c r="L19" s="303" t="s">
        <v>352</v>
      </c>
    </row>
    <row r="20" spans="1:12" ht="62.25" customHeight="1">
      <c r="A20" s="302"/>
      <c r="B20" s="303"/>
      <c r="C20" s="685"/>
      <c r="D20" s="686"/>
      <c r="E20" s="686"/>
      <c r="F20" s="686"/>
      <c r="G20" s="687"/>
      <c r="H20" s="685"/>
      <c r="I20" s="687"/>
      <c r="J20" s="705"/>
      <c r="K20" s="706"/>
      <c r="L20" s="303"/>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t="s">
        <v>373</v>
      </c>
      <c r="C22" s="686"/>
      <c r="D22" s="686"/>
      <c r="E22" s="686"/>
      <c r="F22" s="686"/>
      <c r="G22" s="686"/>
      <c r="H22" s="686"/>
      <c r="I22" s="686"/>
      <c r="J22" s="686"/>
      <c r="K22" s="687"/>
      <c r="L22" s="303" t="s">
        <v>34</v>
      </c>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v>2.5000000000000001E-3</v>
      </c>
      <c r="E24" s="686"/>
      <c r="F24" s="691" t="s">
        <v>309</v>
      </c>
      <c r="G24" s="691"/>
      <c r="H24" s="317">
        <v>2024</v>
      </c>
      <c r="I24" s="691" t="s">
        <v>310</v>
      </c>
      <c r="J24" s="691"/>
      <c r="K24" s="709" t="s">
        <v>354</v>
      </c>
      <c r="L24" s="709"/>
    </row>
    <row r="25" spans="1:12" ht="26.25" customHeight="1">
      <c r="A25" s="681" t="s">
        <v>312</v>
      </c>
      <c r="B25" s="682"/>
      <c r="C25" s="684"/>
      <c r="D25" s="685" t="s">
        <v>313</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9D0DAFB-9149-3141-AF1A-BA6F36A43950}">
          <x14:formula1>
            <xm:f>Datos!$K$2:$K$3</xm:f>
          </x14:formula1>
          <xm:sqref>J19:K20</xm:sqref>
        </x14:dataValidation>
        <x14:dataValidation type="list" allowBlank="1" showInputMessage="1" showErrorMessage="1" xr:uid="{9EABC574-964E-BE4C-B2DA-370D7D1C09E5}">
          <x14:formula1>
            <xm:f>Datos!$K$2:$K$4</xm:f>
          </x14:formula1>
          <xm:sqref>L22</xm:sqref>
        </x14:dataValidation>
        <x14:dataValidation type="list" allowBlank="1" showInputMessage="1" showErrorMessage="1" xr:uid="{6B6BB890-2F47-DF40-B2BB-80D120F50C40}">
          <x14:formula1>
            <xm:f>Datos!$J$2:$J$5</xm:f>
          </x14:formula1>
          <xm:sqref>K16:L16</xm:sqref>
        </x14:dataValidation>
        <x14:dataValidation type="list" allowBlank="1" showInputMessage="1" showErrorMessage="1" xr:uid="{DC7FC387-AEFB-CE49-AFE7-C60035948A79}">
          <x14:formula1>
            <xm:f>Datos!$I$2:$I$7</xm:f>
          </x14:formula1>
          <xm:sqref>K15:L15</xm:sqref>
        </x14:dataValidation>
        <x14:dataValidation type="list" allowBlank="1" showInputMessage="1" showErrorMessage="1" xr:uid="{59764D2F-E041-F84B-8892-32570F5DBF38}">
          <x14:formula1>
            <xm:f>Datos!$H$2:$H$3</xm:f>
          </x14:formula1>
          <xm:sqref>D15:H15</xm:sqref>
        </x14:dataValidation>
        <x14:dataValidation type="list" allowBlank="1" showInputMessage="1" showErrorMessage="1" xr:uid="{BA7A7C66-8D82-5D4C-8BE9-47F0AB5F5FDC}">
          <x14:formula1>
            <xm:f>Datos!$G$2:$G$8</xm:f>
          </x14:formula1>
          <xm:sqref>K13:L13</xm:sqref>
        </x14:dataValidation>
        <x14:dataValidation type="list" allowBlank="1" showInputMessage="1" showErrorMessage="1" xr:uid="{CF363221-6FC2-0B4F-B946-BDC655040ECC}">
          <x14:formula1>
            <xm:f>Datos!$F$2:$F$18</xm:f>
          </x14:formula1>
          <xm:sqref>K8:L8</xm:sqref>
        </x14:dataValidation>
        <x14:dataValidation type="list" allowBlank="1" showInputMessage="1" showErrorMessage="1" xr:uid="{A620BAC7-63ED-5E48-B16E-4900D392240B}">
          <x14:formula1>
            <xm:f>Datos!$E$2:$E$23</xm:f>
          </x14:formula1>
          <xm:sqref>D8:H8</xm:sqref>
        </x14:dataValidation>
        <x14:dataValidation type="list" allowBlank="1" showInputMessage="1" showErrorMessage="1" xr:uid="{E1B3FBD8-C2EB-FD41-99B2-DD85753E616B}">
          <x14:formula1>
            <xm:f>Datos!$D$2:$D$7</xm:f>
          </x14:formula1>
          <xm:sqref>K7:L7</xm:sqref>
        </x14:dataValidation>
        <x14:dataValidation type="list" allowBlank="1" showInputMessage="1" showErrorMessage="1" xr:uid="{813C246D-AD5B-A344-B8C4-6BB4BCA9146E}">
          <x14:formula1>
            <xm:f>Datos!$C$2:$C$3</xm:f>
          </x14:formula1>
          <xm:sqref>D7:H7</xm:sqref>
        </x14:dataValidation>
        <x14:dataValidation type="list" allowBlank="1" showInputMessage="1" showErrorMessage="1" xr:uid="{7EBF890F-E90C-4B41-942C-DB50A34FE231}">
          <x14:formula1>
            <xm:f>Datos!$B$2:$B$6</xm:f>
          </x14:formula1>
          <xm:sqref>K6:L6</xm:sqref>
        </x14:dataValidation>
        <x14:dataValidation type="list" allowBlank="1" showInputMessage="1" showErrorMessage="1" xr:uid="{0B6C9A69-9B5C-0847-95E5-0DB8E7D62BB9}">
          <x14:formula1>
            <xm:f>Datos!$A$2:$A$5</xm:f>
          </x14:formula1>
          <xm:sqref>D6:H6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5660-FB9F-3D45-96B7-1503002D3DAD}">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28</v>
      </c>
      <c r="E8" s="686"/>
      <c r="F8" s="686"/>
      <c r="G8" s="686"/>
      <c r="H8" s="687"/>
      <c r="I8" s="681" t="s">
        <v>283</v>
      </c>
      <c r="J8" s="684"/>
      <c r="K8" s="685" t="s">
        <v>29</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tr">
        <f>ACTIVIDAD_2!K17</f>
        <v>Lograr al menos 92 puntos del índice de Gestión Pública Distrital.</v>
      </c>
      <c r="F10" s="692"/>
      <c r="G10" s="692"/>
      <c r="H10" s="692"/>
      <c r="I10" s="692"/>
      <c r="J10" s="692"/>
      <c r="K10" s="692"/>
      <c r="L10" s="692"/>
    </row>
    <row r="11" spans="1:12" ht="34.5" customHeight="1">
      <c r="A11" s="693" t="s">
        <v>285</v>
      </c>
      <c r="B11" s="694"/>
      <c r="C11" s="694"/>
      <c r="D11" s="683"/>
      <c r="E11" s="695" t="s">
        <v>374</v>
      </c>
      <c r="F11" s="696"/>
      <c r="G11" s="696"/>
      <c r="H11" s="696"/>
      <c r="I11" s="696"/>
      <c r="J11" s="696"/>
      <c r="K11" s="696"/>
      <c r="L11" s="697"/>
    </row>
    <row r="12" spans="1:12" ht="47.25" customHeight="1">
      <c r="A12" s="681" t="s">
        <v>286</v>
      </c>
      <c r="B12" s="682"/>
      <c r="C12" s="682"/>
      <c r="D12" s="684"/>
      <c r="E12" s="698" t="s">
        <v>375</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26">
        <v>2.5000000000000001E-3</v>
      </c>
      <c r="E16" s="727"/>
      <c r="F16" s="727"/>
      <c r="G16" s="727"/>
      <c r="H16" s="728"/>
      <c r="I16" s="681" t="s">
        <v>235</v>
      </c>
      <c r="J16" s="684"/>
      <c r="K16" s="685" t="s">
        <v>21</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376</v>
      </c>
      <c r="D19" s="686"/>
      <c r="E19" s="686"/>
      <c r="F19" s="686"/>
      <c r="G19" s="687"/>
      <c r="H19" s="685" t="s">
        <v>376</v>
      </c>
      <c r="I19" s="687"/>
      <c r="J19" s="705" t="s">
        <v>34</v>
      </c>
      <c r="K19" s="706"/>
      <c r="L19" s="303" t="s">
        <v>352</v>
      </c>
    </row>
    <row r="20" spans="1:12" ht="62.25" customHeight="1">
      <c r="A20" s="302"/>
      <c r="B20" s="303"/>
      <c r="C20" s="685"/>
      <c r="D20" s="686"/>
      <c r="E20" s="686"/>
      <c r="F20" s="686"/>
      <c r="G20" s="687"/>
      <c r="H20" s="685"/>
      <c r="I20" s="687"/>
      <c r="J20" s="705"/>
      <c r="K20" s="706"/>
      <c r="L20" s="303"/>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t="s">
        <v>377</v>
      </c>
      <c r="C22" s="686"/>
      <c r="D22" s="686"/>
      <c r="E22" s="686"/>
      <c r="F22" s="686"/>
      <c r="G22" s="686"/>
      <c r="H22" s="686"/>
      <c r="I22" s="686"/>
      <c r="J22" s="686"/>
      <c r="K22" s="687"/>
      <c r="L22" s="303" t="s">
        <v>34</v>
      </c>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v>2.5000000000000001E-3</v>
      </c>
      <c r="E24" s="686"/>
      <c r="F24" s="691" t="s">
        <v>309</v>
      </c>
      <c r="G24" s="691"/>
      <c r="H24" s="317">
        <v>2024</v>
      </c>
      <c r="I24" s="691" t="s">
        <v>310</v>
      </c>
      <c r="J24" s="691"/>
      <c r="K24" s="709" t="s">
        <v>354</v>
      </c>
      <c r="L24" s="709"/>
    </row>
    <row r="25" spans="1:12" ht="26.25" customHeight="1">
      <c r="A25" s="681" t="s">
        <v>312</v>
      </c>
      <c r="B25" s="682"/>
      <c r="C25" s="684"/>
      <c r="D25" s="685" t="s">
        <v>246</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7A5D19A-6709-AB48-A85B-5B61C1E19B52}">
          <x14:formula1>
            <xm:f>Datos!$A$2:$A$5</xm:f>
          </x14:formula1>
          <xm:sqref>D6:H6</xm:sqref>
        </x14:dataValidation>
        <x14:dataValidation type="list" allowBlank="1" showInputMessage="1" showErrorMessage="1" xr:uid="{E8814B9B-267D-0F46-B959-9FB56B164C51}">
          <x14:formula1>
            <xm:f>Datos!$B$2:$B$6</xm:f>
          </x14:formula1>
          <xm:sqref>K6:L6</xm:sqref>
        </x14:dataValidation>
        <x14:dataValidation type="list" allowBlank="1" showInputMessage="1" showErrorMessage="1" xr:uid="{FB50F1A5-2160-B346-A93A-E031B1ED3B78}">
          <x14:formula1>
            <xm:f>Datos!$C$2:$C$3</xm:f>
          </x14:formula1>
          <xm:sqref>D7:H7</xm:sqref>
        </x14:dataValidation>
        <x14:dataValidation type="list" allowBlank="1" showInputMessage="1" showErrorMessage="1" xr:uid="{B5F3C923-C81E-3648-B81C-51A50E2EA478}">
          <x14:formula1>
            <xm:f>Datos!$D$2:$D$7</xm:f>
          </x14:formula1>
          <xm:sqref>K7:L7</xm:sqref>
        </x14:dataValidation>
        <x14:dataValidation type="list" allowBlank="1" showInputMessage="1" showErrorMessage="1" xr:uid="{0DE87114-AC6F-614E-80BD-A15873CB1E24}">
          <x14:formula1>
            <xm:f>Datos!$E$2:$E$23</xm:f>
          </x14:formula1>
          <xm:sqref>D8:H8</xm:sqref>
        </x14:dataValidation>
        <x14:dataValidation type="list" allowBlank="1" showInputMessage="1" showErrorMessage="1" xr:uid="{F86FFE73-7F28-1D41-A1CB-30A9939DEFA4}">
          <x14:formula1>
            <xm:f>Datos!$F$2:$F$18</xm:f>
          </x14:formula1>
          <xm:sqref>K8:L8</xm:sqref>
        </x14:dataValidation>
        <x14:dataValidation type="list" allowBlank="1" showInputMessage="1" showErrorMessage="1" xr:uid="{C97231AD-7659-4D44-B44F-70ABDAAAA24A}">
          <x14:formula1>
            <xm:f>Datos!$G$2:$G$8</xm:f>
          </x14:formula1>
          <xm:sqref>K13:L13</xm:sqref>
        </x14:dataValidation>
        <x14:dataValidation type="list" allowBlank="1" showInputMessage="1" showErrorMessage="1" xr:uid="{E7D81F2E-A64C-0D4A-B21E-B40000395F48}">
          <x14:formula1>
            <xm:f>Datos!$H$2:$H$3</xm:f>
          </x14:formula1>
          <xm:sqref>D15:H15</xm:sqref>
        </x14:dataValidation>
        <x14:dataValidation type="list" allowBlank="1" showInputMessage="1" showErrorMessage="1" xr:uid="{6081DE0B-E41D-7345-9CAF-2D31738F46B6}">
          <x14:formula1>
            <xm:f>Datos!$I$2:$I$7</xm:f>
          </x14:formula1>
          <xm:sqref>K15:L15</xm:sqref>
        </x14:dataValidation>
        <x14:dataValidation type="list" allowBlank="1" showInputMessage="1" showErrorMessage="1" xr:uid="{E40C939E-F4AB-834E-AE01-E5045A29EC6E}">
          <x14:formula1>
            <xm:f>Datos!$J$2:$J$5</xm:f>
          </x14:formula1>
          <xm:sqref>K16:L16</xm:sqref>
        </x14:dataValidation>
        <x14:dataValidation type="list" allowBlank="1" showInputMessage="1" showErrorMessage="1" xr:uid="{33DDA751-2C43-504B-A470-DECACD2DC080}">
          <x14:formula1>
            <xm:f>Datos!$K$2:$K$4</xm:f>
          </x14:formula1>
          <xm:sqref>L22</xm:sqref>
        </x14:dataValidation>
        <x14:dataValidation type="list" allowBlank="1" showInputMessage="1" showErrorMessage="1" xr:uid="{41225C38-2128-9447-B81B-BCE78DEBE573}">
          <x14:formula1>
            <xm:f>Datos!$K$2:$K$3</xm:f>
          </x14:formula1>
          <xm:sqref>J19:K20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638F-238A-9D46-A70B-BFB552D07C5A}">
  <sheetPr>
    <tabColor theme="5" tint="0.59999389629810485"/>
    <pageSetUpPr fitToPage="1"/>
  </sheetPr>
  <dimension ref="A1:U126"/>
  <sheetViews>
    <sheetView showGridLines="0" view="pageBreakPreview" zoomScale="18" zoomScaleNormal="75" workbookViewId="0">
      <selection activeCell="B84" sqref="B84:C87"/>
    </sheetView>
  </sheetViews>
  <sheetFormatPr baseColWidth="10" defaultColWidth="10.6640625" defaultRowHeight="14"/>
  <cols>
    <col min="1" max="1" width="49.6640625" style="68" customWidth="1"/>
    <col min="2" max="4" width="35.6640625" style="68" customWidth="1"/>
    <col min="5" max="5" width="63" style="68" customWidth="1"/>
    <col min="6"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2"/>
      <c r="B1" s="575" t="s">
        <v>182</v>
      </c>
      <c r="C1" s="576"/>
      <c r="D1" s="576"/>
      <c r="E1" s="576"/>
      <c r="F1" s="576"/>
      <c r="G1" s="576"/>
      <c r="H1" s="576"/>
      <c r="I1" s="576"/>
      <c r="J1" s="576"/>
      <c r="K1" s="576"/>
      <c r="L1" s="577"/>
      <c r="M1" s="578" t="s">
        <v>183</v>
      </c>
      <c r="N1" s="579"/>
      <c r="O1" s="580"/>
    </row>
    <row r="2" spans="1:21" s="156" customFormat="1" ht="30.75" customHeight="1" thickBot="1">
      <c r="A2" s="573"/>
      <c r="B2" s="581" t="s">
        <v>184</v>
      </c>
      <c r="C2" s="582"/>
      <c r="D2" s="582"/>
      <c r="E2" s="582"/>
      <c r="F2" s="582"/>
      <c r="G2" s="582"/>
      <c r="H2" s="582"/>
      <c r="I2" s="582"/>
      <c r="J2" s="582"/>
      <c r="K2" s="582"/>
      <c r="L2" s="583"/>
      <c r="M2" s="578" t="s">
        <v>185</v>
      </c>
      <c r="N2" s="579"/>
      <c r="O2" s="580"/>
    </row>
    <row r="3" spans="1:21" s="156" customFormat="1" ht="24" customHeight="1" thickBot="1">
      <c r="A3" s="573"/>
      <c r="B3" s="581" t="s">
        <v>186</v>
      </c>
      <c r="C3" s="582"/>
      <c r="D3" s="582"/>
      <c r="E3" s="582"/>
      <c r="F3" s="582"/>
      <c r="G3" s="582"/>
      <c r="H3" s="582"/>
      <c r="I3" s="582"/>
      <c r="J3" s="582"/>
      <c r="K3" s="582"/>
      <c r="L3" s="583"/>
      <c r="M3" s="578" t="s">
        <v>187</v>
      </c>
      <c r="N3" s="579"/>
      <c r="O3" s="580"/>
    </row>
    <row r="4" spans="1:21" s="156" customFormat="1" ht="21.75" customHeight="1" thickBot="1">
      <c r="A4" s="574"/>
      <c r="B4" s="584" t="s">
        <v>188</v>
      </c>
      <c r="C4" s="585"/>
      <c r="D4" s="585"/>
      <c r="E4" s="585"/>
      <c r="F4" s="585"/>
      <c r="G4" s="585"/>
      <c r="H4" s="585"/>
      <c r="I4" s="585"/>
      <c r="J4" s="585"/>
      <c r="K4" s="585"/>
      <c r="L4" s="586"/>
      <c r="M4" s="578" t="s">
        <v>189</v>
      </c>
      <c r="N4" s="579"/>
      <c r="O4" s="580"/>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88" t="s">
        <v>190</v>
      </c>
      <c r="B6" s="278" t="s">
        <v>191</v>
      </c>
      <c r="C6" s="232"/>
      <c r="D6" s="278" t="s">
        <v>192</v>
      </c>
      <c r="E6" s="233"/>
      <c r="F6" s="278" t="s">
        <v>193</v>
      </c>
      <c r="G6" s="233"/>
      <c r="H6" s="278" t="s">
        <v>194</v>
      </c>
      <c r="I6" s="234"/>
      <c r="J6" s="592" t="s">
        <v>196</v>
      </c>
      <c r="K6" s="593"/>
      <c r="L6" s="277" t="s">
        <v>197</v>
      </c>
      <c r="M6" s="594"/>
      <c r="N6" s="594"/>
      <c r="O6" s="594"/>
    </row>
    <row r="7" spans="1:21" s="156" customFormat="1" ht="21.75" customHeight="1" thickBot="1">
      <c r="A7" s="588"/>
      <c r="B7" s="279" t="s">
        <v>198</v>
      </c>
      <c r="C7" s="235" t="s">
        <v>199</v>
      </c>
      <c r="D7" s="278" t="s">
        <v>200</v>
      </c>
      <c r="E7" s="236"/>
      <c r="F7" s="278" t="s">
        <v>201</v>
      </c>
      <c r="G7" s="236"/>
      <c r="H7" s="278" t="s">
        <v>202</v>
      </c>
      <c r="I7" s="234"/>
      <c r="J7" s="592"/>
      <c r="K7" s="593"/>
      <c r="L7" s="277" t="s">
        <v>203</v>
      </c>
      <c r="M7" s="594"/>
      <c r="N7" s="594"/>
      <c r="O7" s="594"/>
    </row>
    <row r="8" spans="1:21" s="156" customFormat="1" ht="21.75" customHeight="1" thickBot="1">
      <c r="A8" s="588"/>
      <c r="B8" s="278" t="s">
        <v>204</v>
      </c>
      <c r="C8" s="232"/>
      <c r="D8" s="278" t="s">
        <v>205</v>
      </c>
      <c r="E8" s="236"/>
      <c r="F8" s="278" t="s">
        <v>206</v>
      </c>
      <c r="G8" s="236"/>
      <c r="H8" s="278" t="s">
        <v>207</v>
      </c>
      <c r="I8" s="234"/>
      <c r="J8" s="592"/>
      <c r="K8" s="593"/>
      <c r="L8" s="277" t="s">
        <v>208</v>
      </c>
      <c r="M8" s="594"/>
      <c r="N8" s="594"/>
      <c r="O8" s="594"/>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7"/>
      <c r="H10" s="427"/>
      <c r="I10" s="77"/>
      <c r="J10" s="77"/>
      <c r="K10" s="74"/>
      <c r="L10" s="74"/>
      <c r="M10" s="74"/>
      <c r="N10" s="74"/>
      <c r="O10" s="74"/>
      <c r="P10" s="74"/>
      <c r="Q10" s="74"/>
      <c r="R10" s="74"/>
      <c r="S10" s="74"/>
      <c r="T10" s="74"/>
      <c r="U10" s="74"/>
    </row>
    <row r="11" spans="1:21" ht="15" customHeight="1">
      <c r="A11" s="595" t="s">
        <v>209</v>
      </c>
      <c r="B11" s="598" t="s">
        <v>378</v>
      </c>
      <c r="C11" s="599"/>
      <c r="D11" s="599"/>
      <c r="E11" s="599"/>
      <c r="F11" s="599"/>
      <c r="G11" s="599"/>
      <c r="H11" s="599"/>
      <c r="I11" s="599"/>
      <c r="J11" s="599"/>
      <c r="K11" s="599"/>
      <c r="L11" s="599"/>
      <c r="M11" s="599"/>
      <c r="N11" s="599"/>
      <c r="O11" s="600"/>
    </row>
    <row r="12" spans="1:21" ht="15" customHeight="1">
      <c r="A12" s="596"/>
      <c r="B12" s="601"/>
      <c r="C12" s="602"/>
      <c r="D12" s="602"/>
      <c r="E12" s="602"/>
      <c r="F12" s="602"/>
      <c r="G12" s="602"/>
      <c r="H12" s="602"/>
      <c r="I12" s="602"/>
      <c r="J12" s="602"/>
      <c r="K12" s="602"/>
      <c r="L12" s="602"/>
      <c r="M12" s="602"/>
      <c r="N12" s="602"/>
      <c r="O12" s="603"/>
    </row>
    <row r="13" spans="1:21" ht="15" customHeight="1" thickBot="1">
      <c r="A13" s="597"/>
      <c r="B13" s="604"/>
      <c r="C13" s="605"/>
      <c r="D13" s="605"/>
      <c r="E13" s="605"/>
      <c r="F13" s="605"/>
      <c r="G13" s="605"/>
      <c r="H13" s="605"/>
      <c r="I13" s="605"/>
      <c r="J13" s="605"/>
      <c r="K13" s="605"/>
      <c r="L13" s="605"/>
      <c r="M13" s="605"/>
      <c r="N13" s="605"/>
      <c r="O13" s="606"/>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87" t="s">
        <v>212</v>
      </c>
      <c r="C15" s="587"/>
      <c r="D15" s="587"/>
      <c r="E15" s="587"/>
      <c r="F15" s="587"/>
      <c r="G15" s="588" t="s">
        <v>213</v>
      </c>
      <c r="H15" s="588"/>
      <c r="I15" s="589" t="s">
        <v>379</v>
      </c>
      <c r="J15" s="589"/>
      <c r="K15" s="589"/>
      <c r="L15" s="589"/>
      <c r="M15" s="589"/>
      <c r="N15" s="589"/>
      <c r="O15" s="589"/>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87" t="s">
        <v>216</v>
      </c>
      <c r="C17" s="587"/>
      <c r="D17" s="587"/>
      <c r="E17" s="587"/>
      <c r="F17" s="126" t="s">
        <v>217</v>
      </c>
      <c r="G17" s="591" t="s">
        <v>218</v>
      </c>
      <c r="H17" s="591"/>
      <c r="I17" s="591"/>
      <c r="J17" s="126" t="s">
        <v>219</v>
      </c>
      <c r="K17" s="587" t="s">
        <v>220</v>
      </c>
      <c r="L17" s="587"/>
      <c r="M17" s="587"/>
      <c r="N17" s="587"/>
      <c r="O17" s="587"/>
    </row>
    <row r="18" spans="1:21" ht="9" customHeight="1">
      <c r="A18" s="72"/>
      <c r="B18" s="69"/>
      <c r="C18" s="618"/>
      <c r="D18" s="618"/>
      <c r="E18" s="618"/>
      <c r="F18" s="618"/>
      <c r="G18" s="618"/>
      <c r="H18" s="618"/>
      <c r="I18" s="618"/>
      <c r="J18" s="618"/>
      <c r="K18" s="618"/>
      <c r="L18" s="618"/>
      <c r="M18" s="618"/>
      <c r="N18" s="618"/>
      <c r="O18" s="618"/>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19" t="s">
        <v>221</v>
      </c>
      <c r="B21" s="620"/>
      <c r="C21" s="620"/>
      <c r="D21" s="620"/>
      <c r="E21" s="620"/>
      <c r="F21" s="620"/>
      <c r="G21" s="620"/>
      <c r="H21" s="620"/>
      <c r="I21" s="620"/>
      <c r="J21" s="620"/>
      <c r="K21" s="620"/>
      <c r="L21" s="620"/>
      <c r="M21" s="620"/>
      <c r="N21" s="620"/>
      <c r="O21" s="592"/>
    </row>
    <row r="22" spans="1:21" ht="32" customHeight="1" thickBot="1">
      <c r="A22" s="619" t="s">
        <v>222</v>
      </c>
      <c r="B22" s="620"/>
      <c r="C22" s="620"/>
      <c r="D22" s="620"/>
      <c r="E22" s="620"/>
      <c r="F22" s="620"/>
      <c r="G22" s="620"/>
      <c r="H22" s="620"/>
      <c r="I22" s="620"/>
      <c r="J22" s="620"/>
      <c r="K22" s="620"/>
      <c r="L22" s="620"/>
      <c r="M22" s="620"/>
      <c r="N22" s="620"/>
      <c r="O22" s="592"/>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317445000</v>
      </c>
      <c r="C24" s="91">
        <v>317445000</v>
      </c>
      <c r="D24" s="365">
        <v>317445000</v>
      </c>
      <c r="E24" s="91">
        <v>301792671</v>
      </c>
      <c r="F24" s="91">
        <v>301792667</v>
      </c>
      <c r="G24" s="91"/>
      <c r="H24" s="88"/>
      <c r="I24" s="88"/>
      <c r="J24" s="88"/>
      <c r="K24" s="88"/>
      <c r="L24" s="88"/>
      <c r="M24" s="88"/>
      <c r="N24" s="88">
        <f>SUM(B24:M24)</f>
        <v>1555920338</v>
      </c>
      <c r="O24" s="89"/>
      <c r="P24" s="88">
        <f>SUM(D24:O24)</f>
        <v>2476950676</v>
      </c>
      <c r="Q24" s="89"/>
      <c r="R24" s="88">
        <f>SUM(F24:Q24)</f>
        <v>4334663681</v>
      </c>
      <c r="S24" s="89"/>
      <c r="T24" s="88">
        <f>SUM(H24:S24)</f>
        <v>8367534695</v>
      </c>
      <c r="U24" s="89"/>
    </row>
    <row r="25" spans="1:21" ht="32" customHeight="1">
      <c r="A25" s="90" t="s">
        <v>226</v>
      </c>
      <c r="B25" s="91"/>
      <c r="C25" s="91">
        <v>301792667</v>
      </c>
      <c r="D25" s="365">
        <v>301792667</v>
      </c>
      <c r="E25" s="91">
        <v>301792667</v>
      </c>
      <c r="F25" s="91">
        <v>301792667</v>
      </c>
      <c r="G25" s="91"/>
      <c r="H25" s="91"/>
      <c r="I25" s="91"/>
      <c r="J25" s="91"/>
      <c r="K25" s="91"/>
      <c r="L25" s="91"/>
      <c r="M25" s="91"/>
      <c r="N25" s="91"/>
      <c r="O25" s="125">
        <f>+(B25+C25+D25+E25+F25+G25+H25+I25+J25+K25+L25+M25)/N24</f>
        <v>0.77585634593073882</v>
      </c>
      <c r="P25" s="91"/>
      <c r="Q25" s="125">
        <f>+(D25+E25+F25+G25+H25+I25+J25+K25+L25+M25+N25+O25)/P24</f>
        <v>0.3655212074056885</v>
      </c>
      <c r="R25" s="91"/>
      <c r="S25" s="125">
        <f>+(F25+G25+H25+I25+J25+K25+L25+M25+N25+O25+P25+Q25)/R24</f>
        <v>6.9623087360667968E-2</v>
      </c>
      <c r="T25" s="91"/>
      <c r="U25" s="125">
        <f>+(H25+I25+J25+K25+L25+M25+N25+O25+P25+Q25+R25+S25)/T24</f>
        <v>1.4472609733195677E-10</v>
      </c>
    </row>
    <row r="26" spans="1:21" ht="32" customHeight="1">
      <c r="A26" s="90" t="s">
        <v>227</v>
      </c>
      <c r="B26" s="91"/>
      <c r="C26" s="91">
        <v>7037386</v>
      </c>
      <c r="D26" s="365">
        <v>34473083</v>
      </c>
      <c r="E26" s="91">
        <v>61908780</v>
      </c>
      <c r="F26" s="91">
        <v>89344477</v>
      </c>
      <c r="G26" s="91"/>
      <c r="H26" s="91"/>
      <c r="I26" s="91"/>
      <c r="J26" s="91"/>
      <c r="K26" s="91"/>
      <c r="L26" s="91"/>
      <c r="M26" s="91"/>
      <c r="N26" s="91"/>
      <c r="O26" s="125"/>
      <c r="P26" s="91"/>
      <c r="Q26" s="125"/>
      <c r="R26" s="91"/>
      <c r="S26" s="125"/>
      <c r="T26" s="91"/>
      <c r="U26" s="125"/>
    </row>
    <row r="27" spans="1:21" ht="32" customHeight="1">
      <c r="A27" s="90" t="s">
        <v>228</v>
      </c>
      <c r="B27" s="91"/>
      <c r="C27" s="91"/>
      <c r="D27" s="91"/>
      <c r="E27" s="91"/>
      <c r="F27" s="91"/>
      <c r="G27" s="91"/>
      <c r="H27" s="91"/>
      <c r="I27" s="91"/>
      <c r="J27" s="91"/>
      <c r="K27" s="91"/>
      <c r="L27" s="91"/>
      <c r="M27" s="91"/>
      <c r="N27" s="91"/>
      <c r="O27" s="92"/>
      <c r="P27" s="91"/>
      <c r="Q27" s="92"/>
      <c r="R27" s="91"/>
      <c r="S27" s="92"/>
      <c r="T27" s="91"/>
      <c r="U27" s="92"/>
    </row>
    <row r="28" spans="1:21" ht="32" customHeight="1">
      <c r="A28" s="90" t="s">
        <v>229</v>
      </c>
      <c r="B28" s="91">
        <v>0</v>
      </c>
      <c r="C28" s="91"/>
      <c r="D28" s="91"/>
      <c r="E28" s="91"/>
      <c r="F28" s="91"/>
      <c r="G28" s="91"/>
      <c r="H28" s="91"/>
      <c r="I28" s="91"/>
      <c r="J28" s="91"/>
      <c r="K28" s="91"/>
      <c r="L28" s="91"/>
      <c r="M28" s="91"/>
      <c r="N28" s="91"/>
      <c r="O28" s="92"/>
      <c r="P28" s="91"/>
      <c r="Q28" s="92"/>
      <c r="R28" s="91"/>
      <c r="S28" s="92"/>
      <c r="T28" s="91"/>
      <c r="U28" s="92"/>
    </row>
    <row r="29" spans="1:21" ht="32" customHeight="1" thickBot="1">
      <c r="A29" s="93" t="s">
        <v>230</v>
      </c>
      <c r="B29" s="94">
        <v>0</v>
      </c>
      <c r="C29" s="94"/>
      <c r="D29" s="94"/>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1" t="s">
        <v>231</v>
      </c>
      <c r="B33" s="622"/>
      <c r="C33" s="622"/>
      <c r="D33" s="622"/>
      <c r="E33" s="622"/>
      <c r="F33" s="622"/>
      <c r="G33" s="622"/>
      <c r="H33" s="622"/>
      <c r="I33" s="623"/>
      <c r="J33" s="100"/>
    </row>
    <row r="34" spans="1:21" ht="50.25" customHeight="1" thickBot="1">
      <c r="A34" s="109" t="s">
        <v>232</v>
      </c>
      <c r="B34" s="624" t="str">
        <f>+B11</f>
        <v>Implementar 1 plan de fortalecimiento de la gestión de conocimiento e innovación alineado con la apuesta distrital</v>
      </c>
      <c r="C34" s="625"/>
      <c r="D34" s="625"/>
      <c r="E34" s="625"/>
      <c r="F34" s="625"/>
      <c r="G34" s="625"/>
      <c r="H34" s="625"/>
      <c r="I34" s="626"/>
      <c r="J34" s="98"/>
    </row>
    <row r="35" spans="1:21" ht="18.75" customHeight="1">
      <c r="A35" s="612" t="s">
        <v>233</v>
      </c>
      <c r="B35" s="164">
        <v>2024</v>
      </c>
      <c r="C35" s="164">
        <v>2025</v>
      </c>
      <c r="D35" s="164">
        <v>2026</v>
      </c>
      <c r="E35" s="164">
        <v>2027</v>
      </c>
      <c r="F35" s="164" t="s">
        <v>234</v>
      </c>
      <c r="G35" s="627" t="s">
        <v>235</v>
      </c>
      <c r="H35" s="627" t="s">
        <v>21</v>
      </c>
      <c r="I35" s="627"/>
      <c r="J35" s="98"/>
    </row>
    <row r="36" spans="1:21" ht="50.25" customHeight="1">
      <c r="A36" s="613"/>
      <c r="B36" s="378">
        <v>1</v>
      </c>
      <c r="C36" s="378">
        <v>1</v>
      </c>
      <c r="D36" s="378">
        <v>1</v>
      </c>
      <c r="E36" s="378">
        <v>1</v>
      </c>
      <c r="F36" s="378">
        <v>1</v>
      </c>
      <c r="G36" s="627"/>
      <c r="H36" s="627"/>
      <c r="I36" s="627"/>
      <c r="J36" s="98"/>
    </row>
    <row r="37" spans="1:21" ht="52.5" customHeight="1">
      <c r="A37" s="110" t="s">
        <v>236</v>
      </c>
      <c r="B37" s="607">
        <v>0.05</v>
      </c>
      <c r="C37" s="608"/>
      <c r="D37" s="609" t="s">
        <v>237</v>
      </c>
      <c r="E37" s="610"/>
      <c r="F37" s="610"/>
      <c r="G37" s="610"/>
      <c r="H37" s="610"/>
      <c r="I37" s="611"/>
    </row>
    <row r="38" spans="1:21" s="99" customFormat="1" ht="48" customHeight="1" thickBot="1">
      <c r="A38" s="612" t="s">
        <v>238</v>
      </c>
      <c r="B38" s="110" t="s">
        <v>239</v>
      </c>
      <c r="C38" s="109" t="s">
        <v>240</v>
      </c>
      <c r="D38" s="614" t="s">
        <v>241</v>
      </c>
      <c r="E38" s="615"/>
      <c r="F38" s="614" t="s">
        <v>242</v>
      </c>
      <c r="G38" s="615"/>
      <c r="H38" s="111" t="s">
        <v>243</v>
      </c>
      <c r="I38" s="113" t="s">
        <v>244</v>
      </c>
      <c r="U38" s="68"/>
    </row>
    <row r="39" spans="1:21" ht="120.75" customHeight="1">
      <c r="A39" s="613"/>
      <c r="B39" s="379">
        <v>0</v>
      </c>
      <c r="C39" s="379"/>
      <c r="D39" s="712"/>
      <c r="E39" s="713"/>
      <c r="F39" s="712"/>
      <c r="G39" s="713"/>
      <c r="H39" s="101"/>
      <c r="I39" s="102"/>
    </row>
    <row r="40" spans="1:21" s="99" customFormat="1" ht="54" customHeight="1">
      <c r="A40" s="612" t="s">
        <v>245</v>
      </c>
      <c r="B40" s="112" t="s">
        <v>239</v>
      </c>
      <c r="C40" s="111" t="s">
        <v>240</v>
      </c>
      <c r="D40" s="614" t="s">
        <v>241</v>
      </c>
      <c r="E40" s="615"/>
      <c r="F40" s="614" t="s">
        <v>242</v>
      </c>
      <c r="G40" s="615"/>
      <c r="H40" s="111" t="s">
        <v>243</v>
      </c>
      <c r="I40" s="456" t="s">
        <v>244</v>
      </c>
      <c r="U40" s="68"/>
    </row>
    <row r="41" spans="1:21" ht="240" customHeight="1">
      <c r="A41" s="613"/>
      <c r="B41" s="379">
        <v>8.3333333333333329E-2</v>
      </c>
      <c r="C41" s="379">
        <v>8.3333333333333329E-2</v>
      </c>
      <c r="D41" s="712" t="s">
        <v>380</v>
      </c>
      <c r="E41" s="713"/>
      <c r="F41" s="712" t="s">
        <v>380</v>
      </c>
      <c r="G41" s="713"/>
      <c r="H41" s="455" t="s">
        <v>246</v>
      </c>
      <c r="I41" s="458" t="s">
        <v>380</v>
      </c>
      <c r="J41" s="459"/>
      <c r="K41" s="350"/>
    </row>
    <row r="42" spans="1:21" s="99" customFormat="1" ht="35" customHeight="1">
      <c r="A42" s="612" t="s">
        <v>248</v>
      </c>
      <c r="B42" s="112" t="s">
        <v>239</v>
      </c>
      <c r="C42" s="111" t="s">
        <v>240</v>
      </c>
      <c r="D42" s="614" t="s">
        <v>241</v>
      </c>
      <c r="E42" s="615"/>
      <c r="F42" s="614" t="s">
        <v>242</v>
      </c>
      <c r="G42" s="615"/>
      <c r="H42" s="111" t="s">
        <v>243</v>
      </c>
      <c r="I42" s="457" t="s">
        <v>244</v>
      </c>
      <c r="K42" s="350"/>
      <c r="U42" s="68"/>
    </row>
    <row r="43" spans="1:21" ht="380" customHeight="1">
      <c r="A43" s="613"/>
      <c r="B43" s="379">
        <v>0.16700000000000001</v>
      </c>
      <c r="C43" s="379">
        <v>0.16700000000000001</v>
      </c>
      <c r="D43" s="712" t="s">
        <v>381</v>
      </c>
      <c r="E43" s="713"/>
      <c r="F43" s="712" t="s">
        <v>382</v>
      </c>
      <c r="G43" s="713"/>
      <c r="H43" s="101" t="s">
        <v>246</v>
      </c>
      <c r="I43" s="102" t="s">
        <v>383</v>
      </c>
      <c r="K43" s="350"/>
    </row>
    <row r="44" spans="1:21" s="99" customFormat="1" ht="35" customHeight="1">
      <c r="A44" s="612" t="s">
        <v>251</v>
      </c>
      <c r="B44" s="112" t="s">
        <v>239</v>
      </c>
      <c r="C44" s="112" t="s">
        <v>240</v>
      </c>
      <c r="D44" s="614" t="s">
        <v>241</v>
      </c>
      <c r="E44" s="615"/>
      <c r="F44" s="614" t="s">
        <v>242</v>
      </c>
      <c r="G44" s="615"/>
      <c r="H44" s="111" t="s">
        <v>243</v>
      </c>
      <c r="I44" s="111" t="s">
        <v>244</v>
      </c>
      <c r="K44" s="350"/>
      <c r="U44" s="68"/>
    </row>
    <row r="45" spans="1:21" ht="220.5" customHeight="1">
      <c r="A45" s="613"/>
      <c r="B45" s="379">
        <v>8.3333333333333329E-2</v>
      </c>
      <c r="C45" s="379">
        <v>8.3333333333333329E-2</v>
      </c>
      <c r="D45" s="630" t="s">
        <v>384</v>
      </c>
      <c r="E45" s="631"/>
      <c r="F45" s="630" t="s">
        <v>385</v>
      </c>
      <c r="G45" s="631"/>
      <c r="H45" s="121"/>
      <c r="I45" s="481" t="s">
        <v>386</v>
      </c>
      <c r="K45" s="350"/>
    </row>
    <row r="46" spans="1:21" s="99" customFormat="1" ht="35" customHeight="1">
      <c r="A46" s="612" t="s">
        <v>255</v>
      </c>
      <c r="B46" s="112" t="s">
        <v>239</v>
      </c>
      <c r="C46" s="111" t="s">
        <v>240</v>
      </c>
      <c r="D46" s="614" t="s">
        <v>241</v>
      </c>
      <c r="E46" s="615"/>
      <c r="F46" s="614" t="s">
        <v>242</v>
      </c>
      <c r="G46" s="615"/>
      <c r="H46" s="111" t="s">
        <v>243</v>
      </c>
      <c r="I46" s="113" t="s">
        <v>244</v>
      </c>
      <c r="K46" s="350"/>
      <c r="U46" s="68"/>
    </row>
    <row r="47" spans="1:21" ht="195.75" customHeight="1">
      <c r="A47" s="613"/>
      <c r="B47" s="379">
        <v>8.3333333333333329E-2</v>
      </c>
      <c r="C47" s="379">
        <v>8.3333333333333329E-2</v>
      </c>
      <c r="D47" s="729" t="s">
        <v>387</v>
      </c>
      <c r="E47" s="730"/>
      <c r="F47" s="712" t="s">
        <v>388</v>
      </c>
      <c r="G47" s="713"/>
      <c r="H47" s="101"/>
      <c r="I47" s="500" t="s">
        <v>389</v>
      </c>
      <c r="K47" s="350"/>
    </row>
    <row r="48" spans="1:21" s="99" customFormat="1" ht="35" customHeight="1">
      <c r="A48" s="612" t="s">
        <v>258</v>
      </c>
      <c r="B48" s="112" t="s">
        <v>239</v>
      </c>
      <c r="C48" s="111" t="s">
        <v>240</v>
      </c>
      <c r="D48" s="614" t="s">
        <v>241</v>
      </c>
      <c r="E48" s="615"/>
      <c r="F48" s="614" t="s">
        <v>242</v>
      </c>
      <c r="G48" s="615"/>
      <c r="H48" s="111" t="s">
        <v>243</v>
      </c>
      <c r="I48" s="113" t="s">
        <v>244</v>
      </c>
      <c r="K48" s="350"/>
      <c r="U48" s="68"/>
    </row>
    <row r="49" spans="1:19" ht="120.75" customHeight="1">
      <c r="A49" s="613"/>
      <c r="B49" s="379">
        <v>8.3333333333333329E-2</v>
      </c>
      <c r="C49" s="105"/>
      <c r="D49" s="632"/>
      <c r="E49" s="633"/>
      <c r="F49" s="632"/>
      <c r="G49" s="633"/>
      <c r="H49" s="101"/>
      <c r="I49" s="103"/>
      <c r="K49" s="350"/>
    </row>
    <row r="50" spans="1:19" ht="35" customHeight="1">
      <c r="A50" s="612" t="s">
        <v>259</v>
      </c>
      <c r="B50" s="110" t="s">
        <v>239</v>
      </c>
      <c r="C50" s="109" t="s">
        <v>240</v>
      </c>
      <c r="D50" s="614" t="s">
        <v>241</v>
      </c>
      <c r="E50" s="615"/>
      <c r="F50" s="614" t="s">
        <v>242</v>
      </c>
      <c r="G50" s="615"/>
      <c r="H50" s="111" t="s">
        <v>243</v>
      </c>
      <c r="I50" s="113" t="s">
        <v>244</v>
      </c>
      <c r="K50" s="350"/>
    </row>
    <row r="51" spans="1:19" ht="120.75" customHeight="1">
      <c r="A51" s="613"/>
      <c r="B51" s="379">
        <v>8.3333333333333329E-2</v>
      </c>
      <c r="C51" s="105"/>
      <c r="D51" s="632"/>
      <c r="E51" s="634"/>
      <c r="F51" s="632"/>
      <c r="G51" s="633"/>
      <c r="H51" s="101"/>
      <c r="I51" s="103"/>
      <c r="K51" s="350"/>
    </row>
    <row r="52" spans="1:19" ht="35" customHeight="1">
      <c r="A52" s="612" t="s">
        <v>260</v>
      </c>
      <c r="B52" s="110" t="s">
        <v>239</v>
      </c>
      <c r="C52" s="109" t="s">
        <v>240</v>
      </c>
      <c r="D52" s="614" t="s">
        <v>241</v>
      </c>
      <c r="E52" s="615"/>
      <c r="F52" s="614" t="s">
        <v>242</v>
      </c>
      <c r="G52" s="615"/>
      <c r="H52" s="111" t="s">
        <v>243</v>
      </c>
      <c r="I52" s="113" t="s">
        <v>244</v>
      </c>
      <c r="K52" s="350"/>
    </row>
    <row r="53" spans="1:19" ht="120.75" customHeight="1">
      <c r="A53" s="613"/>
      <c r="B53" s="379">
        <v>8.3333333333333329E-2</v>
      </c>
      <c r="C53" s="105"/>
      <c r="D53" s="632"/>
      <c r="E53" s="634"/>
      <c r="F53" s="632"/>
      <c r="G53" s="633"/>
      <c r="H53" s="122"/>
      <c r="I53" s="103"/>
      <c r="K53" s="350"/>
    </row>
    <row r="54" spans="1:19" ht="35" customHeight="1">
      <c r="A54" s="612" t="s">
        <v>261</v>
      </c>
      <c r="B54" s="110" t="s">
        <v>239</v>
      </c>
      <c r="C54" s="109" t="s">
        <v>240</v>
      </c>
      <c r="D54" s="614" t="s">
        <v>241</v>
      </c>
      <c r="E54" s="615"/>
      <c r="F54" s="614" t="s">
        <v>242</v>
      </c>
      <c r="G54" s="615"/>
      <c r="H54" s="111" t="s">
        <v>243</v>
      </c>
      <c r="I54" s="113" t="s">
        <v>244</v>
      </c>
      <c r="K54" s="350"/>
    </row>
    <row r="55" spans="1:19" ht="120.75" customHeight="1">
      <c r="A55" s="613"/>
      <c r="B55" s="379">
        <v>8.3333333333333329E-2</v>
      </c>
      <c r="C55" s="105"/>
      <c r="D55" s="632"/>
      <c r="E55" s="633"/>
      <c r="F55" s="632"/>
      <c r="G55" s="633"/>
      <c r="H55" s="101"/>
      <c r="I55" s="101"/>
      <c r="K55" s="350"/>
    </row>
    <row r="56" spans="1:19" ht="35" customHeight="1">
      <c r="A56" s="612" t="s">
        <v>262</v>
      </c>
      <c r="B56" s="110" t="s">
        <v>239</v>
      </c>
      <c r="C56" s="109" t="s">
        <v>240</v>
      </c>
      <c r="D56" s="614" t="s">
        <v>241</v>
      </c>
      <c r="E56" s="615"/>
      <c r="F56" s="614" t="s">
        <v>242</v>
      </c>
      <c r="G56" s="615"/>
      <c r="H56" s="111" t="s">
        <v>243</v>
      </c>
      <c r="I56" s="113" t="s">
        <v>244</v>
      </c>
      <c r="K56" s="350"/>
    </row>
    <row r="57" spans="1:19" ht="120.75" customHeight="1">
      <c r="A57" s="613"/>
      <c r="B57" s="379">
        <v>8.3333333333333329E-2</v>
      </c>
      <c r="C57" s="105"/>
      <c r="D57" s="632"/>
      <c r="E57" s="633"/>
      <c r="F57" s="632"/>
      <c r="G57" s="633"/>
      <c r="H57" s="101"/>
      <c r="I57" s="103"/>
      <c r="K57" s="350"/>
    </row>
    <row r="58" spans="1:19" ht="35" customHeight="1">
      <c r="A58" s="612" t="s">
        <v>263</v>
      </c>
      <c r="B58" s="110" t="s">
        <v>239</v>
      </c>
      <c r="C58" s="109" t="s">
        <v>240</v>
      </c>
      <c r="D58" s="614" t="s">
        <v>241</v>
      </c>
      <c r="E58" s="615"/>
      <c r="F58" s="614" t="s">
        <v>242</v>
      </c>
      <c r="G58" s="615"/>
      <c r="H58" s="111" t="s">
        <v>243</v>
      </c>
      <c r="I58" s="113" t="s">
        <v>244</v>
      </c>
      <c r="K58" s="350"/>
    </row>
    <row r="59" spans="1:19" ht="120.75" customHeight="1">
      <c r="A59" s="613"/>
      <c r="B59" s="379">
        <v>8.3333333333333329E-2</v>
      </c>
      <c r="C59" s="105"/>
      <c r="D59" s="632"/>
      <c r="E59" s="633"/>
      <c r="F59" s="634"/>
      <c r="G59" s="634"/>
      <c r="H59" s="101"/>
      <c r="I59" s="101"/>
      <c r="K59" s="350"/>
    </row>
    <row r="60" spans="1:19" ht="35" customHeight="1">
      <c r="A60" s="612" t="s">
        <v>264</v>
      </c>
      <c r="B60" s="110" t="s">
        <v>239</v>
      </c>
      <c r="C60" s="109" t="s">
        <v>240</v>
      </c>
      <c r="D60" s="614" t="s">
        <v>241</v>
      </c>
      <c r="E60" s="615"/>
      <c r="F60" s="614" t="s">
        <v>242</v>
      </c>
      <c r="G60" s="615"/>
      <c r="H60" s="111" t="s">
        <v>243</v>
      </c>
      <c r="I60" s="113" t="s">
        <v>244</v>
      </c>
      <c r="K60" s="350"/>
    </row>
    <row r="61" spans="1:19" ht="120.75" customHeight="1">
      <c r="A61" s="613"/>
      <c r="B61" s="379">
        <v>8.3333333333333329E-2</v>
      </c>
      <c r="C61" s="105"/>
      <c r="D61" s="632"/>
      <c r="E61" s="633"/>
      <c r="F61" s="632"/>
      <c r="G61" s="633"/>
      <c r="H61" s="101"/>
      <c r="I61" s="101"/>
      <c r="K61" s="350"/>
    </row>
    <row r="62" spans="1:19" ht="17">
      <c r="I62" s="347"/>
    </row>
    <row r="63" spans="1:19" ht="17">
      <c r="I63" s="347"/>
    </row>
    <row r="64" spans="1:19" s="98" customFormat="1" ht="30" customHeight="1">
      <c r="A64" s="68"/>
      <c r="B64" s="68"/>
      <c r="C64" s="68"/>
      <c r="D64" s="68"/>
      <c r="E64" s="68"/>
      <c r="F64" s="68"/>
      <c r="G64" s="68"/>
      <c r="S64" s="68"/>
    </row>
    <row r="65" spans="1:15" ht="34.5" customHeight="1">
      <c r="A65" s="635" t="s">
        <v>265</v>
      </c>
      <c r="B65" s="635"/>
      <c r="C65" s="635"/>
      <c r="D65" s="635"/>
      <c r="E65" s="635"/>
      <c r="F65" s="635"/>
      <c r="G65" s="635"/>
      <c r="H65" s="635"/>
      <c r="I65" s="635"/>
    </row>
    <row r="66" spans="1:15" ht="144.75" customHeight="1">
      <c r="A66" s="114" t="s">
        <v>266</v>
      </c>
      <c r="B66" s="636" t="s">
        <v>390</v>
      </c>
      <c r="C66" s="637"/>
      <c r="D66" s="636"/>
      <c r="E66" s="637"/>
      <c r="F66" s="636"/>
      <c r="G66" s="637"/>
      <c r="H66" s="636"/>
      <c r="I66" s="637"/>
      <c r="J66" s="636"/>
      <c r="K66" s="637"/>
      <c r="L66" s="636"/>
      <c r="M66" s="637"/>
      <c r="N66" s="636"/>
      <c r="O66" s="637"/>
    </row>
    <row r="67" spans="1:15" ht="40.5" customHeight="1">
      <c r="A67" s="114" t="s">
        <v>268</v>
      </c>
      <c r="B67" s="638">
        <v>1</v>
      </c>
      <c r="C67" s="639"/>
      <c r="D67" s="638"/>
      <c r="E67" s="639"/>
      <c r="F67" s="638"/>
      <c r="G67" s="639"/>
      <c r="H67" s="638"/>
      <c r="I67" s="639"/>
      <c r="J67" s="638"/>
      <c r="K67" s="639"/>
      <c r="L67" s="638"/>
      <c r="M67" s="639"/>
      <c r="N67" s="638"/>
      <c r="O67" s="639"/>
    </row>
    <row r="68" spans="1:15" ht="30" customHeight="1">
      <c r="A68" s="644" t="s">
        <v>191</v>
      </c>
      <c r="B68" s="171" t="s">
        <v>99</v>
      </c>
      <c r="C68" s="171" t="s">
        <v>240</v>
      </c>
      <c r="D68" s="171"/>
      <c r="E68" s="171"/>
      <c r="F68" s="171"/>
      <c r="G68" s="171"/>
      <c r="H68" s="171"/>
      <c r="I68" s="171"/>
      <c r="J68" s="171"/>
      <c r="K68" s="171"/>
      <c r="L68" s="171"/>
      <c r="M68" s="171"/>
      <c r="N68" s="171"/>
      <c r="O68" s="171"/>
    </row>
    <row r="69" spans="1:15" ht="30" customHeight="1">
      <c r="A69" s="645"/>
      <c r="B69" s="116">
        <v>8.3299999999999999E-2</v>
      </c>
      <c r="C69" s="117"/>
      <c r="D69" s="116"/>
      <c r="E69" s="117"/>
      <c r="F69" s="123"/>
      <c r="G69" s="117"/>
      <c r="H69" s="123"/>
      <c r="I69" s="117"/>
      <c r="J69" s="123"/>
      <c r="K69" s="117"/>
      <c r="L69" s="123"/>
      <c r="M69" s="117"/>
      <c r="N69" s="123"/>
      <c r="O69" s="117"/>
    </row>
    <row r="70" spans="1:15" ht="80.25" customHeight="1">
      <c r="A70" s="114" t="s">
        <v>269</v>
      </c>
      <c r="B70" s="646"/>
      <c r="C70" s="647"/>
      <c r="D70" s="648"/>
      <c r="E70" s="649"/>
      <c r="F70" s="648"/>
      <c r="G70" s="650"/>
      <c r="H70" s="648"/>
      <c r="I70" s="649"/>
      <c r="J70" s="341"/>
      <c r="K70" s="342"/>
      <c r="L70" s="341"/>
      <c r="M70" s="342"/>
      <c r="N70" s="648"/>
      <c r="O70" s="649"/>
    </row>
    <row r="71" spans="1:15" ht="80.25" customHeight="1">
      <c r="A71" s="114" t="s">
        <v>270</v>
      </c>
      <c r="B71" s="640"/>
      <c r="C71" s="641"/>
      <c r="D71" s="640"/>
      <c r="E71" s="641"/>
      <c r="F71" s="642"/>
      <c r="G71" s="643"/>
      <c r="H71" s="642"/>
      <c r="I71" s="643"/>
      <c r="J71" s="338"/>
      <c r="K71" s="339"/>
      <c r="L71" s="338"/>
      <c r="M71" s="339"/>
      <c r="N71" s="642"/>
      <c r="O71" s="643"/>
    </row>
    <row r="72" spans="1:15" ht="30.75" customHeight="1">
      <c r="A72" s="644" t="s">
        <v>192</v>
      </c>
      <c r="B72" s="171" t="s">
        <v>99</v>
      </c>
      <c r="C72" s="171" t="s">
        <v>240</v>
      </c>
      <c r="D72" s="171"/>
      <c r="E72" s="171"/>
      <c r="F72" s="171"/>
      <c r="G72" s="171"/>
      <c r="H72" s="171"/>
      <c r="I72" s="171"/>
      <c r="J72" s="171"/>
      <c r="K72" s="171"/>
      <c r="L72" s="171"/>
      <c r="M72" s="171"/>
      <c r="N72" s="171"/>
      <c r="O72" s="171"/>
    </row>
    <row r="73" spans="1:15" ht="30.75" customHeight="1">
      <c r="A73" s="645"/>
      <c r="B73" s="116">
        <v>8.3299999999999999E-2</v>
      </c>
      <c r="C73" s="116">
        <v>8.3299999999999999E-2</v>
      </c>
      <c r="D73" s="116"/>
      <c r="E73" s="117"/>
      <c r="F73" s="123"/>
      <c r="G73" s="118"/>
      <c r="H73" s="123"/>
      <c r="I73" s="118"/>
      <c r="J73" s="123"/>
      <c r="K73" s="118"/>
      <c r="L73" s="123"/>
      <c r="M73" s="118"/>
      <c r="N73" s="123"/>
      <c r="O73" s="118"/>
    </row>
    <row r="74" spans="1:15" ht="80.25" customHeight="1">
      <c r="A74" s="114" t="s">
        <v>269</v>
      </c>
      <c r="B74" s="646" t="s">
        <v>391</v>
      </c>
      <c r="C74" s="647"/>
      <c r="D74" s="651"/>
      <c r="E74" s="652"/>
      <c r="F74" s="648"/>
      <c r="G74" s="650"/>
      <c r="H74" s="651"/>
      <c r="I74" s="652"/>
      <c r="J74" s="343"/>
      <c r="K74" s="344"/>
      <c r="L74" s="343"/>
      <c r="M74" s="344"/>
      <c r="N74" s="651"/>
      <c r="O74" s="652"/>
    </row>
    <row r="75" spans="1:15" ht="80.25" customHeight="1">
      <c r="A75" s="114" t="s">
        <v>270</v>
      </c>
      <c r="B75" s="658" t="s">
        <v>364</v>
      </c>
      <c r="C75" s="659"/>
      <c r="D75" s="640"/>
      <c r="E75" s="641"/>
      <c r="F75" s="642"/>
      <c r="G75" s="643"/>
      <c r="H75" s="642"/>
      <c r="I75" s="643"/>
      <c r="J75" s="338"/>
      <c r="K75" s="339"/>
      <c r="L75" s="338"/>
      <c r="M75" s="339"/>
      <c r="N75" s="642"/>
      <c r="O75" s="643"/>
    </row>
    <row r="76" spans="1:15" ht="30.75" customHeight="1">
      <c r="A76" s="644" t="s">
        <v>193</v>
      </c>
      <c r="B76" s="171" t="s">
        <v>99</v>
      </c>
      <c r="C76" s="171" t="s">
        <v>240</v>
      </c>
      <c r="D76" s="171"/>
      <c r="E76" s="171"/>
      <c r="F76" s="171"/>
      <c r="G76" s="171"/>
      <c r="H76" s="171"/>
      <c r="I76" s="171"/>
      <c r="J76" s="171"/>
      <c r="K76" s="171"/>
      <c r="L76" s="171"/>
      <c r="M76" s="171"/>
      <c r="N76" s="171"/>
      <c r="O76" s="171"/>
    </row>
    <row r="77" spans="1:15" ht="30.75" customHeight="1">
      <c r="A77" s="645"/>
      <c r="B77" s="116">
        <v>8.3299999999999999E-2</v>
      </c>
      <c r="C77" s="116">
        <v>8.3299999999999999E-2</v>
      </c>
      <c r="D77" s="116"/>
      <c r="E77" s="117"/>
      <c r="F77" s="123"/>
      <c r="G77" s="118"/>
      <c r="H77" s="123"/>
      <c r="I77" s="118"/>
      <c r="J77" s="123"/>
      <c r="K77" s="118"/>
      <c r="L77" s="123"/>
      <c r="M77" s="118"/>
      <c r="N77" s="123"/>
      <c r="O77" s="118"/>
    </row>
    <row r="78" spans="1:15" ht="80.25" customHeight="1">
      <c r="A78" s="114" t="s">
        <v>269</v>
      </c>
      <c r="B78" s="646" t="s">
        <v>391</v>
      </c>
      <c r="C78" s="647"/>
      <c r="D78" s="642"/>
      <c r="E78" s="655"/>
      <c r="F78" s="648"/>
      <c r="G78" s="650"/>
      <c r="H78" s="642"/>
      <c r="I78" s="643"/>
      <c r="J78" s="338"/>
      <c r="K78" s="339"/>
      <c r="L78" s="338"/>
      <c r="M78" s="339"/>
      <c r="N78" s="642"/>
      <c r="O78" s="643"/>
    </row>
    <row r="79" spans="1:15" ht="80.25" customHeight="1">
      <c r="A79" s="114" t="s">
        <v>270</v>
      </c>
      <c r="B79" s="658" t="s">
        <v>364</v>
      </c>
      <c r="C79" s="659"/>
      <c r="D79" s="640"/>
      <c r="E79" s="641"/>
      <c r="F79" s="642"/>
      <c r="G79" s="643"/>
      <c r="H79" s="642"/>
      <c r="I79" s="643"/>
      <c r="J79" s="338"/>
      <c r="K79" s="339"/>
      <c r="L79" s="338"/>
      <c r="M79" s="339"/>
      <c r="N79" s="642"/>
      <c r="O79" s="643"/>
    </row>
    <row r="80" spans="1:15" ht="30.75" customHeight="1">
      <c r="A80" s="644" t="s">
        <v>194</v>
      </c>
      <c r="B80" s="171" t="s">
        <v>99</v>
      </c>
      <c r="C80" s="171" t="s">
        <v>240</v>
      </c>
      <c r="D80" s="171"/>
      <c r="E80" s="171"/>
      <c r="F80" s="171"/>
      <c r="G80" s="171"/>
      <c r="H80" s="171"/>
      <c r="I80" s="171"/>
      <c r="J80" s="171"/>
      <c r="K80" s="171"/>
      <c r="L80" s="171"/>
      <c r="M80" s="171"/>
      <c r="N80" s="171"/>
      <c r="O80" s="171"/>
    </row>
    <row r="81" spans="1:15" ht="30.75" customHeight="1">
      <c r="A81" s="645"/>
      <c r="B81" s="116">
        <v>8.3299999999999999E-2</v>
      </c>
      <c r="C81" s="116">
        <v>8.3299999999999999E-2</v>
      </c>
      <c r="D81" s="116"/>
      <c r="E81" s="117"/>
      <c r="F81" s="123"/>
      <c r="G81" s="118"/>
      <c r="H81" s="123"/>
      <c r="I81" s="118"/>
      <c r="J81" s="123"/>
      <c r="K81" s="118"/>
      <c r="L81" s="123"/>
      <c r="M81" s="118"/>
      <c r="N81" s="123"/>
      <c r="O81" s="118"/>
    </row>
    <row r="82" spans="1:15" ht="80.25" customHeight="1">
      <c r="A82" s="114" t="s">
        <v>269</v>
      </c>
      <c r="B82" s="646" t="s">
        <v>391</v>
      </c>
      <c r="C82" s="647"/>
      <c r="D82" s="642"/>
      <c r="E82" s="643"/>
      <c r="F82" s="648"/>
      <c r="G82" s="650"/>
      <c r="H82" s="642"/>
      <c r="I82" s="643"/>
      <c r="J82" s="338"/>
      <c r="K82" s="339"/>
      <c r="L82" s="338"/>
      <c r="M82" s="339"/>
      <c r="N82" s="642"/>
      <c r="O82" s="643"/>
    </row>
    <row r="83" spans="1:15" ht="80.25" customHeight="1">
      <c r="A83" s="114" t="s">
        <v>270</v>
      </c>
      <c r="B83" s="658" t="s">
        <v>364</v>
      </c>
      <c r="C83" s="659"/>
      <c r="D83" s="640"/>
      <c r="E83" s="641"/>
      <c r="F83" s="642"/>
      <c r="G83" s="643"/>
      <c r="H83" s="642"/>
      <c r="I83" s="643"/>
      <c r="J83" s="338"/>
      <c r="K83" s="339"/>
      <c r="L83" s="338"/>
      <c r="M83" s="339"/>
      <c r="N83" s="642"/>
      <c r="O83" s="643"/>
    </row>
    <row r="84" spans="1:15" ht="30" customHeight="1">
      <c r="A84" s="644" t="s">
        <v>198</v>
      </c>
      <c r="B84" s="171" t="s">
        <v>99</v>
      </c>
      <c r="C84" s="171" t="s">
        <v>240</v>
      </c>
      <c r="D84" s="171"/>
      <c r="E84" s="171"/>
      <c r="F84" s="171"/>
      <c r="G84" s="171"/>
      <c r="H84" s="171"/>
      <c r="I84" s="171"/>
      <c r="J84" s="171"/>
      <c r="K84" s="171"/>
      <c r="L84" s="171"/>
      <c r="M84" s="171"/>
      <c r="N84" s="171"/>
      <c r="O84" s="171"/>
    </row>
    <row r="85" spans="1:15" ht="30" customHeight="1">
      <c r="A85" s="645"/>
      <c r="B85" s="116">
        <v>8.3299999999999999E-2</v>
      </c>
      <c r="C85" s="116">
        <v>8.3299999999999999E-2</v>
      </c>
      <c r="D85" s="116"/>
      <c r="E85" s="117"/>
      <c r="F85" s="123"/>
      <c r="G85" s="118"/>
      <c r="H85" s="123"/>
      <c r="I85" s="118"/>
      <c r="J85" s="123"/>
      <c r="K85" s="118"/>
      <c r="L85" s="123"/>
      <c r="M85" s="118"/>
      <c r="N85" s="123"/>
      <c r="O85" s="118"/>
    </row>
    <row r="86" spans="1:15" ht="80.25" customHeight="1">
      <c r="A86" s="114" t="s">
        <v>269</v>
      </c>
      <c r="B86" s="646" t="s">
        <v>391</v>
      </c>
      <c r="C86" s="647"/>
      <c r="D86" s="663"/>
      <c r="E86" s="663"/>
      <c r="F86" s="663"/>
      <c r="G86" s="663"/>
      <c r="H86" s="663"/>
      <c r="I86" s="663"/>
      <c r="J86" s="340"/>
      <c r="K86" s="340"/>
      <c r="L86" s="340"/>
      <c r="M86" s="340"/>
      <c r="N86" s="663"/>
      <c r="O86" s="663"/>
    </row>
    <row r="87" spans="1:15" ht="80.25" customHeight="1">
      <c r="A87" s="114" t="s">
        <v>270</v>
      </c>
      <c r="B87" s="658" t="s">
        <v>364</v>
      </c>
      <c r="C87" s="659"/>
      <c r="D87" s="660"/>
      <c r="E87" s="661"/>
      <c r="F87" s="660"/>
      <c r="G87" s="661"/>
      <c r="H87" s="660"/>
      <c r="I87" s="661"/>
      <c r="J87" s="335"/>
      <c r="K87" s="336"/>
      <c r="L87" s="335"/>
      <c r="M87" s="336"/>
      <c r="N87" s="660"/>
      <c r="O87" s="661"/>
    </row>
    <row r="88" spans="1:15" ht="29.25" customHeight="1">
      <c r="A88" s="644" t="s">
        <v>200</v>
      </c>
      <c r="B88" s="171" t="s">
        <v>99</v>
      </c>
      <c r="C88" s="171" t="s">
        <v>240</v>
      </c>
      <c r="D88" s="171"/>
      <c r="E88" s="171"/>
      <c r="F88" s="171"/>
      <c r="G88" s="171"/>
      <c r="H88" s="171"/>
      <c r="I88" s="171"/>
      <c r="J88" s="171"/>
      <c r="K88" s="171"/>
      <c r="L88" s="171"/>
      <c r="M88" s="171"/>
      <c r="N88" s="171"/>
      <c r="O88" s="171"/>
    </row>
    <row r="89" spans="1:15" ht="29.25" customHeight="1">
      <c r="A89" s="645"/>
      <c r="B89" s="116">
        <v>8.3299999999999999E-2</v>
      </c>
      <c r="C89" s="119"/>
      <c r="D89" s="116"/>
      <c r="E89" s="117"/>
      <c r="F89" s="123"/>
      <c r="G89" s="118"/>
      <c r="H89" s="123"/>
      <c r="I89" s="118"/>
      <c r="J89" s="123"/>
      <c r="K89" s="118"/>
      <c r="L89" s="123"/>
      <c r="M89" s="118"/>
      <c r="N89" s="123"/>
      <c r="O89" s="118"/>
    </row>
    <row r="90" spans="1:15" ht="80.25" customHeight="1">
      <c r="A90" s="114" t="s">
        <v>269</v>
      </c>
      <c r="B90" s="664"/>
      <c r="C90" s="664"/>
      <c r="D90" s="664"/>
      <c r="E90" s="664"/>
      <c r="F90" s="664"/>
      <c r="G90" s="664"/>
      <c r="H90" s="664"/>
      <c r="I90" s="664"/>
      <c r="J90" s="337"/>
      <c r="K90" s="337"/>
      <c r="L90" s="337"/>
      <c r="M90" s="337"/>
      <c r="N90" s="664"/>
      <c r="O90" s="664"/>
    </row>
    <row r="91" spans="1:15" ht="80.25" customHeight="1">
      <c r="A91" s="114" t="s">
        <v>270</v>
      </c>
      <c r="B91" s="660"/>
      <c r="C91" s="661"/>
      <c r="D91" s="660"/>
      <c r="E91" s="661"/>
      <c r="F91" s="660"/>
      <c r="G91" s="661"/>
      <c r="H91" s="660"/>
      <c r="I91" s="661"/>
      <c r="J91" s="335"/>
      <c r="K91" s="336"/>
      <c r="L91" s="335"/>
      <c r="M91" s="336"/>
      <c r="N91" s="660"/>
      <c r="O91" s="661"/>
    </row>
    <row r="92" spans="1:15" ht="25.25" customHeight="1">
      <c r="A92" s="644" t="s">
        <v>201</v>
      </c>
      <c r="B92" s="171" t="s">
        <v>99</v>
      </c>
      <c r="C92" s="171" t="s">
        <v>240</v>
      </c>
      <c r="D92" s="171"/>
      <c r="E92" s="171"/>
      <c r="F92" s="171"/>
      <c r="G92" s="171"/>
      <c r="H92" s="171"/>
      <c r="I92" s="171"/>
      <c r="J92" s="171"/>
      <c r="K92" s="171"/>
      <c r="L92" s="171"/>
      <c r="M92" s="171"/>
      <c r="N92" s="171"/>
      <c r="O92" s="171"/>
    </row>
    <row r="93" spans="1:15" ht="25.25" customHeight="1">
      <c r="A93" s="645"/>
      <c r="B93" s="116">
        <v>8.3299999999999999E-2</v>
      </c>
      <c r="C93" s="119"/>
      <c r="D93" s="116"/>
      <c r="E93" s="117"/>
      <c r="F93" s="123"/>
      <c r="G93" s="118"/>
      <c r="H93" s="123"/>
      <c r="I93" s="118"/>
      <c r="J93" s="123"/>
      <c r="K93" s="118"/>
      <c r="L93" s="123"/>
      <c r="M93" s="118"/>
      <c r="N93" s="123"/>
      <c r="O93" s="118"/>
    </row>
    <row r="94" spans="1:15" ht="80.25" customHeight="1">
      <c r="A94" s="114" t="s">
        <v>269</v>
      </c>
      <c r="B94" s="664"/>
      <c r="C94" s="664"/>
      <c r="D94" s="664"/>
      <c r="E94" s="664"/>
      <c r="F94" s="664"/>
      <c r="G94" s="664"/>
      <c r="H94" s="664"/>
      <c r="I94" s="664"/>
      <c r="J94" s="337"/>
      <c r="K94" s="337"/>
      <c r="L94" s="337"/>
      <c r="M94" s="337"/>
      <c r="N94" s="664"/>
      <c r="O94" s="664"/>
    </row>
    <row r="95" spans="1:15" ht="80.25" customHeight="1">
      <c r="A95" s="114" t="s">
        <v>270</v>
      </c>
      <c r="B95" s="660"/>
      <c r="C95" s="661"/>
      <c r="D95" s="660"/>
      <c r="E95" s="661"/>
      <c r="F95" s="660"/>
      <c r="G95" s="661"/>
      <c r="H95" s="660"/>
      <c r="I95" s="661"/>
      <c r="J95" s="335"/>
      <c r="K95" s="336"/>
      <c r="L95" s="335"/>
      <c r="M95" s="336"/>
      <c r="N95" s="660"/>
      <c r="O95" s="661"/>
    </row>
    <row r="96" spans="1:15" ht="25.25" customHeight="1">
      <c r="A96" s="644" t="s">
        <v>202</v>
      </c>
      <c r="B96" s="171" t="s">
        <v>99</v>
      </c>
      <c r="C96" s="171" t="s">
        <v>240</v>
      </c>
      <c r="D96" s="171"/>
      <c r="E96" s="171"/>
      <c r="F96" s="171"/>
      <c r="G96" s="171"/>
      <c r="H96" s="171"/>
      <c r="I96" s="171"/>
      <c r="J96" s="171"/>
      <c r="K96" s="171"/>
      <c r="L96" s="171"/>
      <c r="M96" s="171"/>
      <c r="N96" s="171"/>
      <c r="O96" s="171"/>
    </row>
    <row r="97" spans="1:15" ht="25.25" customHeight="1">
      <c r="A97" s="645"/>
      <c r="B97" s="116">
        <v>8.3299999999999999E-2</v>
      </c>
      <c r="C97" s="119"/>
      <c r="D97" s="116"/>
      <c r="E97" s="117"/>
      <c r="F97" s="123"/>
      <c r="G97" s="118"/>
      <c r="H97" s="123"/>
      <c r="I97" s="118"/>
      <c r="J97" s="123"/>
      <c r="K97" s="118"/>
      <c r="L97" s="123"/>
      <c r="M97" s="118"/>
      <c r="N97" s="123"/>
      <c r="O97" s="118"/>
    </row>
    <row r="98" spans="1:15" ht="80.25" customHeight="1">
      <c r="A98" s="114" t="s">
        <v>269</v>
      </c>
      <c r="B98" s="664"/>
      <c r="C98" s="664"/>
      <c r="D98" s="664"/>
      <c r="E98" s="664"/>
      <c r="F98" s="664"/>
      <c r="G98" s="664"/>
      <c r="H98" s="664"/>
      <c r="I98" s="664"/>
      <c r="J98" s="337"/>
      <c r="K98" s="337"/>
      <c r="L98" s="337"/>
      <c r="M98" s="337"/>
      <c r="N98" s="664"/>
      <c r="O98" s="664"/>
    </row>
    <row r="99" spans="1:15" ht="80.25" customHeight="1">
      <c r="A99" s="114" t="s">
        <v>270</v>
      </c>
      <c r="B99" s="660"/>
      <c r="C99" s="661"/>
      <c r="D99" s="660"/>
      <c r="E99" s="661"/>
      <c r="F99" s="660"/>
      <c r="G99" s="661"/>
      <c r="H99" s="660"/>
      <c r="I99" s="661"/>
      <c r="J99" s="335"/>
      <c r="K99" s="336"/>
      <c r="L99" s="335"/>
      <c r="M99" s="336"/>
      <c r="N99" s="660"/>
      <c r="O99" s="661"/>
    </row>
    <row r="100" spans="1:15" ht="25.25" customHeight="1">
      <c r="A100" s="644" t="s">
        <v>204</v>
      </c>
      <c r="B100" s="171" t="s">
        <v>99</v>
      </c>
      <c r="C100" s="171" t="s">
        <v>240</v>
      </c>
      <c r="D100" s="171"/>
      <c r="E100" s="171"/>
      <c r="F100" s="171"/>
      <c r="G100" s="171"/>
      <c r="H100" s="171"/>
      <c r="I100" s="171"/>
      <c r="J100" s="171"/>
      <c r="K100" s="171"/>
      <c r="L100" s="171"/>
      <c r="M100" s="171"/>
      <c r="N100" s="171"/>
      <c r="O100" s="171"/>
    </row>
    <row r="101" spans="1:15" ht="25.25" customHeight="1">
      <c r="A101" s="645"/>
      <c r="B101" s="116">
        <v>8.3299999999999999E-2</v>
      </c>
      <c r="C101" s="119"/>
      <c r="D101" s="116"/>
      <c r="E101" s="117"/>
      <c r="F101" s="123"/>
      <c r="G101" s="118"/>
      <c r="H101" s="123"/>
      <c r="I101" s="118"/>
      <c r="J101" s="123"/>
      <c r="K101" s="118"/>
      <c r="L101" s="123"/>
      <c r="M101" s="118"/>
      <c r="N101" s="123"/>
      <c r="O101" s="118"/>
    </row>
    <row r="102" spans="1:15" ht="80.25" customHeight="1">
      <c r="A102" s="114" t="s">
        <v>269</v>
      </c>
      <c r="B102" s="664"/>
      <c r="C102" s="664"/>
      <c r="D102" s="664"/>
      <c r="E102" s="664"/>
      <c r="F102" s="664"/>
      <c r="G102" s="664"/>
      <c r="H102" s="664"/>
      <c r="I102" s="664"/>
      <c r="J102" s="337"/>
      <c r="K102" s="337"/>
      <c r="L102" s="337"/>
      <c r="M102" s="337"/>
      <c r="N102" s="664"/>
      <c r="O102" s="664"/>
    </row>
    <row r="103" spans="1:15" ht="80.25" customHeight="1">
      <c r="A103" s="114" t="s">
        <v>270</v>
      </c>
      <c r="B103" s="660"/>
      <c r="C103" s="661"/>
      <c r="D103" s="660"/>
      <c r="E103" s="661"/>
      <c r="F103" s="660"/>
      <c r="G103" s="661"/>
      <c r="H103" s="660"/>
      <c r="I103" s="661"/>
      <c r="J103" s="335"/>
      <c r="K103" s="336"/>
      <c r="L103" s="335"/>
      <c r="M103" s="336"/>
      <c r="N103" s="660"/>
      <c r="O103" s="661"/>
    </row>
    <row r="104" spans="1:15" ht="25.25" customHeight="1">
      <c r="A104" s="644" t="s">
        <v>205</v>
      </c>
      <c r="B104" s="171" t="s">
        <v>99</v>
      </c>
      <c r="C104" s="171" t="s">
        <v>240</v>
      </c>
      <c r="D104" s="171"/>
      <c r="E104" s="171"/>
      <c r="F104" s="171"/>
      <c r="G104" s="171"/>
      <c r="H104" s="171"/>
      <c r="I104" s="171"/>
      <c r="J104" s="171"/>
      <c r="K104" s="171"/>
      <c r="L104" s="171"/>
      <c r="M104" s="171"/>
      <c r="N104" s="171"/>
      <c r="O104" s="171"/>
    </row>
    <row r="105" spans="1:15" ht="25.25" customHeight="1">
      <c r="A105" s="645"/>
      <c r="B105" s="116">
        <v>8.3299999999999999E-2</v>
      </c>
      <c r="C105" s="119"/>
      <c r="D105" s="116"/>
      <c r="E105" s="117"/>
      <c r="F105" s="123"/>
      <c r="G105" s="118"/>
      <c r="H105" s="123"/>
      <c r="I105" s="118"/>
      <c r="J105" s="123"/>
      <c r="K105" s="118"/>
      <c r="L105" s="123"/>
      <c r="M105" s="118"/>
      <c r="N105" s="123"/>
      <c r="O105" s="118"/>
    </row>
    <row r="106" spans="1:15" ht="80.25" customHeight="1">
      <c r="A106" s="114" t="s">
        <v>269</v>
      </c>
      <c r="B106" s="664"/>
      <c r="C106" s="664"/>
      <c r="D106" s="664"/>
      <c r="E106" s="664"/>
      <c r="F106" s="664"/>
      <c r="G106" s="664"/>
      <c r="H106" s="664"/>
      <c r="I106" s="664"/>
      <c r="J106" s="337"/>
      <c r="K106" s="337"/>
      <c r="L106" s="337"/>
      <c r="M106" s="337"/>
      <c r="N106" s="664"/>
      <c r="O106" s="664"/>
    </row>
    <row r="107" spans="1:15" ht="80.25" customHeight="1">
      <c r="A107" s="114" t="s">
        <v>270</v>
      </c>
      <c r="B107" s="660"/>
      <c r="C107" s="661"/>
      <c r="D107" s="660"/>
      <c r="E107" s="661"/>
      <c r="F107" s="660"/>
      <c r="G107" s="661"/>
      <c r="H107" s="660"/>
      <c r="I107" s="661"/>
      <c r="J107" s="335"/>
      <c r="K107" s="336"/>
      <c r="L107" s="335"/>
      <c r="M107" s="336"/>
      <c r="N107" s="660"/>
      <c r="O107" s="661"/>
    </row>
    <row r="108" spans="1:15" ht="25.25" customHeight="1">
      <c r="A108" s="644" t="s">
        <v>206</v>
      </c>
      <c r="B108" s="171" t="s">
        <v>99</v>
      </c>
      <c r="C108" s="171" t="s">
        <v>240</v>
      </c>
      <c r="D108" s="171"/>
      <c r="E108" s="171"/>
      <c r="F108" s="171"/>
      <c r="G108" s="171"/>
      <c r="H108" s="171"/>
      <c r="I108" s="171"/>
      <c r="J108" s="171"/>
      <c r="K108" s="171"/>
      <c r="L108" s="171"/>
      <c r="M108" s="171"/>
      <c r="N108" s="171"/>
      <c r="O108" s="171"/>
    </row>
    <row r="109" spans="1:15" ht="25.25" customHeight="1">
      <c r="A109" s="645"/>
      <c r="B109" s="116">
        <v>8.3299999999999999E-2</v>
      </c>
      <c r="C109" s="119"/>
      <c r="D109" s="116"/>
      <c r="E109" s="117"/>
      <c r="F109" s="123"/>
      <c r="G109" s="118"/>
      <c r="H109" s="123"/>
      <c r="I109" s="118"/>
      <c r="J109" s="123"/>
      <c r="K109" s="118"/>
      <c r="L109" s="123"/>
      <c r="M109" s="118"/>
      <c r="N109" s="123"/>
      <c r="O109" s="118"/>
    </row>
    <row r="110" spans="1:15" ht="80.25" customHeight="1">
      <c r="A110" s="114" t="s">
        <v>269</v>
      </c>
      <c r="B110" s="664"/>
      <c r="C110" s="664"/>
      <c r="D110" s="664"/>
      <c r="E110" s="664"/>
      <c r="F110" s="664"/>
      <c r="G110" s="664"/>
      <c r="H110" s="664"/>
      <c r="I110" s="664"/>
      <c r="J110" s="337"/>
      <c r="K110" s="337"/>
      <c r="L110" s="337"/>
      <c r="M110" s="337"/>
      <c r="N110" s="664"/>
      <c r="O110" s="664"/>
    </row>
    <row r="111" spans="1:15" ht="80.25" customHeight="1">
      <c r="A111" s="114" t="s">
        <v>270</v>
      </c>
      <c r="B111" s="660"/>
      <c r="C111" s="661"/>
      <c r="D111" s="660"/>
      <c r="E111" s="661"/>
      <c r="F111" s="660"/>
      <c r="G111" s="661"/>
      <c r="H111" s="660"/>
      <c r="I111" s="661"/>
      <c r="J111" s="335"/>
      <c r="K111" s="336"/>
      <c r="L111" s="335"/>
      <c r="M111" s="336"/>
      <c r="N111" s="660"/>
      <c r="O111" s="661"/>
    </row>
    <row r="112" spans="1:15" ht="25.25" customHeight="1">
      <c r="A112" s="644" t="s">
        <v>207</v>
      </c>
      <c r="B112" s="171" t="s">
        <v>99</v>
      </c>
      <c r="C112" s="171" t="s">
        <v>240</v>
      </c>
      <c r="D112" s="171"/>
      <c r="E112" s="171"/>
      <c r="F112" s="171"/>
      <c r="G112" s="171"/>
      <c r="H112" s="171"/>
      <c r="I112" s="171"/>
      <c r="J112" s="171"/>
      <c r="K112" s="171"/>
      <c r="L112" s="171"/>
      <c r="M112" s="171"/>
      <c r="N112" s="171"/>
      <c r="O112" s="171"/>
    </row>
    <row r="113" spans="1:15" ht="25.25" customHeight="1">
      <c r="A113" s="645"/>
      <c r="B113" s="116">
        <v>8.3699999999999997E-2</v>
      </c>
      <c r="C113" s="314"/>
      <c r="D113" s="346"/>
      <c r="E113" s="314"/>
      <c r="F113" s="346"/>
      <c r="G113" s="315"/>
      <c r="H113" s="346"/>
      <c r="I113" s="315"/>
      <c r="J113" s="314"/>
      <c r="K113" s="315"/>
      <c r="L113" s="346"/>
      <c r="M113" s="315"/>
      <c r="N113" s="346"/>
      <c r="O113" s="315"/>
    </row>
    <row r="114" spans="1:15" ht="80.25" customHeight="1">
      <c r="A114" s="114" t="s">
        <v>269</v>
      </c>
      <c r="B114" s="665"/>
      <c r="C114" s="665"/>
      <c r="D114" s="665"/>
      <c r="E114" s="665"/>
      <c r="F114" s="665"/>
      <c r="G114" s="665"/>
      <c r="H114" s="665"/>
      <c r="I114" s="665"/>
      <c r="J114" s="666"/>
      <c r="K114" s="667"/>
      <c r="L114" s="666"/>
      <c r="M114" s="667"/>
      <c r="N114" s="665"/>
      <c r="O114" s="665"/>
    </row>
    <row r="115" spans="1:15" ht="80.25" customHeight="1">
      <c r="A115" s="114" t="s">
        <v>270</v>
      </c>
      <c r="B115" s="660"/>
      <c r="C115" s="661"/>
      <c r="D115" s="660"/>
      <c r="E115" s="661"/>
      <c r="F115" s="660"/>
      <c r="G115" s="661"/>
      <c r="H115" s="660"/>
      <c r="I115" s="661"/>
      <c r="J115" s="335"/>
      <c r="K115" s="336"/>
      <c r="L115" s="335"/>
      <c r="M115" s="336"/>
      <c r="N115" s="660"/>
      <c r="O115" s="661"/>
    </row>
    <row r="116" spans="1:15" ht="17">
      <c r="A116" s="115" t="s">
        <v>275</v>
      </c>
      <c r="B116" s="120">
        <f>(B69+B73+B77+B81+B85+B89+B93+B97+B101+B105+B109+B113)</f>
        <v>1</v>
      </c>
      <c r="C116" s="120">
        <f t="shared" ref="C116" si="0">(C69+C73+C77+C81+C85+C89+C93+C97+C101+C105+C109+C113)</f>
        <v>0.3332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79763FF4-6BD5-40DA-994C-373C98297793}"/>
    <hyperlink ref="B79:C79" r:id="rId2" display="https://secretariadistritald-my.sharepoint.com/:f:/g/personal/mcgranados_sdmujer_gov_co/EtBvq3-4PJFLvOpyy28WYQYBlZg0r7tG9PzRV5mD_mrBEQ?e=SHSglR" xr:uid="{929431FF-3CCF-A34E-AB44-27510D4ECFC8}"/>
    <hyperlink ref="B83:C83" r:id="rId3" display="https://secretariadistritald-my.sharepoint.com/:f:/g/personal/mcgranados_sdmujer_gov_co/EtBvq3-4PJFLvOpyy28WYQYBlZg0r7tG9PzRV5mD_mrBEQ?e=SHSglR" xr:uid="{154F4CDD-BE91-8F4A-AC43-92FDD0AE41D7}"/>
    <hyperlink ref="B87:C87" r:id="rId4" display="https://secretariadistritald-my.sharepoint.com/:f:/g/personal/mcgranados_sdmujer_gov_co/EtBvq3-4PJFLvOpyy28WYQYBlZg0r7tG9PzRV5mD_mrBEQ?e=SHSglR" xr:uid="{D801EC6C-1C92-9C43-97EC-C2465D1BD6C6}"/>
  </hyperlinks>
  <pageMargins left="0.25" right="0.25" top="0.75" bottom="0.75" header="0.3" footer="0.3"/>
  <pageSetup paperSize="8" scale="16" orientation="portrait"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E810A249-BB77-8A43-91F7-11386332852F}">
          <x14:formula1>
            <xm:f>Listas!$B$2:$B$4</xm:f>
          </x14:formula1>
          <xm:sqref>H35:I36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F433-805E-C644-880F-0A70C0219DE3}">
  <sheetPr>
    <tabColor theme="5" tint="0.59999389629810485"/>
    <pageSetUpPr fitToPage="1"/>
  </sheetPr>
  <dimension ref="A1:U126"/>
  <sheetViews>
    <sheetView showGridLines="0" view="pageBreakPreview" topLeftCell="A82" zoomScale="42" zoomScaleNormal="18" workbookViewId="0">
      <selection activeCell="C7" sqref="C7"/>
    </sheetView>
  </sheetViews>
  <sheetFormatPr baseColWidth="10" defaultColWidth="10.6640625" defaultRowHeight="14"/>
  <cols>
    <col min="1" max="1" width="49.6640625" style="68" customWidth="1"/>
    <col min="2" max="3" width="133" style="68" customWidth="1"/>
    <col min="4" max="5" width="46" style="68" customWidth="1"/>
    <col min="6" max="7" width="35.6640625" style="68" customWidth="1"/>
    <col min="8" max="8" width="80.1640625" style="68" customWidth="1"/>
    <col min="9"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2"/>
      <c r="B1" s="575" t="s">
        <v>182</v>
      </c>
      <c r="C1" s="576"/>
      <c r="D1" s="576"/>
      <c r="E1" s="576"/>
      <c r="F1" s="576"/>
      <c r="G1" s="576"/>
      <c r="H1" s="576"/>
      <c r="I1" s="576"/>
      <c r="J1" s="576"/>
      <c r="K1" s="576"/>
      <c r="L1" s="577"/>
      <c r="M1" s="578" t="s">
        <v>183</v>
      </c>
      <c r="N1" s="579"/>
      <c r="O1" s="580"/>
    </row>
    <row r="2" spans="1:21" s="156" customFormat="1" ht="30.75" customHeight="1" thickBot="1">
      <c r="A2" s="573"/>
      <c r="B2" s="581" t="s">
        <v>184</v>
      </c>
      <c r="C2" s="582"/>
      <c r="D2" s="582"/>
      <c r="E2" s="582"/>
      <c r="F2" s="582"/>
      <c r="G2" s="582"/>
      <c r="H2" s="582"/>
      <c r="I2" s="582"/>
      <c r="J2" s="582"/>
      <c r="K2" s="582"/>
      <c r="L2" s="583"/>
      <c r="M2" s="578" t="s">
        <v>185</v>
      </c>
      <c r="N2" s="579"/>
      <c r="O2" s="580"/>
    </row>
    <row r="3" spans="1:21" s="156" customFormat="1" ht="24" customHeight="1" thickBot="1">
      <c r="A3" s="573"/>
      <c r="B3" s="581" t="s">
        <v>186</v>
      </c>
      <c r="C3" s="582"/>
      <c r="D3" s="582"/>
      <c r="E3" s="582"/>
      <c r="F3" s="582"/>
      <c r="G3" s="582"/>
      <c r="H3" s="582"/>
      <c r="I3" s="582"/>
      <c r="J3" s="582"/>
      <c r="K3" s="582"/>
      <c r="L3" s="583"/>
      <c r="M3" s="578" t="s">
        <v>187</v>
      </c>
      <c r="N3" s="579"/>
      <c r="O3" s="580"/>
    </row>
    <row r="4" spans="1:21" s="156" customFormat="1" ht="21.75" customHeight="1" thickBot="1">
      <c r="A4" s="574"/>
      <c r="B4" s="584" t="s">
        <v>188</v>
      </c>
      <c r="C4" s="585"/>
      <c r="D4" s="585"/>
      <c r="E4" s="585"/>
      <c r="F4" s="585"/>
      <c r="G4" s="585"/>
      <c r="H4" s="585"/>
      <c r="I4" s="585"/>
      <c r="J4" s="585"/>
      <c r="K4" s="585"/>
      <c r="L4" s="586"/>
      <c r="M4" s="578" t="s">
        <v>189</v>
      </c>
      <c r="N4" s="579"/>
      <c r="O4" s="580"/>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88" t="s">
        <v>190</v>
      </c>
      <c r="B6" s="278" t="s">
        <v>191</v>
      </c>
      <c r="C6" s="232"/>
      <c r="D6" s="278" t="s">
        <v>192</v>
      </c>
      <c r="E6" s="233"/>
      <c r="F6" s="278" t="s">
        <v>193</v>
      </c>
      <c r="G6" s="233"/>
      <c r="H6" s="278" t="s">
        <v>194</v>
      </c>
      <c r="I6" s="234"/>
      <c r="J6" s="592" t="s">
        <v>196</v>
      </c>
      <c r="K6" s="593"/>
      <c r="L6" s="277" t="s">
        <v>197</v>
      </c>
      <c r="M6" s="594"/>
      <c r="N6" s="594"/>
      <c r="O6" s="594"/>
    </row>
    <row r="7" spans="1:21" s="156" customFormat="1" ht="21.75" customHeight="1" thickBot="1">
      <c r="A7" s="588"/>
      <c r="B7" s="279" t="s">
        <v>198</v>
      </c>
      <c r="C7" s="235" t="s">
        <v>199</v>
      </c>
      <c r="D7" s="278" t="s">
        <v>200</v>
      </c>
      <c r="E7" s="236"/>
      <c r="F7" s="278" t="s">
        <v>201</v>
      </c>
      <c r="G7" s="236"/>
      <c r="H7" s="278" t="s">
        <v>202</v>
      </c>
      <c r="I7" s="234"/>
      <c r="J7" s="592"/>
      <c r="K7" s="593"/>
      <c r="L7" s="277" t="s">
        <v>203</v>
      </c>
      <c r="M7" s="594"/>
      <c r="N7" s="594"/>
      <c r="O7" s="594"/>
    </row>
    <row r="8" spans="1:21" s="156" customFormat="1" ht="21.75" customHeight="1" thickBot="1">
      <c r="A8" s="588"/>
      <c r="B8" s="278" t="s">
        <v>204</v>
      </c>
      <c r="C8" s="232"/>
      <c r="D8" s="278" t="s">
        <v>205</v>
      </c>
      <c r="E8" s="236"/>
      <c r="F8" s="278" t="s">
        <v>206</v>
      </c>
      <c r="G8" s="236"/>
      <c r="H8" s="278" t="s">
        <v>207</v>
      </c>
      <c r="I8" s="234"/>
      <c r="J8" s="592"/>
      <c r="K8" s="593"/>
      <c r="L8" s="277" t="s">
        <v>208</v>
      </c>
      <c r="M8" s="594"/>
      <c r="N8" s="594"/>
      <c r="O8" s="594"/>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7"/>
      <c r="H10" s="427"/>
      <c r="I10" s="77"/>
      <c r="J10" s="77"/>
      <c r="K10" s="74"/>
      <c r="L10" s="74"/>
      <c r="M10" s="74"/>
      <c r="N10" s="74"/>
      <c r="O10" s="74"/>
      <c r="P10" s="74"/>
      <c r="Q10" s="74"/>
      <c r="R10" s="74"/>
      <c r="S10" s="74"/>
      <c r="T10" s="74"/>
      <c r="U10" s="74"/>
    </row>
    <row r="11" spans="1:21" ht="15" customHeight="1">
      <c r="A11" s="595" t="s">
        <v>209</v>
      </c>
      <c r="B11" s="598" t="s">
        <v>392</v>
      </c>
      <c r="C11" s="599"/>
      <c r="D11" s="599"/>
      <c r="E11" s="599"/>
      <c r="F11" s="599"/>
      <c r="G11" s="599"/>
      <c r="H11" s="599"/>
      <c r="I11" s="599"/>
      <c r="J11" s="599"/>
      <c r="K11" s="599"/>
      <c r="L11" s="599"/>
      <c r="M11" s="599"/>
      <c r="N11" s="599"/>
      <c r="O11" s="600"/>
    </row>
    <row r="12" spans="1:21" ht="15" customHeight="1">
      <c r="A12" s="596"/>
      <c r="B12" s="601"/>
      <c r="C12" s="602"/>
      <c r="D12" s="602"/>
      <c r="E12" s="602"/>
      <c r="F12" s="602"/>
      <c r="G12" s="602"/>
      <c r="H12" s="602"/>
      <c r="I12" s="602"/>
      <c r="J12" s="602"/>
      <c r="K12" s="602"/>
      <c r="L12" s="602"/>
      <c r="M12" s="602"/>
      <c r="N12" s="602"/>
      <c r="O12" s="603"/>
    </row>
    <row r="13" spans="1:21" ht="15" customHeight="1" thickBot="1">
      <c r="A13" s="597"/>
      <c r="B13" s="604"/>
      <c r="C13" s="605"/>
      <c r="D13" s="605"/>
      <c r="E13" s="605"/>
      <c r="F13" s="605"/>
      <c r="G13" s="605"/>
      <c r="H13" s="605"/>
      <c r="I13" s="605"/>
      <c r="J13" s="605"/>
      <c r="K13" s="605"/>
      <c r="L13" s="605"/>
      <c r="M13" s="605"/>
      <c r="N13" s="605"/>
      <c r="O13" s="606"/>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87" t="s">
        <v>393</v>
      </c>
      <c r="C15" s="587"/>
      <c r="D15" s="587"/>
      <c r="E15" s="587"/>
      <c r="F15" s="587"/>
      <c r="G15" s="588" t="s">
        <v>213</v>
      </c>
      <c r="H15" s="588"/>
      <c r="I15" s="589" t="s">
        <v>374</v>
      </c>
      <c r="J15" s="589"/>
      <c r="K15" s="589"/>
      <c r="L15" s="589"/>
      <c r="M15" s="589"/>
      <c r="N15" s="589"/>
      <c r="O15" s="589"/>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87" t="s">
        <v>216</v>
      </c>
      <c r="C17" s="587"/>
      <c r="D17" s="587"/>
      <c r="E17" s="587"/>
      <c r="F17" s="126" t="s">
        <v>217</v>
      </c>
      <c r="G17" s="591" t="s">
        <v>218</v>
      </c>
      <c r="H17" s="591"/>
      <c r="I17" s="591"/>
      <c r="J17" s="126" t="s">
        <v>219</v>
      </c>
      <c r="K17" s="587" t="s">
        <v>220</v>
      </c>
      <c r="L17" s="587"/>
      <c r="M17" s="587"/>
      <c r="N17" s="587"/>
      <c r="O17" s="587"/>
    </row>
    <row r="18" spans="1:21" ht="9" customHeight="1">
      <c r="A18" s="72"/>
      <c r="B18" s="69"/>
      <c r="C18" s="618"/>
      <c r="D18" s="618"/>
      <c r="E18" s="618"/>
      <c r="F18" s="618"/>
      <c r="G18" s="618"/>
      <c r="H18" s="618"/>
      <c r="I18" s="618"/>
      <c r="J18" s="618"/>
      <c r="K18" s="618"/>
      <c r="L18" s="618"/>
      <c r="M18" s="618"/>
      <c r="N18" s="618"/>
      <c r="O18" s="618"/>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19" t="s">
        <v>221</v>
      </c>
      <c r="B21" s="620"/>
      <c r="C21" s="620"/>
      <c r="D21" s="620"/>
      <c r="E21" s="620"/>
      <c r="F21" s="620"/>
      <c r="G21" s="620"/>
      <c r="H21" s="620"/>
      <c r="I21" s="620"/>
      <c r="J21" s="620"/>
      <c r="K21" s="620"/>
      <c r="L21" s="620"/>
      <c r="M21" s="620"/>
      <c r="N21" s="620"/>
      <c r="O21" s="592"/>
    </row>
    <row r="22" spans="1:21" ht="32" customHeight="1" thickBot="1">
      <c r="A22" s="619" t="s">
        <v>222</v>
      </c>
      <c r="B22" s="620"/>
      <c r="C22" s="620"/>
      <c r="D22" s="620"/>
      <c r="E22" s="620"/>
      <c r="F22" s="620"/>
      <c r="G22" s="620"/>
      <c r="H22" s="620"/>
      <c r="I22" s="620"/>
      <c r="J22" s="620"/>
      <c r="K22" s="620"/>
      <c r="L22" s="620"/>
      <c r="M22" s="620"/>
      <c r="N22" s="620"/>
      <c r="O22" s="592"/>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2693120699</v>
      </c>
      <c r="C24" s="91">
        <v>402043699</v>
      </c>
      <c r="D24" s="365">
        <v>402043699</v>
      </c>
      <c r="E24" s="91">
        <v>1317978086</v>
      </c>
      <c r="F24" s="91">
        <v>2749129540</v>
      </c>
      <c r="G24" s="91"/>
      <c r="H24" s="88"/>
      <c r="I24" s="88"/>
      <c r="J24" s="88"/>
      <c r="K24" s="88"/>
      <c r="L24" s="88"/>
      <c r="M24" s="88"/>
      <c r="N24" s="88">
        <f>SUM(B24:M24)</f>
        <v>7564315723</v>
      </c>
      <c r="O24" s="89"/>
      <c r="P24" s="88">
        <f>SUM(D24:O24)</f>
        <v>12033467048</v>
      </c>
      <c r="Q24" s="89"/>
      <c r="R24" s="88">
        <f>SUM(F24:Q24)</f>
        <v>22346912311</v>
      </c>
      <c r="S24" s="89"/>
      <c r="T24" s="88">
        <f>SUM(H24:S24)</f>
        <v>41944695082</v>
      </c>
      <c r="U24" s="89"/>
    </row>
    <row r="25" spans="1:21" ht="32" customHeight="1">
      <c r="A25" s="90" t="s">
        <v>226</v>
      </c>
      <c r="B25" s="91"/>
      <c r="C25" s="91">
        <v>47000000</v>
      </c>
      <c r="D25" s="365">
        <v>397218637</v>
      </c>
      <c r="E25" s="91">
        <v>397218637</v>
      </c>
      <c r="F25" s="91">
        <v>1264507260</v>
      </c>
      <c r="G25" s="91"/>
      <c r="H25" s="91"/>
      <c r="I25" s="91"/>
      <c r="J25" s="91"/>
      <c r="K25" s="91"/>
      <c r="L25" s="91"/>
      <c r="M25" s="91"/>
      <c r="N25" s="91"/>
      <c r="O25" s="125">
        <f>+(B25+C25+D25+E25+F25+G25+H25+I25+J25+K25+L25+M25)/N24</f>
        <v>0.27840516064086024</v>
      </c>
      <c r="P25" s="91"/>
      <c r="Q25" s="125">
        <f>+(D25+E25+F25+G25+H25+I25+J25+K25+L25+M25+N25+O25)/P24</f>
        <v>0.17110152261734146</v>
      </c>
      <c r="R25" s="91"/>
      <c r="S25" s="125">
        <f>+(F25+G25+H25+I25+J25+K25+L25+M25+N25+O25+P25+Q25)/R24</f>
        <v>5.6585323415220462E-2</v>
      </c>
      <c r="T25" s="91"/>
      <c r="U25" s="125">
        <f>+(H25+I25+J25+K25+L25+M25+N25+O25+P25+Q25+R25+S25)/T24</f>
        <v>1.2065697597372801E-11</v>
      </c>
    </row>
    <row r="26" spans="1:21" ht="32" customHeight="1">
      <c r="A26" s="90" t="s">
        <v>227</v>
      </c>
      <c r="B26" s="91"/>
      <c r="C26" s="91">
        <v>0</v>
      </c>
      <c r="D26" s="365">
        <v>47000000</v>
      </c>
      <c r="E26" s="91">
        <v>47000000</v>
      </c>
      <c r="F26" s="91">
        <v>397218637</v>
      </c>
      <c r="G26" s="91"/>
      <c r="H26" s="91"/>
      <c r="I26" s="91"/>
      <c r="J26" s="91"/>
      <c r="K26" s="91"/>
      <c r="L26" s="91"/>
      <c r="M26" s="91"/>
      <c r="N26" s="91"/>
      <c r="O26" s="125"/>
      <c r="P26" s="91"/>
      <c r="Q26" s="125"/>
      <c r="R26" s="91"/>
      <c r="S26" s="125"/>
      <c r="T26" s="91"/>
      <c r="U26" s="125"/>
    </row>
    <row r="27" spans="1:21" ht="32" customHeight="1">
      <c r="A27" s="90" t="s">
        <v>228</v>
      </c>
      <c r="B27" s="91"/>
      <c r="C27" s="91"/>
      <c r="D27" s="365">
        <v>496459959</v>
      </c>
      <c r="E27" s="91">
        <v>496459959</v>
      </c>
      <c r="F27" s="91"/>
      <c r="G27" s="91"/>
      <c r="H27" s="91"/>
      <c r="I27" s="91"/>
      <c r="J27" s="91"/>
      <c r="K27" s="91"/>
      <c r="L27" s="91"/>
      <c r="M27" s="91"/>
      <c r="N27" s="91"/>
      <c r="O27" s="92"/>
      <c r="P27" s="91"/>
      <c r="Q27" s="92"/>
      <c r="R27" s="91"/>
      <c r="S27" s="92"/>
      <c r="T27" s="91"/>
      <c r="U27" s="92"/>
    </row>
    <row r="28" spans="1:21" ht="32" customHeight="1">
      <c r="A28" s="90" t="s">
        <v>229</v>
      </c>
      <c r="B28" s="91">
        <v>0</v>
      </c>
      <c r="C28" s="91"/>
      <c r="D28" s="91"/>
      <c r="E28" s="91"/>
      <c r="F28" s="91"/>
      <c r="G28" s="91"/>
      <c r="H28" s="91"/>
      <c r="I28" s="91"/>
      <c r="J28" s="91"/>
      <c r="K28" s="91"/>
      <c r="L28" s="91"/>
      <c r="M28" s="91"/>
      <c r="N28" s="91"/>
      <c r="O28" s="92"/>
      <c r="P28" s="91"/>
      <c r="Q28" s="92"/>
      <c r="R28" s="91"/>
      <c r="S28" s="92"/>
      <c r="T28" s="91"/>
      <c r="U28" s="92"/>
    </row>
    <row r="29" spans="1:21" ht="32" customHeight="1">
      <c r="A29" s="93" t="s">
        <v>230</v>
      </c>
      <c r="B29" s="94">
        <v>0</v>
      </c>
      <c r="C29" s="94"/>
      <c r="D29" s="94">
        <v>175014479</v>
      </c>
      <c r="E29" s="94">
        <v>0</v>
      </c>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1" t="s">
        <v>231</v>
      </c>
      <c r="B33" s="622"/>
      <c r="C33" s="622"/>
      <c r="D33" s="622"/>
      <c r="E33" s="622"/>
      <c r="F33" s="622"/>
      <c r="G33" s="622"/>
      <c r="H33" s="622"/>
      <c r="I33" s="623"/>
      <c r="J33" s="100"/>
    </row>
    <row r="34" spans="1:21" ht="50.25" customHeight="1" thickBot="1">
      <c r="A34" s="109" t="s">
        <v>232</v>
      </c>
      <c r="B34" s="624" t="str">
        <f>+B11</f>
        <v>Implementar 1 Plan Estratégico de Tecnologías de la Información</v>
      </c>
      <c r="C34" s="625"/>
      <c r="D34" s="625"/>
      <c r="E34" s="625"/>
      <c r="F34" s="625"/>
      <c r="G34" s="625"/>
      <c r="H34" s="625"/>
      <c r="I34" s="626"/>
      <c r="J34" s="98"/>
    </row>
    <row r="35" spans="1:21" ht="18.75" customHeight="1">
      <c r="A35" s="612" t="s">
        <v>233</v>
      </c>
      <c r="B35" s="164">
        <v>2024</v>
      </c>
      <c r="C35" s="164">
        <v>2025</v>
      </c>
      <c r="D35" s="164">
        <v>2026</v>
      </c>
      <c r="E35" s="164">
        <v>2027</v>
      </c>
      <c r="F35" s="164" t="s">
        <v>234</v>
      </c>
      <c r="G35" s="627" t="s">
        <v>235</v>
      </c>
      <c r="H35" s="627" t="s">
        <v>21</v>
      </c>
      <c r="I35" s="627"/>
      <c r="J35" s="98"/>
    </row>
    <row r="36" spans="1:21" ht="50.25" customHeight="1">
      <c r="A36" s="613"/>
      <c r="B36" s="378">
        <v>1</v>
      </c>
      <c r="C36" s="378">
        <v>1</v>
      </c>
      <c r="D36" s="378">
        <v>1</v>
      </c>
      <c r="E36" s="378">
        <v>1</v>
      </c>
      <c r="F36" s="378">
        <v>1</v>
      </c>
      <c r="G36" s="627"/>
      <c r="H36" s="627"/>
      <c r="I36" s="627"/>
      <c r="J36" s="98"/>
    </row>
    <row r="37" spans="1:21" ht="52.5" customHeight="1">
      <c r="A37" s="110" t="s">
        <v>236</v>
      </c>
      <c r="B37" s="607">
        <v>0.14000000000000001</v>
      </c>
      <c r="C37" s="608"/>
      <c r="D37" s="609" t="s">
        <v>237</v>
      </c>
      <c r="E37" s="610"/>
      <c r="F37" s="610"/>
      <c r="G37" s="610"/>
      <c r="H37" s="610"/>
      <c r="I37" s="611"/>
    </row>
    <row r="38" spans="1:21" s="99" customFormat="1" ht="48" customHeight="1" thickBot="1">
      <c r="A38" s="612" t="s">
        <v>238</v>
      </c>
      <c r="B38" s="110" t="s">
        <v>239</v>
      </c>
      <c r="C38" s="109" t="s">
        <v>240</v>
      </c>
      <c r="D38" s="614" t="s">
        <v>241</v>
      </c>
      <c r="E38" s="615"/>
      <c r="F38" s="614" t="s">
        <v>242</v>
      </c>
      <c r="G38" s="615"/>
      <c r="H38" s="111" t="s">
        <v>243</v>
      </c>
      <c r="I38" s="113" t="s">
        <v>244</v>
      </c>
      <c r="U38" s="68"/>
    </row>
    <row r="39" spans="1:21" ht="120.75" customHeight="1" thickBot="1">
      <c r="A39" s="613"/>
      <c r="B39" s="379">
        <v>0</v>
      </c>
      <c r="C39" s="379"/>
      <c r="D39" s="712"/>
      <c r="E39" s="713"/>
      <c r="F39" s="712"/>
      <c r="G39" s="713"/>
      <c r="H39" s="101"/>
      <c r="I39" s="102"/>
    </row>
    <row r="40" spans="1:21" s="99" customFormat="1" ht="54" customHeight="1">
      <c r="A40" s="612" t="s">
        <v>245</v>
      </c>
      <c r="B40" s="112" t="s">
        <v>239</v>
      </c>
      <c r="C40" s="111" t="s">
        <v>240</v>
      </c>
      <c r="D40" s="614" t="s">
        <v>241</v>
      </c>
      <c r="E40" s="615"/>
      <c r="F40" s="614" t="s">
        <v>242</v>
      </c>
      <c r="G40" s="615"/>
      <c r="H40" s="111" t="s">
        <v>243</v>
      </c>
      <c r="I40" s="113" t="s">
        <v>244</v>
      </c>
      <c r="U40" s="68"/>
    </row>
    <row r="41" spans="1:21" ht="120.75" customHeight="1">
      <c r="A41" s="613"/>
      <c r="B41" s="379">
        <v>8.3333333333333329E-2</v>
      </c>
      <c r="C41" s="379">
        <v>8.3333333333333329E-2</v>
      </c>
      <c r="D41" s="712" t="s">
        <v>394</v>
      </c>
      <c r="E41" s="713"/>
      <c r="F41" s="712" t="s">
        <v>394</v>
      </c>
      <c r="G41" s="713"/>
      <c r="H41" s="101"/>
      <c r="I41" s="102" t="s">
        <v>395</v>
      </c>
      <c r="K41" s="350"/>
    </row>
    <row r="42" spans="1:21" s="99" customFormat="1" ht="87.75" customHeight="1">
      <c r="A42" s="612" t="s">
        <v>248</v>
      </c>
      <c r="B42" s="112" t="s">
        <v>239</v>
      </c>
      <c r="C42" s="111" t="s">
        <v>240</v>
      </c>
      <c r="D42" s="614" t="s">
        <v>241</v>
      </c>
      <c r="E42" s="615"/>
      <c r="F42" s="614" t="s">
        <v>242</v>
      </c>
      <c r="G42" s="615"/>
      <c r="H42" s="111" t="s">
        <v>243</v>
      </c>
      <c r="I42" s="113" t="s">
        <v>244</v>
      </c>
      <c r="K42" s="350"/>
      <c r="U42" s="68"/>
    </row>
    <row r="43" spans="1:21" ht="344.25" customHeight="1" thickBot="1">
      <c r="A43" s="613"/>
      <c r="B43" s="379">
        <v>0.16700000000000001</v>
      </c>
      <c r="C43" s="379">
        <v>0.16700000000000001</v>
      </c>
      <c r="D43" s="722" t="s">
        <v>396</v>
      </c>
      <c r="E43" s="723"/>
      <c r="F43" s="722" t="s">
        <v>396</v>
      </c>
      <c r="G43" s="723"/>
      <c r="H43" s="465" t="s">
        <v>397</v>
      </c>
      <c r="I43" s="102" t="s">
        <v>398</v>
      </c>
      <c r="K43" s="350"/>
    </row>
    <row r="44" spans="1:21" s="99" customFormat="1" ht="35" customHeight="1">
      <c r="A44" s="612" t="s">
        <v>251</v>
      </c>
      <c r="B44" s="112" t="s">
        <v>239</v>
      </c>
      <c r="C44" s="112" t="s">
        <v>240</v>
      </c>
      <c r="D44" s="614" t="s">
        <v>241</v>
      </c>
      <c r="E44" s="615"/>
      <c r="F44" s="614" t="s">
        <v>242</v>
      </c>
      <c r="G44" s="615"/>
      <c r="H44" s="111" t="s">
        <v>243</v>
      </c>
      <c r="I44" s="111" t="s">
        <v>244</v>
      </c>
      <c r="K44" s="350"/>
      <c r="U44" s="68"/>
    </row>
    <row r="45" spans="1:21" ht="363" customHeight="1">
      <c r="A45" s="613"/>
      <c r="B45" s="379">
        <v>8.3333333333333329E-2</v>
      </c>
      <c r="C45" s="379">
        <v>8.3333333333333329E-2</v>
      </c>
      <c r="D45" s="722" t="s">
        <v>399</v>
      </c>
      <c r="E45" s="723"/>
      <c r="F45" s="722" t="s">
        <v>400</v>
      </c>
      <c r="G45" s="723"/>
      <c r="H45" s="465" t="s">
        <v>401</v>
      </c>
      <c r="I45" s="102" t="s">
        <v>402</v>
      </c>
      <c r="K45" s="350"/>
    </row>
    <row r="46" spans="1:21" s="99" customFormat="1" ht="35" customHeight="1">
      <c r="A46" s="612" t="s">
        <v>255</v>
      </c>
      <c r="B46" s="112" t="s">
        <v>239</v>
      </c>
      <c r="C46" s="111" t="s">
        <v>240</v>
      </c>
      <c r="D46" s="614" t="s">
        <v>241</v>
      </c>
      <c r="E46" s="615"/>
      <c r="F46" s="614" t="s">
        <v>242</v>
      </c>
      <c r="G46" s="615"/>
      <c r="H46" s="111" t="s">
        <v>243</v>
      </c>
      <c r="I46" s="113" t="s">
        <v>244</v>
      </c>
      <c r="K46" s="350"/>
      <c r="U46" s="68"/>
    </row>
    <row r="47" spans="1:21" ht="405.75" customHeight="1">
      <c r="A47" s="613"/>
      <c r="B47" s="379">
        <v>8.3333333333333329E-2</v>
      </c>
      <c r="C47" s="104">
        <v>8.3000000000000004E-2</v>
      </c>
      <c r="D47" s="722" t="s">
        <v>403</v>
      </c>
      <c r="E47" s="723"/>
      <c r="F47" s="722" t="s">
        <v>404</v>
      </c>
      <c r="G47" s="723"/>
      <c r="H47" s="465" t="s">
        <v>405</v>
      </c>
      <c r="I47" s="500" t="s">
        <v>406</v>
      </c>
      <c r="K47" s="350"/>
    </row>
    <row r="48" spans="1:21" s="99" customFormat="1" ht="35" customHeight="1">
      <c r="A48" s="612" t="s">
        <v>258</v>
      </c>
      <c r="B48" s="112" t="s">
        <v>239</v>
      </c>
      <c r="C48" s="111" t="s">
        <v>240</v>
      </c>
      <c r="D48" s="614" t="s">
        <v>241</v>
      </c>
      <c r="E48" s="615"/>
      <c r="F48" s="614" t="s">
        <v>242</v>
      </c>
      <c r="G48" s="615"/>
      <c r="H48" s="111" t="s">
        <v>243</v>
      </c>
      <c r="I48" s="113" t="s">
        <v>244</v>
      </c>
      <c r="K48" s="350"/>
      <c r="U48" s="68"/>
    </row>
    <row r="49" spans="1:19" ht="120.75" customHeight="1" thickBot="1">
      <c r="A49" s="613"/>
      <c r="B49" s="379">
        <v>8.3333333333333329E-2</v>
      </c>
      <c r="C49" s="105"/>
      <c r="D49" s="632"/>
      <c r="E49" s="633"/>
      <c r="F49" s="632"/>
      <c r="G49" s="633"/>
      <c r="H49" s="101"/>
      <c r="I49" s="103"/>
      <c r="K49" s="350"/>
    </row>
    <row r="50" spans="1:19" ht="35" customHeight="1" thickBot="1">
      <c r="A50" s="612" t="s">
        <v>259</v>
      </c>
      <c r="B50" s="110" t="s">
        <v>239</v>
      </c>
      <c r="C50" s="109" t="s">
        <v>240</v>
      </c>
      <c r="D50" s="614" t="s">
        <v>241</v>
      </c>
      <c r="E50" s="615"/>
      <c r="F50" s="614" t="s">
        <v>242</v>
      </c>
      <c r="G50" s="615"/>
      <c r="H50" s="111" t="s">
        <v>243</v>
      </c>
      <c r="I50" s="113" t="s">
        <v>244</v>
      </c>
      <c r="K50" s="350"/>
    </row>
    <row r="51" spans="1:19" ht="120.75" customHeight="1" thickBot="1">
      <c r="A51" s="613"/>
      <c r="B51" s="379">
        <v>8.3333333333333329E-2</v>
      </c>
      <c r="C51" s="105"/>
      <c r="D51" s="632"/>
      <c r="E51" s="634"/>
      <c r="F51" s="632"/>
      <c r="G51" s="633"/>
      <c r="H51" s="101"/>
      <c r="I51" s="103"/>
      <c r="K51" s="350"/>
    </row>
    <row r="52" spans="1:19" ht="35" customHeight="1" thickBot="1">
      <c r="A52" s="612" t="s">
        <v>260</v>
      </c>
      <c r="B52" s="110" t="s">
        <v>239</v>
      </c>
      <c r="C52" s="109" t="s">
        <v>240</v>
      </c>
      <c r="D52" s="614" t="s">
        <v>241</v>
      </c>
      <c r="E52" s="615"/>
      <c r="F52" s="614" t="s">
        <v>242</v>
      </c>
      <c r="G52" s="615"/>
      <c r="H52" s="111" t="s">
        <v>243</v>
      </c>
      <c r="I52" s="113" t="s">
        <v>244</v>
      </c>
      <c r="K52" s="350"/>
    </row>
    <row r="53" spans="1:19" ht="120.75" customHeight="1" thickBot="1">
      <c r="A53" s="613"/>
      <c r="B53" s="379">
        <v>8.3333333333333329E-2</v>
      </c>
      <c r="C53" s="105"/>
      <c r="D53" s="632"/>
      <c r="E53" s="634"/>
      <c r="F53" s="632"/>
      <c r="G53" s="633"/>
      <c r="H53" s="122"/>
      <c r="I53" s="103"/>
      <c r="K53" s="350"/>
    </row>
    <row r="54" spans="1:19" ht="35" customHeight="1" thickBot="1">
      <c r="A54" s="612" t="s">
        <v>261</v>
      </c>
      <c r="B54" s="110" t="s">
        <v>239</v>
      </c>
      <c r="C54" s="109" t="s">
        <v>240</v>
      </c>
      <c r="D54" s="614" t="s">
        <v>241</v>
      </c>
      <c r="E54" s="615"/>
      <c r="F54" s="614" t="s">
        <v>242</v>
      </c>
      <c r="G54" s="615"/>
      <c r="H54" s="111" t="s">
        <v>243</v>
      </c>
      <c r="I54" s="113" t="s">
        <v>244</v>
      </c>
      <c r="K54" s="350"/>
    </row>
    <row r="55" spans="1:19" ht="120.75" customHeight="1" thickBot="1">
      <c r="A55" s="613"/>
      <c r="B55" s="379">
        <v>8.3333333333333329E-2</v>
      </c>
      <c r="C55" s="105"/>
      <c r="D55" s="632"/>
      <c r="E55" s="633"/>
      <c r="F55" s="632"/>
      <c r="G55" s="633"/>
      <c r="H55" s="101"/>
      <c r="I55" s="101"/>
      <c r="K55" s="350"/>
    </row>
    <row r="56" spans="1:19" ht="35" customHeight="1" thickBot="1">
      <c r="A56" s="612" t="s">
        <v>262</v>
      </c>
      <c r="B56" s="110" t="s">
        <v>239</v>
      </c>
      <c r="C56" s="109" t="s">
        <v>240</v>
      </c>
      <c r="D56" s="614" t="s">
        <v>241</v>
      </c>
      <c r="E56" s="615"/>
      <c r="F56" s="614" t="s">
        <v>242</v>
      </c>
      <c r="G56" s="615"/>
      <c r="H56" s="111" t="s">
        <v>243</v>
      </c>
      <c r="I56" s="113" t="s">
        <v>244</v>
      </c>
      <c r="K56" s="350"/>
    </row>
    <row r="57" spans="1:19" ht="120.75" customHeight="1" thickBot="1">
      <c r="A57" s="613"/>
      <c r="B57" s="379">
        <v>8.3333333333333329E-2</v>
      </c>
      <c r="C57" s="105"/>
      <c r="D57" s="632"/>
      <c r="E57" s="633"/>
      <c r="F57" s="632"/>
      <c r="G57" s="633"/>
      <c r="H57" s="101"/>
      <c r="I57" s="103"/>
      <c r="K57" s="350"/>
    </row>
    <row r="58" spans="1:19" ht="35" customHeight="1" thickBot="1">
      <c r="A58" s="612" t="s">
        <v>263</v>
      </c>
      <c r="B58" s="110" t="s">
        <v>239</v>
      </c>
      <c r="C58" s="109" t="s">
        <v>240</v>
      </c>
      <c r="D58" s="614" t="s">
        <v>241</v>
      </c>
      <c r="E58" s="615"/>
      <c r="F58" s="614" t="s">
        <v>242</v>
      </c>
      <c r="G58" s="615"/>
      <c r="H58" s="111" t="s">
        <v>243</v>
      </c>
      <c r="I58" s="113" t="s">
        <v>244</v>
      </c>
      <c r="K58" s="350"/>
    </row>
    <row r="59" spans="1:19" ht="120.75" customHeight="1" thickBot="1">
      <c r="A59" s="613"/>
      <c r="B59" s="379">
        <v>8.3333333333333329E-2</v>
      </c>
      <c r="C59" s="105"/>
      <c r="D59" s="632"/>
      <c r="E59" s="633"/>
      <c r="F59" s="634"/>
      <c r="G59" s="634"/>
      <c r="H59" s="101"/>
      <c r="I59" s="101"/>
      <c r="K59" s="350"/>
    </row>
    <row r="60" spans="1:19" ht="35" customHeight="1" thickBot="1">
      <c r="A60" s="612" t="s">
        <v>264</v>
      </c>
      <c r="B60" s="110" t="s">
        <v>239</v>
      </c>
      <c r="C60" s="109" t="s">
        <v>240</v>
      </c>
      <c r="D60" s="614" t="s">
        <v>241</v>
      </c>
      <c r="E60" s="615"/>
      <c r="F60" s="614" t="s">
        <v>242</v>
      </c>
      <c r="G60" s="615"/>
      <c r="H60" s="111" t="s">
        <v>243</v>
      </c>
      <c r="I60" s="113" t="s">
        <v>244</v>
      </c>
      <c r="K60" s="350"/>
    </row>
    <row r="61" spans="1:19" ht="120.75" customHeight="1" thickBot="1">
      <c r="A61" s="613"/>
      <c r="B61" s="379">
        <v>8.3333333333333329E-2</v>
      </c>
      <c r="C61" s="105"/>
      <c r="D61" s="632"/>
      <c r="E61" s="633"/>
      <c r="F61" s="632"/>
      <c r="G61" s="633"/>
      <c r="H61" s="101"/>
      <c r="I61" s="101"/>
      <c r="K61" s="350"/>
    </row>
    <row r="62" spans="1:19" ht="17">
      <c r="I62" s="347"/>
    </row>
    <row r="63" spans="1:19" ht="17">
      <c r="I63" s="347"/>
    </row>
    <row r="64" spans="1:19" s="98" customFormat="1" ht="30" customHeight="1">
      <c r="A64" s="68"/>
      <c r="B64" s="68"/>
      <c r="C64" s="68"/>
      <c r="D64" s="68"/>
      <c r="E64" s="68"/>
      <c r="F64" s="68"/>
      <c r="G64" s="68"/>
      <c r="S64" s="68"/>
    </row>
    <row r="65" spans="1:15" ht="34.5" customHeight="1">
      <c r="A65" s="635" t="s">
        <v>265</v>
      </c>
      <c r="B65" s="635"/>
      <c r="C65" s="635"/>
      <c r="D65" s="635"/>
      <c r="E65" s="635"/>
      <c r="F65" s="635"/>
      <c r="G65" s="635"/>
      <c r="H65" s="635"/>
      <c r="I65" s="635"/>
    </row>
    <row r="66" spans="1:15" ht="144.75" customHeight="1">
      <c r="A66" s="114" t="s">
        <v>266</v>
      </c>
      <c r="B66" s="636" t="s">
        <v>407</v>
      </c>
      <c r="C66" s="637"/>
      <c r="D66" s="636"/>
      <c r="E66" s="637"/>
      <c r="F66" s="636"/>
      <c r="G66" s="637"/>
      <c r="H66" s="636"/>
      <c r="I66" s="637"/>
      <c r="J66" s="636"/>
      <c r="K66" s="637"/>
      <c r="L66" s="636"/>
      <c r="M66" s="637"/>
      <c r="N66" s="636"/>
      <c r="O66" s="637"/>
    </row>
    <row r="67" spans="1:15" ht="40.5" customHeight="1">
      <c r="A67" s="114" t="s">
        <v>268</v>
      </c>
      <c r="B67" s="638">
        <v>1</v>
      </c>
      <c r="C67" s="639"/>
      <c r="D67" s="638"/>
      <c r="E67" s="639"/>
      <c r="F67" s="638"/>
      <c r="G67" s="639"/>
      <c r="H67" s="638"/>
      <c r="I67" s="639"/>
      <c r="J67" s="638"/>
      <c r="K67" s="639"/>
      <c r="L67" s="638"/>
      <c r="M67" s="639"/>
      <c r="N67" s="638"/>
      <c r="O67" s="639"/>
    </row>
    <row r="68" spans="1:15" ht="30" customHeight="1">
      <c r="A68" s="644" t="s">
        <v>191</v>
      </c>
      <c r="B68" s="171" t="s">
        <v>99</v>
      </c>
      <c r="C68" s="171" t="s">
        <v>240</v>
      </c>
      <c r="D68" s="171"/>
      <c r="E68" s="171"/>
      <c r="F68" s="171"/>
      <c r="G68" s="171"/>
      <c r="H68" s="171"/>
      <c r="I68" s="171"/>
      <c r="J68" s="171"/>
      <c r="K68" s="171"/>
      <c r="L68" s="171"/>
      <c r="M68" s="171"/>
      <c r="N68" s="171"/>
      <c r="O68" s="171"/>
    </row>
    <row r="69" spans="1:15" ht="30" customHeight="1">
      <c r="A69" s="645"/>
      <c r="B69" s="116">
        <v>8.3299999999999999E-2</v>
      </c>
      <c r="C69" s="116">
        <v>8.3299999999999999E-2</v>
      </c>
      <c r="D69" s="116"/>
      <c r="E69" s="117"/>
      <c r="F69" s="123"/>
      <c r="G69" s="117"/>
      <c r="H69" s="123"/>
      <c r="I69" s="117"/>
      <c r="J69" s="123"/>
      <c r="K69" s="117"/>
      <c r="L69" s="123"/>
      <c r="M69" s="117"/>
      <c r="N69" s="123"/>
      <c r="O69" s="117"/>
    </row>
    <row r="70" spans="1:15" ht="80.25" customHeight="1">
      <c r="A70" s="114" t="s">
        <v>269</v>
      </c>
      <c r="B70" s="646" t="s">
        <v>394</v>
      </c>
      <c r="C70" s="647"/>
      <c r="D70" s="648"/>
      <c r="E70" s="649"/>
      <c r="F70" s="648"/>
      <c r="G70" s="650"/>
      <c r="H70" s="648"/>
      <c r="I70" s="649"/>
      <c r="J70" s="341"/>
      <c r="K70" s="342"/>
      <c r="L70" s="341"/>
      <c r="M70" s="342"/>
      <c r="N70" s="648"/>
      <c r="O70" s="649"/>
    </row>
    <row r="71" spans="1:15" ht="80.25" customHeight="1">
      <c r="A71" s="114" t="s">
        <v>270</v>
      </c>
      <c r="B71" s="658" t="s">
        <v>364</v>
      </c>
      <c r="C71" s="659"/>
      <c r="D71" s="640"/>
      <c r="E71" s="641"/>
      <c r="F71" s="642"/>
      <c r="G71" s="643"/>
      <c r="H71" s="642"/>
      <c r="I71" s="643"/>
      <c r="J71" s="338"/>
      <c r="K71" s="339"/>
      <c r="L71" s="338"/>
      <c r="M71" s="339"/>
      <c r="N71" s="642"/>
      <c r="O71" s="643"/>
    </row>
    <row r="72" spans="1:15" ht="30.75" customHeight="1">
      <c r="A72" s="644" t="s">
        <v>192</v>
      </c>
      <c r="B72" s="171" t="s">
        <v>99</v>
      </c>
      <c r="C72" s="171" t="s">
        <v>240</v>
      </c>
      <c r="D72" s="171"/>
      <c r="E72" s="171"/>
      <c r="F72" s="171"/>
      <c r="G72" s="171"/>
      <c r="H72" s="171"/>
      <c r="I72" s="171"/>
      <c r="J72" s="171"/>
      <c r="K72" s="171"/>
      <c r="L72" s="171"/>
      <c r="M72" s="171"/>
      <c r="N72" s="171"/>
      <c r="O72" s="171"/>
    </row>
    <row r="73" spans="1:15" ht="30.75" customHeight="1">
      <c r="A73" s="645"/>
      <c r="B73" s="116">
        <v>8.3299999999999999E-2</v>
      </c>
      <c r="C73" s="116">
        <v>8.3299999999999999E-2</v>
      </c>
      <c r="D73" s="116"/>
      <c r="E73" s="117"/>
      <c r="F73" s="123"/>
      <c r="G73" s="118"/>
      <c r="H73" s="123"/>
      <c r="I73" s="118"/>
      <c r="J73" s="123"/>
      <c r="K73" s="118"/>
      <c r="L73" s="123"/>
      <c r="M73" s="118"/>
      <c r="N73" s="123"/>
      <c r="O73" s="118"/>
    </row>
    <row r="74" spans="1:15" ht="80.25" customHeight="1">
      <c r="A74" s="114" t="s">
        <v>269</v>
      </c>
      <c r="B74" s="646"/>
      <c r="C74" s="647"/>
      <c r="D74" s="651"/>
      <c r="E74" s="652"/>
      <c r="F74" s="648"/>
      <c r="G74" s="650"/>
      <c r="H74" s="651"/>
      <c r="I74" s="652"/>
      <c r="J74" s="343"/>
      <c r="K74" s="344"/>
      <c r="L74" s="343"/>
      <c r="M74" s="344"/>
      <c r="N74" s="651"/>
      <c r="O74" s="652"/>
    </row>
    <row r="75" spans="1:15" ht="80.25" customHeight="1">
      <c r="A75" s="114" t="s">
        <v>270</v>
      </c>
      <c r="B75" s="640"/>
      <c r="C75" s="641"/>
      <c r="D75" s="640"/>
      <c r="E75" s="641"/>
      <c r="F75" s="642"/>
      <c r="G75" s="643"/>
      <c r="H75" s="642"/>
      <c r="I75" s="643"/>
      <c r="J75" s="338"/>
      <c r="K75" s="339"/>
      <c r="L75" s="338"/>
      <c r="M75" s="339"/>
      <c r="N75" s="642"/>
      <c r="O75" s="643"/>
    </row>
    <row r="76" spans="1:15" ht="30.75" customHeight="1">
      <c r="A76" s="644" t="s">
        <v>193</v>
      </c>
      <c r="B76" s="171" t="s">
        <v>99</v>
      </c>
      <c r="C76" s="171" t="s">
        <v>240</v>
      </c>
      <c r="D76" s="171"/>
      <c r="E76" s="171"/>
      <c r="F76" s="171"/>
      <c r="G76" s="171"/>
      <c r="H76" s="171"/>
      <c r="I76" s="171"/>
      <c r="J76" s="171"/>
      <c r="K76" s="171"/>
      <c r="L76" s="171"/>
      <c r="M76" s="171"/>
      <c r="N76" s="171"/>
      <c r="O76" s="171"/>
    </row>
    <row r="77" spans="1:15" ht="30.75" customHeight="1">
      <c r="A77" s="645"/>
      <c r="B77" s="116">
        <v>8.3299999999999999E-2</v>
      </c>
      <c r="C77" s="116">
        <v>8.3299999999999999E-2</v>
      </c>
      <c r="D77" s="116"/>
      <c r="E77" s="117"/>
      <c r="F77" s="123"/>
      <c r="G77" s="118"/>
      <c r="H77" s="123"/>
      <c r="I77" s="118"/>
      <c r="J77" s="123"/>
      <c r="K77" s="118"/>
      <c r="L77" s="123"/>
      <c r="M77" s="118"/>
      <c r="N77" s="123"/>
      <c r="O77" s="118"/>
    </row>
    <row r="78" spans="1:15" ht="406.5" customHeight="1">
      <c r="A78" s="114" t="s">
        <v>269</v>
      </c>
      <c r="B78" s="731" t="s">
        <v>408</v>
      </c>
      <c r="C78" s="647"/>
      <c r="D78" s="642"/>
      <c r="E78" s="655"/>
      <c r="F78" s="648"/>
      <c r="G78" s="650"/>
      <c r="H78" s="642"/>
      <c r="I78" s="643"/>
      <c r="J78" s="338"/>
      <c r="K78" s="339"/>
      <c r="L78" s="338"/>
      <c r="M78" s="339"/>
      <c r="N78" s="642"/>
      <c r="O78" s="643"/>
    </row>
    <row r="79" spans="1:15" ht="80.25" customHeight="1">
      <c r="A79" s="114" t="s">
        <v>270</v>
      </c>
      <c r="B79" s="658" t="s">
        <v>366</v>
      </c>
      <c r="C79" s="659"/>
      <c r="D79" s="640"/>
      <c r="E79" s="641"/>
      <c r="F79" s="642"/>
      <c r="G79" s="643"/>
      <c r="H79" s="642"/>
      <c r="I79" s="643"/>
      <c r="J79" s="338"/>
      <c r="K79" s="339"/>
      <c r="L79" s="338"/>
      <c r="M79" s="339"/>
      <c r="N79" s="642"/>
      <c r="O79" s="643"/>
    </row>
    <row r="80" spans="1:15" ht="30.75" customHeight="1">
      <c r="A80" s="644" t="s">
        <v>194</v>
      </c>
      <c r="B80" s="171" t="s">
        <v>99</v>
      </c>
      <c r="C80" s="171" t="s">
        <v>240</v>
      </c>
      <c r="D80" s="171"/>
      <c r="E80" s="171"/>
      <c r="F80" s="171"/>
      <c r="G80" s="171"/>
      <c r="H80" s="171"/>
      <c r="I80" s="171"/>
      <c r="J80" s="171"/>
      <c r="K80" s="171"/>
      <c r="L80" s="171"/>
      <c r="M80" s="171"/>
      <c r="N80" s="171"/>
      <c r="O80" s="171"/>
    </row>
    <row r="81" spans="1:15" ht="30.75" customHeight="1">
      <c r="A81" s="645"/>
      <c r="B81" s="116">
        <v>8.3299999999999999E-2</v>
      </c>
      <c r="C81" s="116">
        <v>8.3299999999999999E-2</v>
      </c>
      <c r="D81" s="116"/>
      <c r="E81" s="117"/>
      <c r="F81" s="123"/>
      <c r="G81" s="118"/>
      <c r="H81" s="123"/>
      <c r="I81" s="118"/>
      <c r="J81" s="123"/>
      <c r="K81" s="118"/>
      <c r="L81" s="123"/>
      <c r="M81" s="118"/>
      <c r="N81" s="123"/>
      <c r="O81" s="118"/>
    </row>
    <row r="82" spans="1:15" ht="409.5" customHeight="1">
      <c r="A82" s="114" t="s">
        <v>269</v>
      </c>
      <c r="B82" s="731" t="s">
        <v>409</v>
      </c>
      <c r="C82" s="647"/>
      <c r="D82" s="642"/>
      <c r="E82" s="643"/>
      <c r="F82" s="648"/>
      <c r="G82" s="650"/>
      <c r="H82" s="642"/>
      <c r="I82" s="643"/>
      <c r="J82" s="338"/>
      <c r="K82" s="339"/>
      <c r="L82" s="338"/>
      <c r="M82" s="339"/>
      <c r="N82" s="642"/>
      <c r="O82" s="643"/>
    </row>
    <row r="83" spans="1:15" ht="80.25" customHeight="1">
      <c r="A83" s="114" t="s">
        <v>270</v>
      </c>
      <c r="B83" s="658" t="s">
        <v>368</v>
      </c>
      <c r="C83" s="659"/>
      <c r="D83" s="640"/>
      <c r="E83" s="641"/>
      <c r="F83" s="642"/>
      <c r="G83" s="643"/>
      <c r="H83" s="642"/>
      <c r="I83" s="643"/>
      <c r="J83" s="338"/>
      <c r="K83" s="339"/>
      <c r="L83" s="338"/>
      <c r="M83" s="339"/>
      <c r="N83" s="642"/>
      <c r="O83" s="643"/>
    </row>
    <row r="84" spans="1:15" ht="30" customHeight="1">
      <c r="A84" s="644" t="s">
        <v>198</v>
      </c>
      <c r="B84" s="171" t="s">
        <v>99</v>
      </c>
      <c r="C84" s="171" t="s">
        <v>240</v>
      </c>
      <c r="D84" s="171"/>
      <c r="E84" s="171"/>
      <c r="F84" s="171"/>
      <c r="G84" s="171"/>
      <c r="H84" s="171"/>
      <c r="I84" s="171"/>
      <c r="J84" s="171"/>
      <c r="K84" s="171"/>
      <c r="L84" s="171"/>
      <c r="M84" s="171"/>
      <c r="N84" s="171"/>
      <c r="O84" s="171"/>
    </row>
    <row r="85" spans="1:15" ht="30" customHeight="1">
      <c r="A85" s="645"/>
      <c r="B85" s="116">
        <v>8.3299999999999999E-2</v>
      </c>
      <c r="C85" s="117"/>
      <c r="D85" s="116"/>
      <c r="E85" s="117"/>
      <c r="F85" s="123"/>
      <c r="G85" s="118"/>
      <c r="H85" s="123"/>
      <c r="I85" s="118"/>
      <c r="J85" s="123"/>
      <c r="K85" s="118"/>
      <c r="L85" s="123"/>
      <c r="M85" s="118"/>
      <c r="N85" s="123"/>
      <c r="O85" s="118"/>
    </row>
    <row r="86" spans="1:15" ht="409.5" customHeight="1">
      <c r="A86" s="114" t="s">
        <v>269</v>
      </c>
      <c r="B86" s="731" t="s">
        <v>410</v>
      </c>
      <c r="C86" s="647"/>
      <c r="D86" s="663"/>
      <c r="E86" s="663"/>
      <c r="F86" s="663"/>
      <c r="G86" s="663"/>
      <c r="H86" s="663"/>
      <c r="I86" s="663"/>
      <c r="J86" s="340"/>
      <c r="K86" s="340"/>
      <c r="L86" s="340"/>
      <c r="M86" s="340"/>
      <c r="N86" s="663"/>
      <c r="O86" s="663"/>
    </row>
    <row r="87" spans="1:15" ht="80.25" customHeight="1">
      <c r="A87" s="114" t="s">
        <v>270</v>
      </c>
      <c r="B87" s="719" t="s">
        <v>411</v>
      </c>
      <c r="C87" s="725"/>
      <c r="D87" s="660"/>
      <c r="E87" s="661"/>
      <c r="F87" s="660"/>
      <c r="G87" s="661"/>
      <c r="H87" s="660"/>
      <c r="I87" s="661"/>
      <c r="J87" s="335"/>
      <c r="K87" s="336"/>
      <c r="L87" s="335"/>
      <c r="M87" s="336"/>
      <c r="N87" s="660"/>
      <c r="O87" s="661"/>
    </row>
    <row r="88" spans="1:15" ht="29.25" customHeight="1">
      <c r="A88" s="644" t="s">
        <v>200</v>
      </c>
      <c r="B88" s="171" t="s">
        <v>99</v>
      </c>
      <c r="C88" s="171" t="s">
        <v>240</v>
      </c>
      <c r="D88" s="171"/>
      <c r="E88" s="171"/>
      <c r="F88" s="171"/>
      <c r="G88" s="171"/>
      <c r="H88" s="171"/>
      <c r="I88" s="171"/>
      <c r="J88" s="171"/>
      <c r="K88" s="171"/>
      <c r="L88" s="171"/>
      <c r="M88" s="171"/>
      <c r="N88" s="171"/>
      <c r="O88" s="171"/>
    </row>
    <row r="89" spans="1:15" ht="29.25" customHeight="1">
      <c r="A89" s="645"/>
      <c r="B89" s="116">
        <v>8.3299999999999999E-2</v>
      </c>
      <c r="C89" s="119"/>
      <c r="D89" s="116"/>
      <c r="E89" s="117"/>
      <c r="F89" s="123"/>
      <c r="G89" s="118"/>
      <c r="H89" s="123"/>
      <c r="I89" s="118"/>
      <c r="J89" s="123"/>
      <c r="K89" s="118"/>
      <c r="L89" s="123"/>
      <c r="M89" s="118"/>
      <c r="N89" s="123"/>
      <c r="O89" s="118"/>
    </row>
    <row r="90" spans="1:15" ht="80.25" customHeight="1">
      <c r="A90" s="114" t="s">
        <v>269</v>
      </c>
      <c r="B90" s="664"/>
      <c r="C90" s="664"/>
      <c r="D90" s="664"/>
      <c r="E90" s="664"/>
      <c r="F90" s="664"/>
      <c r="G90" s="664"/>
      <c r="H90" s="664"/>
      <c r="I90" s="664"/>
      <c r="J90" s="337"/>
      <c r="K90" s="337"/>
      <c r="L90" s="337"/>
      <c r="M90" s="337"/>
      <c r="N90" s="664"/>
      <c r="O90" s="664"/>
    </row>
    <row r="91" spans="1:15" ht="80.25" customHeight="1">
      <c r="A91" s="114" t="s">
        <v>270</v>
      </c>
      <c r="B91" s="660"/>
      <c r="C91" s="661"/>
      <c r="D91" s="660"/>
      <c r="E91" s="661"/>
      <c r="F91" s="660"/>
      <c r="G91" s="661"/>
      <c r="H91" s="660"/>
      <c r="I91" s="661"/>
      <c r="J91" s="335"/>
      <c r="K91" s="336"/>
      <c r="L91" s="335"/>
      <c r="M91" s="336"/>
      <c r="N91" s="660"/>
      <c r="O91" s="661"/>
    </row>
    <row r="92" spans="1:15" ht="25.25" customHeight="1">
      <c r="A92" s="644" t="s">
        <v>201</v>
      </c>
      <c r="B92" s="171" t="s">
        <v>99</v>
      </c>
      <c r="C92" s="171" t="s">
        <v>240</v>
      </c>
      <c r="D92" s="171"/>
      <c r="E92" s="171"/>
      <c r="F92" s="171"/>
      <c r="G92" s="171"/>
      <c r="H92" s="171"/>
      <c r="I92" s="171"/>
      <c r="J92" s="171"/>
      <c r="K92" s="171"/>
      <c r="L92" s="171"/>
      <c r="M92" s="171"/>
      <c r="N92" s="171"/>
      <c r="O92" s="171"/>
    </row>
    <row r="93" spans="1:15" ht="25.25" customHeight="1">
      <c r="A93" s="645"/>
      <c r="B93" s="116">
        <v>8.3299999999999999E-2</v>
      </c>
      <c r="C93" s="119"/>
      <c r="D93" s="116"/>
      <c r="E93" s="117"/>
      <c r="F93" s="123"/>
      <c r="G93" s="118"/>
      <c r="H93" s="123"/>
      <c r="I93" s="118"/>
      <c r="J93" s="123"/>
      <c r="K93" s="118"/>
      <c r="L93" s="123"/>
      <c r="M93" s="118"/>
      <c r="N93" s="123"/>
      <c r="O93" s="118"/>
    </row>
    <row r="94" spans="1:15" ht="80.25" customHeight="1">
      <c r="A94" s="114" t="s">
        <v>269</v>
      </c>
      <c r="B94" s="664"/>
      <c r="C94" s="664"/>
      <c r="D94" s="664"/>
      <c r="E94" s="664"/>
      <c r="F94" s="664"/>
      <c r="G94" s="664"/>
      <c r="H94" s="664"/>
      <c r="I94" s="664"/>
      <c r="J94" s="337"/>
      <c r="K94" s="337"/>
      <c r="L94" s="337"/>
      <c r="M94" s="337"/>
      <c r="N94" s="664"/>
      <c r="O94" s="664"/>
    </row>
    <row r="95" spans="1:15" ht="80.25" customHeight="1">
      <c r="A95" s="114" t="s">
        <v>270</v>
      </c>
      <c r="B95" s="660"/>
      <c r="C95" s="661"/>
      <c r="D95" s="660"/>
      <c r="E95" s="661"/>
      <c r="F95" s="660"/>
      <c r="G95" s="661"/>
      <c r="H95" s="660"/>
      <c r="I95" s="661"/>
      <c r="J95" s="335"/>
      <c r="K95" s="336"/>
      <c r="L95" s="335"/>
      <c r="M95" s="336"/>
      <c r="N95" s="660"/>
      <c r="O95" s="661"/>
    </row>
    <row r="96" spans="1:15" ht="25.25" customHeight="1">
      <c r="A96" s="644" t="s">
        <v>202</v>
      </c>
      <c r="B96" s="171" t="s">
        <v>99</v>
      </c>
      <c r="C96" s="171" t="s">
        <v>240</v>
      </c>
      <c r="D96" s="171"/>
      <c r="E96" s="171"/>
      <c r="F96" s="171"/>
      <c r="G96" s="171"/>
      <c r="H96" s="171"/>
      <c r="I96" s="171"/>
      <c r="J96" s="171"/>
      <c r="K96" s="171"/>
      <c r="L96" s="171"/>
      <c r="M96" s="171"/>
      <c r="N96" s="171"/>
      <c r="O96" s="171"/>
    </row>
    <row r="97" spans="1:15" ht="25.25" customHeight="1">
      <c r="A97" s="645"/>
      <c r="B97" s="116">
        <v>8.3299999999999999E-2</v>
      </c>
      <c r="C97" s="119"/>
      <c r="D97" s="116"/>
      <c r="E97" s="117"/>
      <c r="F97" s="123"/>
      <c r="G97" s="118"/>
      <c r="H97" s="123"/>
      <c r="I97" s="118"/>
      <c r="J97" s="123"/>
      <c r="K97" s="118"/>
      <c r="L97" s="123"/>
      <c r="M97" s="118"/>
      <c r="N97" s="123"/>
      <c r="O97" s="118"/>
    </row>
    <row r="98" spans="1:15" ht="80.25" customHeight="1">
      <c r="A98" s="114" t="s">
        <v>269</v>
      </c>
      <c r="B98" s="664"/>
      <c r="C98" s="664"/>
      <c r="D98" s="664"/>
      <c r="E98" s="664"/>
      <c r="F98" s="664"/>
      <c r="G98" s="664"/>
      <c r="H98" s="664"/>
      <c r="I98" s="664"/>
      <c r="J98" s="337"/>
      <c r="K98" s="337"/>
      <c r="L98" s="337"/>
      <c r="M98" s="337"/>
      <c r="N98" s="664"/>
      <c r="O98" s="664"/>
    </row>
    <row r="99" spans="1:15" ht="80.25" customHeight="1">
      <c r="A99" s="114" t="s">
        <v>270</v>
      </c>
      <c r="B99" s="660"/>
      <c r="C99" s="661"/>
      <c r="D99" s="660"/>
      <c r="E99" s="661"/>
      <c r="F99" s="660"/>
      <c r="G99" s="661"/>
      <c r="H99" s="660"/>
      <c r="I99" s="661"/>
      <c r="J99" s="335"/>
      <c r="K99" s="336"/>
      <c r="L99" s="335"/>
      <c r="M99" s="336"/>
      <c r="N99" s="660"/>
      <c r="O99" s="661"/>
    </row>
    <row r="100" spans="1:15" ht="25.25" customHeight="1">
      <c r="A100" s="644" t="s">
        <v>204</v>
      </c>
      <c r="B100" s="171" t="s">
        <v>99</v>
      </c>
      <c r="C100" s="171" t="s">
        <v>240</v>
      </c>
      <c r="D100" s="171"/>
      <c r="E100" s="171"/>
      <c r="F100" s="171"/>
      <c r="G100" s="171"/>
      <c r="H100" s="171"/>
      <c r="I100" s="171"/>
      <c r="J100" s="171"/>
      <c r="K100" s="171"/>
      <c r="L100" s="171"/>
      <c r="M100" s="171"/>
      <c r="N100" s="171"/>
      <c r="O100" s="171"/>
    </row>
    <row r="101" spans="1:15" ht="25.25" customHeight="1">
      <c r="A101" s="645"/>
      <c r="B101" s="116">
        <v>8.3299999999999999E-2</v>
      </c>
      <c r="C101" s="119"/>
      <c r="D101" s="116"/>
      <c r="E101" s="117"/>
      <c r="F101" s="123"/>
      <c r="G101" s="118"/>
      <c r="H101" s="123"/>
      <c r="I101" s="118"/>
      <c r="J101" s="123"/>
      <c r="K101" s="118"/>
      <c r="L101" s="123"/>
      <c r="M101" s="118"/>
      <c r="N101" s="123"/>
      <c r="O101" s="118"/>
    </row>
    <row r="102" spans="1:15" ht="80.25" customHeight="1">
      <c r="A102" s="114" t="s">
        <v>269</v>
      </c>
      <c r="B102" s="664"/>
      <c r="C102" s="664"/>
      <c r="D102" s="664"/>
      <c r="E102" s="664"/>
      <c r="F102" s="664"/>
      <c r="G102" s="664"/>
      <c r="H102" s="664"/>
      <c r="I102" s="664"/>
      <c r="J102" s="337"/>
      <c r="K102" s="337"/>
      <c r="L102" s="337"/>
      <c r="M102" s="337"/>
      <c r="N102" s="664"/>
      <c r="O102" s="664"/>
    </row>
    <row r="103" spans="1:15" ht="80.25" customHeight="1">
      <c r="A103" s="114" t="s">
        <v>270</v>
      </c>
      <c r="B103" s="660"/>
      <c r="C103" s="661"/>
      <c r="D103" s="660"/>
      <c r="E103" s="661"/>
      <c r="F103" s="660"/>
      <c r="G103" s="661"/>
      <c r="H103" s="660"/>
      <c r="I103" s="661"/>
      <c r="J103" s="335"/>
      <c r="K103" s="336"/>
      <c r="L103" s="335"/>
      <c r="M103" s="336"/>
      <c r="N103" s="660"/>
      <c r="O103" s="661"/>
    </row>
    <row r="104" spans="1:15" ht="25.25" customHeight="1">
      <c r="A104" s="644" t="s">
        <v>205</v>
      </c>
      <c r="B104" s="171" t="s">
        <v>99</v>
      </c>
      <c r="C104" s="171" t="s">
        <v>240</v>
      </c>
      <c r="D104" s="171"/>
      <c r="E104" s="171"/>
      <c r="F104" s="171"/>
      <c r="G104" s="171"/>
      <c r="H104" s="171"/>
      <c r="I104" s="171"/>
      <c r="J104" s="171"/>
      <c r="K104" s="171"/>
      <c r="L104" s="171"/>
      <c r="M104" s="171"/>
      <c r="N104" s="171"/>
      <c r="O104" s="171"/>
    </row>
    <row r="105" spans="1:15" ht="25.25" customHeight="1">
      <c r="A105" s="645"/>
      <c r="B105" s="116">
        <v>8.3299999999999999E-2</v>
      </c>
      <c r="C105" s="119"/>
      <c r="D105" s="116"/>
      <c r="E105" s="117"/>
      <c r="F105" s="123"/>
      <c r="G105" s="118"/>
      <c r="H105" s="123"/>
      <c r="I105" s="118"/>
      <c r="J105" s="123"/>
      <c r="K105" s="118"/>
      <c r="L105" s="123"/>
      <c r="M105" s="118"/>
      <c r="N105" s="123"/>
      <c r="O105" s="118"/>
    </row>
    <row r="106" spans="1:15" ht="80.25" customHeight="1">
      <c r="A106" s="114" t="s">
        <v>269</v>
      </c>
      <c r="B106" s="664"/>
      <c r="C106" s="664"/>
      <c r="D106" s="664"/>
      <c r="E106" s="664"/>
      <c r="F106" s="664"/>
      <c r="G106" s="664"/>
      <c r="H106" s="664"/>
      <c r="I106" s="664"/>
      <c r="J106" s="337"/>
      <c r="K106" s="337"/>
      <c r="L106" s="337"/>
      <c r="M106" s="337"/>
      <c r="N106" s="664"/>
      <c r="O106" s="664"/>
    </row>
    <row r="107" spans="1:15" ht="80.25" customHeight="1">
      <c r="A107" s="114" t="s">
        <v>270</v>
      </c>
      <c r="B107" s="660"/>
      <c r="C107" s="661"/>
      <c r="D107" s="660"/>
      <c r="E107" s="661"/>
      <c r="F107" s="660"/>
      <c r="G107" s="661"/>
      <c r="H107" s="660"/>
      <c r="I107" s="661"/>
      <c r="J107" s="335"/>
      <c r="K107" s="336"/>
      <c r="L107" s="335"/>
      <c r="M107" s="336"/>
      <c r="N107" s="660"/>
      <c r="O107" s="661"/>
    </row>
    <row r="108" spans="1:15" ht="25.25" customHeight="1">
      <c r="A108" s="644" t="s">
        <v>206</v>
      </c>
      <c r="B108" s="171" t="s">
        <v>99</v>
      </c>
      <c r="C108" s="171" t="s">
        <v>240</v>
      </c>
      <c r="D108" s="171"/>
      <c r="E108" s="171"/>
      <c r="F108" s="171"/>
      <c r="G108" s="171"/>
      <c r="H108" s="171"/>
      <c r="I108" s="171"/>
      <c r="J108" s="171"/>
      <c r="K108" s="171"/>
      <c r="L108" s="171"/>
      <c r="M108" s="171"/>
      <c r="N108" s="171"/>
      <c r="O108" s="171"/>
    </row>
    <row r="109" spans="1:15" ht="25.25" customHeight="1">
      <c r="A109" s="645"/>
      <c r="B109" s="116">
        <v>8.3299999999999999E-2</v>
      </c>
      <c r="C109" s="119"/>
      <c r="D109" s="116"/>
      <c r="E109" s="117"/>
      <c r="F109" s="123"/>
      <c r="G109" s="118"/>
      <c r="H109" s="123"/>
      <c r="I109" s="118"/>
      <c r="J109" s="123"/>
      <c r="K109" s="118"/>
      <c r="L109" s="123"/>
      <c r="M109" s="118"/>
      <c r="N109" s="123"/>
      <c r="O109" s="118"/>
    </row>
    <row r="110" spans="1:15" ht="80.25" customHeight="1">
      <c r="A110" s="114" t="s">
        <v>269</v>
      </c>
      <c r="B110" s="664"/>
      <c r="C110" s="664"/>
      <c r="D110" s="664"/>
      <c r="E110" s="664"/>
      <c r="F110" s="664"/>
      <c r="G110" s="664"/>
      <c r="H110" s="664"/>
      <c r="I110" s="664"/>
      <c r="J110" s="337"/>
      <c r="K110" s="337"/>
      <c r="L110" s="337"/>
      <c r="M110" s="337"/>
      <c r="N110" s="664"/>
      <c r="O110" s="664"/>
    </row>
    <row r="111" spans="1:15" ht="80.25" customHeight="1">
      <c r="A111" s="114" t="s">
        <v>270</v>
      </c>
      <c r="B111" s="660"/>
      <c r="C111" s="661"/>
      <c r="D111" s="660"/>
      <c r="E111" s="661"/>
      <c r="F111" s="660"/>
      <c r="G111" s="661"/>
      <c r="H111" s="660"/>
      <c r="I111" s="661"/>
      <c r="J111" s="335"/>
      <c r="K111" s="336"/>
      <c r="L111" s="335"/>
      <c r="M111" s="336"/>
      <c r="N111" s="660"/>
      <c r="O111" s="661"/>
    </row>
    <row r="112" spans="1:15" ht="25.25" customHeight="1">
      <c r="A112" s="644" t="s">
        <v>207</v>
      </c>
      <c r="B112" s="171" t="s">
        <v>99</v>
      </c>
      <c r="C112" s="171" t="s">
        <v>240</v>
      </c>
      <c r="D112" s="171"/>
      <c r="E112" s="171"/>
      <c r="F112" s="171"/>
      <c r="G112" s="171"/>
      <c r="H112" s="171"/>
      <c r="I112" s="171"/>
      <c r="J112" s="171"/>
      <c r="K112" s="171"/>
      <c r="L112" s="171"/>
      <c r="M112" s="171"/>
      <c r="N112" s="171"/>
      <c r="O112" s="171"/>
    </row>
    <row r="113" spans="1:15" ht="25.25" customHeight="1">
      <c r="A113" s="645"/>
      <c r="B113" s="116">
        <v>8.3699999999999997E-2</v>
      </c>
      <c r="C113" s="314"/>
      <c r="D113" s="346"/>
      <c r="E113" s="314"/>
      <c r="F113" s="346"/>
      <c r="G113" s="315"/>
      <c r="H113" s="346"/>
      <c r="I113" s="315"/>
      <c r="J113" s="314"/>
      <c r="K113" s="315"/>
      <c r="L113" s="346"/>
      <c r="M113" s="315"/>
      <c r="N113" s="346"/>
      <c r="O113" s="315"/>
    </row>
    <row r="114" spans="1:15" ht="80.25" customHeight="1">
      <c r="A114" s="114" t="s">
        <v>269</v>
      </c>
      <c r="B114" s="665"/>
      <c r="C114" s="665"/>
      <c r="D114" s="665"/>
      <c r="E114" s="665"/>
      <c r="F114" s="665"/>
      <c r="G114" s="665"/>
      <c r="H114" s="665"/>
      <c r="I114" s="665"/>
      <c r="J114" s="666"/>
      <c r="K114" s="667"/>
      <c r="L114" s="666"/>
      <c r="M114" s="667"/>
      <c r="N114" s="665"/>
      <c r="O114" s="665"/>
    </row>
    <row r="115" spans="1:15" ht="80.25" customHeight="1">
      <c r="A115" s="114" t="s">
        <v>270</v>
      </c>
      <c r="B115" s="660"/>
      <c r="C115" s="661"/>
      <c r="D115" s="660"/>
      <c r="E115" s="661"/>
      <c r="F115" s="660"/>
      <c r="G115" s="661"/>
      <c r="H115" s="660"/>
      <c r="I115" s="661"/>
      <c r="J115" s="335"/>
      <c r="K115" s="336"/>
      <c r="L115" s="335"/>
      <c r="M115" s="336"/>
      <c r="N115" s="660"/>
      <c r="O115" s="661"/>
    </row>
    <row r="116" spans="1:15" ht="17">
      <c r="A116" s="115" t="s">
        <v>275</v>
      </c>
      <c r="B116" s="120">
        <f>(B69+B73+B77+B81+B85+B89+B93+B97+B101+B105+B109+B113)</f>
        <v>1</v>
      </c>
      <c r="C116" s="120">
        <f t="shared" ref="C116" si="0">(C69+C73+C77+C81+C85+C89+C93+C97+C101+C105+C109+C113)</f>
        <v>0.3332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my.sharepoint.com/:f:/g/personal/mcgranados_sdmujer_gov_co/EtBvq3-4PJFLvOpyy28WYQYBlZg0r7tG9PzRV5mD_mrBEQ?e=SHSglR" xr:uid="{C1132F9E-7DE4-4B89-8255-C177585E71FF}"/>
    <hyperlink ref="B79:C79" r:id="rId2" display="https://secretariadistritald-my.sharepoint.com/:f:/g/personal/jbuitrago_sdmujer_gov_co/EptYooAOfcRAiDljHadlBiQBBzzG2QkE2yk912a-wkB3rg?e=XbZSJD" xr:uid="{1BC79254-108E-4EB3-9C52-F974A282C466}"/>
    <hyperlink ref="B83" r:id="rId3" xr:uid="{65E3ACE4-92B4-4184-BB3C-5CE9C681E24F}"/>
    <hyperlink ref="B87:C87" r:id="rId4" display="https://secretariadistritald-my.sharepoint.com/:f:/g/personal/mcgranados_sdmujer_gov_co/EpvrVs98PxlIuc1Eg3FmBlYBZP-d2wFKRIvj1tVSR6Nc2Q?e=z0ymed" xr:uid="{7E17763A-1404-49E2-9818-CB224FD066BC}"/>
  </hyperlinks>
  <pageMargins left="0.25" right="0.25" top="0.75" bottom="0.75" header="0.3" footer="0.3"/>
  <pageSetup paperSize="8" scale="12" orientation="portrait" r:id="rId5"/>
  <drawing r:id="rId6"/>
  <legacyDrawing r:id="rId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2599221-D7A7-DE47-876D-D6F252749C45}">
          <x14:formula1>
            <xm:f>Listas!$B$2:$B$4</xm:f>
          </x14:formula1>
          <xm:sqref>H35:I36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FCB8-238C-3D44-ABFD-34FDC8EFE315}">
  <sheetPr>
    <tabColor theme="5" tint="0.59999389629810485"/>
  </sheetPr>
  <dimension ref="A1:O126"/>
  <sheetViews>
    <sheetView showGridLines="0" view="pageBreakPreview" topLeftCell="A46" zoomScale="25" zoomScaleNormal="60" workbookViewId="0">
      <selection activeCell="B86" sqref="B86:C86"/>
    </sheetView>
  </sheetViews>
  <sheetFormatPr baseColWidth="10" defaultColWidth="10.6640625" defaultRowHeight="14"/>
  <cols>
    <col min="1" max="1" width="49.6640625" style="362" customWidth="1"/>
    <col min="2" max="2" width="89.33203125" style="362" customWidth="1"/>
    <col min="3" max="6" width="35.6640625" style="362" customWidth="1"/>
    <col min="7" max="7" width="51.33203125" style="362" customWidth="1"/>
    <col min="8" max="8" width="35.6640625" style="362" customWidth="1"/>
    <col min="9" max="9" width="61.83203125" style="362" customWidth="1"/>
    <col min="10" max="13" width="35.6640625" style="362" customWidth="1"/>
    <col min="14" max="15" width="18.1640625" style="362" customWidth="1"/>
    <col min="16" max="16" width="8.5" style="362" customWidth="1"/>
    <col min="17" max="17" width="18.5" style="362" bestFit="1" customWidth="1"/>
    <col min="18" max="18" width="5.6640625" style="362" customWidth="1"/>
    <col min="19" max="19" width="18.5" style="362" bestFit="1" customWidth="1"/>
    <col min="20" max="20" width="4.6640625" style="362" customWidth="1"/>
    <col min="21" max="21" width="23" style="362" bestFit="1" customWidth="1"/>
    <col min="22" max="22" width="10.6640625" style="362"/>
    <col min="23" max="23" width="18.5" style="362" bestFit="1" customWidth="1"/>
    <col min="24" max="24" width="16.1640625" style="362" customWidth="1"/>
    <col min="25" max="16384" width="10.6640625" style="362"/>
  </cols>
  <sheetData>
    <row r="1" spans="1:15" s="352" customFormat="1" ht="32.25" customHeight="1" thickBot="1">
      <c r="A1" s="572"/>
      <c r="B1" s="575" t="s">
        <v>182</v>
      </c>
      <c r="C1" s="576"/>
      <c r="D1" s="576"/>
      <c r="E1" s="576"/>
      <c r="F1" s="576"/>
      <c r="G1" s="576"/>
      <c r="H1" s="576"/>
      <c r="I1" s="576"/>
      <c r="J1" s="576"/>
      <c r="K1" s="576"/>
      <c r="L1" s="577"/>
      <c r="M1" s="732" t="s">
        <v>183</v>
      </c>
      <c r="N1" s="733"/>
      <c r="O1" s="734"/>
    </row>
    <row r="2" spans="1:15" s="352" customFormat="1" ht="30.75" customHeight="1" thickBot="1">
      <c r="A2" s="573"/>
      <c r="B2" s="581" t="s">
        <v>184</v>
      </c>
      <c r="C2" s="582"/>
      <c r="D2" s="582"/>
      <c r="E2" s="582"/>
      <c r="F2" s="582"/>
      <c r="G2" s="582"/>
      <c r="H2" s="582"/>
      <c r="I2" s="582"/>
      <c r="J2" s="582"/>
      <c r="K2" s="582"/>
      <c r="L2" s="583"/>
      <c r="M2" s="732" t="s">
        <v>185</v>
      </c>
      <c r="N2" s="733"/>
      <c r="O2" s="734"/>
    </row>
    <row r="3" spans="1:15" s="352" customFormat="1" ht="24" customHeight="1" thickBot="1">
      <c r="A3" s="573"/>
      <c r="B3" s="581" t="s">
        <v>186</v>
      </c>
      <c r="C3" s="582"/>
      <c r="D3" s="582"/>
      <c r="E3" s="582"/>
      <c r="F3" s="582"/>
      <c r="G3" s="582"/>
      <c r="H3" s="582"/>
      <c r="I3" s="582"/>
      <c r="J3" s="582"/>
      <c r="K3" s="582"/>
      <c r="L3" s="583"/>
      <c r="M3" s="732" t="s">
        <v>187</v>
      </c>
      <c r="N3" s="733"/>
      <c r="O3" s="734"/>
    </row>
    <row r="4" spans="1:15" s="352" customFormat="1" ht="21.75" customHeight="1" thickBot="1">
      <c r="A4" s="574"/>
      <c r="B4" s="584" t="s">
        <v>188</v>
      </c>
      <c r="C4" s="585"/>
      <c r="D4" s="585"/>
      <c r="E4" s="585"/>
      <c r="F4" s="585"/>
      <c r="G4" s="585"/>
      <c r="H4" s="585"/>
      <c r="I4" s="585"/>
      <c r="J4" s="585"/>
      <c r="K4" s="585"/>
      <c r="L4" s="586"/>
      <c r="M4" s="732" t="s">
        <v>189</v>
      </c>
      <c r="N4" s="733"/>
      <c r="O4" s="734"/>
    </row>
    <row r="5" spans="1:15" s="352" customFormat="1" ht="21.75" customHeight="1" thickBot="1">
      <c r="A5" s="157"/>
      <c r="B5" s="158"/>
      <c r="C5" s="158"/>
      <c r="D5" s="158"/>
      <c r="E5" s="158"/>
      <c r="F5" s="158"/>
      <c r="G5" s="158"/>
      <c r="H5" s="158"/>
      <c r="I5" s="158"/>
      <c r="J5" s="158"/>
      <c r="K5" s="158"/>
      <c r="L5" s="158"/>
      <c r="M5" s="353"/>
      <c r="N5" s="353"/>
      <c r="O5" s="353"/>
    </row>
    <row r="6" spans="1:15" s="352" customFormat="1" ht="21.75" customHeight="1" thickBot="1">
      <c r="A6" s="588" t="s">
        <v>190</v>
      </c>
      <c r="B6" s="278" t="s">
        <v>191</v>
      </c>
      <c r="C6" s="354"/>
      <c r="D6" s="278" t="s">
        <v>192</v>
      </c>
      <c r="E6" s="355"/>
      <c r="F6" s="278" t="s">
        <v>193</v>
      </c>
      <c r="G6" s="356"/>
      <c r="H6" s="278" t="s">
        <v>194</v>
      </c>
      <c r="I6" s="234"/>
      <c r="J6" s="592" t="s">
        <v>196</v>
      </c>
      <c r="K6" s="593"/>
      <c r="L6" s="357" t="s">
        <v>197</v>
      </c>
      <c r="M6" s="736" t="s">
        <v>195</v>
      </c>
      <c r="N6" s="736"/>
      <c r="O6" s="736"/>
    </row>
    <row r="7" spans="1:15" s="352" customFormat="1" ht="21.75" customHeight="1" thickBot="1">
      <c r="A7" s="588"/>
      <c r="B7" s="358" t="s">
        <v>198</v>
      </c>
      <c r="C7" s="235" t="s">
        <v>199</v>
      </c>
      <c r="D7" s="278" t="s">
        <v>200</v>
      </c>
      <c r="E7" s="236"/>
      <c r="F7" s="278" t="s">
        <v>201</v>
      </c>
      <c r="G7" s="236"/>
      <c r="H7" s="278" t="s">
        <v>202</v>
      </c>
      <c r="I7" s="234"/>
      <c r="J7" s="592"/>
      <c r="K7" s="593"/>
      <c r="L7" s="357" t="s">
        <v>203</v>
      </c>
      <c r="M7" s="736"/>
      <c r="N7" s="736"/>
      <c r="O7" s="736"/>
    </row>
    <row r="8" spans="1:15" s="352" customFormat="1" ht="21.75" customHeight="1" thickBot="1">
      <c r="A8" s="588"/>
      <c r="B8" s="278" t="s">
        <v>204</v>
      </c>
      <c r="C8" s="354"/>
      <c r="D8" s="278" t="s">
        <v>205</v>
      </c>
      <c r="E8" s="236"/>
      <c r="F8" s="278" t="s">
        <v>206</v>
      </c>
      <c r="G8" s="236"/>
      <c r="H8" s="278" t="s">
        <v>207</v>
      </c>
      <c r="I8" s="234"/>
      <c r="J8" s="592"/>
      <c r="K8" s="593"/>
      <c r="L8" s="357" t="s">
        <v>208</v>
      </c>
      <c r="M8" s="736"/>
      <c r="N8" s="736"/>
      <c r="O8" s="736"/>
    </row>
    <row r="9" spans="1:15" s="352" customFormat="1" ht="21.75" customHeight="1">
      <c r="A9" s="157"/>
      <c r="B9" s="158"/>
      <c r="C9" s="158"/>
      <c r="D9" s="158"/>
      <c r="E9" s="158"/>
      <c r="F9" s="158"/>
      <c r="G9" s="158"/>
      <c r="H9" s="158"/>
      <c r="I9" s="158"/>
      <c r="J9" s="158"/>
      <c r="K9" s="158"/>
      <c r="L9" s="158"/>
      <c r="M9" s="353"/>
      <c r="N9" s="353"/>
      <c r="O9" s="353"/>
    </row>
    <row r="10" spans="1:15" ht="15" customHeight="1" thickBot="1">
      <c r="A10" s="73"/>
      <c r="B10" s="74"/>
      <c r="C10" s="74"/>
      <c r="D10" s="359"/>
      <c r="E10" s="75"/>
      <c r="F10" s="75"/>
      <c r="G10" s="360"/>
      <c r="H10" s="360"/>
      <c r="I10" s="361"/>
      <c r="J10" s="361"/>
      <c r="K10" s="74"/>
      <c r="L10" s="74"/>
      <c r="M10" s="74"/>
      <c r="N10" s="74"/>
      <c r="O10" s="74"/>
    </row>
    <row r="11" spans="1:15" ht="15" customHeight="1">
      <c r="A11" s="595" t="s">
        <v>209</v>
      </c>
      <c r="B11" s="598" t="s">
        <v>412</v>
      </c>
      <c r="C11" s="599"/>
      <c r="D11" s="599"/>
      <c r="E11" s="599"/>
      <c r="F11" s="599"/>
      <c r="G11" s="599"/>
      <c r="H11" s="599"/>
      <c r="I11" s="599"/>
      <c r="J11" s="599"/>
      <c r="K11" s="599"/>
      <c r="L11" s="599"/>
      <c r="M11" s="599"/>
      <c r="N11" s="599"/>
      <c r="O11" s="600"/>
    </row>
    <row r="12" spans="1:15" ht="15" customHeight="1">
      <c r="A12" s="596"/>
      <c r="B12" s="601"/>
      <c r="C12" s="602"/>
      <c r="D12" s="602"/>
      <c r="E12" s="602"/>
      <c r="F12" s="602"/>
      <c r="G12" s="602"/>
      <c r="H12" s="602"/>
      <c r="I12" s="602"/>
      <c r="J12" s="602"/>
      <c r="K12" s="602"/>
      <c r="L12" s="602"/>
      <c r="M12" s="602"/>
      <c r="N12" s="602"/>
      <c r="O12" s="603"/>
    </row>
    <row r="13" spans="1:15" ht="15" customHeight="1" thickBot="1">
      <c r="A13" s="597"/>
      <c r="B13" s="604"/>
      <c r="C13" s="605"/>
      <c r="D13" s="605"/>
      <c r="E13" s="605"/>
      <c r="F13" s="605"/>
      <c r="G13" s="605"/>
      <c r="H13" s="605"/>
      <c r="I13" s="605"/>
      <c r="J13" s="605"/>
      <c r="K13" s="605"/>
      <c r="L13" s="605"/>
      <c r="M13" s="605"/>
      <c r="N13" s="605"/>
      <c r="O13" s="606"/>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87" t="s">
        <v>413</v>
      </c>
      <c r="C15" s="587"/>
      <c r="D15" s="587"/>
      <c r="E15" s="587"/>
      <c r="F15" s="587"/>
      <c r="G15" s="588" t="s">
        <v>213</v>
      </c>
      <c r="H15" s="588"/>
      <c r="I15" s="589" t="s">
        <v>414</v>
      </c>
      <c r="J15" s="589"/>
      <c r="K15" s="589"/>
      <c r="L15" s="589"/>
      <c r="M15" s="589"/>
      <c r="N15" s="589"/>
      <c r="O15" s="589"/>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87" t="s">
        <v>216</v>
      </c>
      <c r="C17" s="587"/>
      <c r="D17" s="587"/>
      <c r="E17" s="587"/>
      <c r="F17" s="126" t="s">
        <v>217</v>
      </c>
      <c r="G17" s="735" t="s">
        <v>218</v>
      </c>
      <c r="H17" s="735"/>
      <c r="I17" s="735"/>
      <c r="J17" s="126" t="s">
        <v>219</v>
      </c>
      <c r="K17" s="587" t="s">
        <v>415</v>
      </c>
      <c r="L17" s="587"/>
      <c r="M17" s="587"/>
      <c r="N17" s="587"/>
      <c r="O17" s="587"/>
    </row>
    <row r="18" spans="1:15" ht="9" customHeight="1">
      <c r="A18" s="72"/>
      <c r="B18" s="69"/>
      <c r="C18" s="618"/>
      <c r="D18" s="618"/>
      <c r="E18" s="618"/>
      <c r="F18" s="618"/>
      <c r="G18" s="618"/>
      <c r="H18" s="618"/>
      <c r="I18" s="618"/>
      <c r="J18" s="618"/>
      <c r="K18" s="618"/>
      <c r="L18" s="618"/>
      <c r="M18" s="618"/>
      <c r="N18" s="618"/>
      <c r="O18" s="618"/>
    </row>
    <row r="20" spans="1:15" ht="16.5" customHeight="1" thickBot="1">
      <c r="A20" s="363"/>
      <c r="B20" s="364"/>
      <c r="C20" s="364"/>
      <c r="D20" s="364"/>
      <c r="E20" s="364"/>
      <c r="F20" s="364"/>
      <c r="G20" s="364"/>
      <c r="H20" s="364"/>
      <c r="I20" s="364"/>
      <c r="J20" s="364"/>
      <c r="K20" s="364"/>
      <c r="L20" s="364"/>
      <c r="M20" s="364"/>
      <c r="N20" s="364"/>
      <c r="O20" s="364"/>
    </row>
    <row r="21" spans="1:15" ht="32" customHeight="1" thickBot="1">
      <c r="A21" s="619" t="s">
        <v>221</v>
      </c>
      <c r="B21" s="620"/>
      <c r="C21" s="620"/>
      <c r="D21" s="620"/>
      <c r="E21" s="620"/>
      <c r="F21" s="620"/>
      <c r="G21" s="620"/>
      <c r="H21" s="620"/>
      <c r="I21" s="620"/>
      <c r="J21" s="620"/>
      <c r="K21" s="620"/>
      <c r="L21" s="620"/>
      <c r="M21" s="620"/>
      <c r="N21" s="620"/>
      <c r="O21" s="592"/>
    </row>
    <row r="22" spans="1:15" ht="32" customHeight="1" thickBot="1">
      <c r="A22" s="619" t="s">
        <v>222</v>
      </c>
      <c r="B22" s="620"/>
      <c r="C22" s="620"/>
      <c r="D22" s="620"/>
      <c r="E22" s="620"/>
      <c r="F22" s="620"/>
      <c r="G22" s="620"/>
      <c r="H22" s="620"/>
      <c r="I22" s="620"/>
      <c r="J22" s="620"/>
      <c r="K22" s="620"/>
      <c r="L22" s="620"/>
      <c r="M22" s="620"/>
      <c r="N22" s="620"/>
      <c r="O22" s="592"/>
    </row>
    <row r="23" spans="1:15"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365">
        <v>1300257000</v>
      </c>
      <c r="C24" s="365">
        <v>1300257000</v>
      </c>
      <c r="D24" s="365">
        <v>1279892892</v>
      </c>
      <c r="E24" s="365">
        <v>1180433157</v>
      </c>
      <c r="F24" s="365">
        <v>1172399557</v>
      </c>
      <c r="G24" s="365"/>
      <c r="H24" s="366"/>
      <c r="I24" s="366"/>
      <c r="J24" s="366"/>
      <c r="K24" s="366"/>
      <c r="L24" s="366"/>
      <c r="M24" s="366"/>
      <c r="N24" s="366">
        <f>SUM(B24:M24)</f>
        <v>6233239606</v>
      </c>
      <c r="O24" s="367"/>
    </row>
    <row r="25" spans="1:15" ht="32" customHeight="1">
      <c r="A25" s="90" t="s">
        <v>226</v>
      </c>
      <c r="B25" s="365"/>
      <c r="C25" s="365">
        <v>1107498465</v>
      </c>
      <c r="D25" s="365">
        <v>1087134357</v>
      </c>
      <c r="E25" s="365">
        <v>1172399557</v>
      </c>
      <c r="F25" s="365">
        <v>1172399557</v>
      </c>
      <c r="G25" s="365"/>
      <c r="H25" s="365"/>
      <c r="I25" s="365"/>
      <c r="J25" s="365"/>
      <c r="K25" s="365"/>
      <c r="L25" s="365"/>
      <c r="M25" s="365"/>
      <c r="N25" s="365"/>
      <c r="O25" s="368">
        <f>+(B25+C25+D25+E25+F25+G25+H25+I25+J25+K25+L25+M25)/N24</f>
        <v>0.72826206321836684</v>
      </c>
    </row>
    <row r="26" spans="1:15" ht="32" customHeight="1">
      <c r="A26" s="90" t="s">
        <v>227</v>
      </c>
      <c r="B26" s="365"/>
      <c r="C26" s="365">
        <v>32455203</v>
      </c>
      <c r="D26" s="365">
        <v>115142217</v>
      </c>
      <c r="E26" s="365">
        <v>221954431</v>
      </c>
      <c r="F26" s="365">
        <v>326967045</v>
      </c>
      <c r="G26" s="365"/>
      <c r="H26" s="365"/>
      <c r="I26" s="365"/>
      <c r="J26" s="365"/>
      <c r="K26" s="365"/>
      <c r="L26" s="365"/>
      <c r="M26" s="365"/>
      <c r="N26" s="365"/>
      <c r="O26" s="368"/>
    </row>
    <row r="27" spans="1:15" ht="32" customHeight="1">
      <c r="A27" s="90" t="s">
        <v>228</v>
      </c>
      <c r="B27" s="365"/>
      <c r="C27" s="365"/>
      <c r="D27" s="365">
        <v>108164102</v>
      </c>
      <c r="E27" s="365">
        <v>108164102</v>
      </c>
      <c r="F27" s="365"/>
      <c r="G27" s="365"/>
      <c r="H27" s="365"/>
      <c r="I27" s="365"/>
      <c r="J27" s="365"/>
      <c r="K27" s="365"/>
      <c r="L27" s="365"/>
      <c r="M27" s="365"/>
      <c r="N27" s="365"/>
      <c r="O27" s="369"/>
    </row>
    <row r="28" spans="1:15" ht="32" customHeight="1">
      <c r="A28" s="90" t="s">
        <v>229</v>
      </c>
      <c r="B28" s="365">
        <v>0</v>
      </c>
      <c r="C28" s="365"/>
      <c r="D28" s="365"/>
      <c r="E28" s="365"/>
      <c r="F28" s="365"/>
      <c r="G28" s="365"/>
      <c r="H28" s="365"/>
      <c r="I28" s="365"/>
      <c r="J28" s="365"/>
      <c r="K28" s="365"/>
      <c r="L28" s="365"/>
      <c r="M28" s="365"/>
      <c r="N28" s="365"/>
      <c r="O28" s="369"/>
    </row>
    <row r="29" spans="1:15" ht="32" customHeight="1">
      <c r="A29" s="93" t="s">
        <v>230</v>
      </c>
      <c r="B29" s="370">
        <v>0</v>
      </c>
      <c r="C29" s="370"/>
      <c r="D29" s="370">
        <v>97710766</v>
      </c>
      <c r="E29" s="370">
        <v>9800000</v>
      </c>
      <c r="F29" s="370"/>
      <c r="G29" s="370"/>
      <c r="H29" s="370"/>
      <c r="I29" s="370"/>
      <c r="J29" s="370"/>
      <c r="K29" s="370"/>
      <c r="L29" s="370"/>
      <c r="M29" s="370"/>
      <c r="N29" s="370"/>
      <c r="O29" s="371"/>
    </row>
    <row r="30" spans="1:15" s="372" customFormat="1" ht="16.5" customHeight="1"/>
    <row r="31" spans="1:15" s="372" customFormat="1" ht="17.25" customHeight="1"/>
    <row r="32" spans="1:15" ht="5.25" customHeight="1"/>
    <row r="33" spans="1:10" ht="48" customHeight="1">
      <c r="A33" s="747" t="s">
        <v>231</v>
      </c>
      <c r="B33" s="748"/>
      <c r="C33" s="748"/>
      <c r="D33" s="748"/>
      <c r="E33" s="748"/>
      <c r="F33" s="748"/>
      <c r="G33" s="748"/>
      <c r="H33" s="748"/>
      <c r="I33" s="749"/>
      <c r="J33" s="373"/>
    </row>
    <row r="34" spans="1:10" ht="50.25" customHeight="1">
      <c r="A34" s="437" t="s">
        <v>232</v>
      </c>
      <c r="B34" s="750" t="s">
        <v>412</v>
      </c>
      <c r="C34" s="750"/>
      <c r="D34" s="750"/>
      <c r="E34" s="750"/>
      <c r="F34" s="750"/>
      <c r="G34" s="750"/>
      <c r="H34" s="750"/>
      <c r="I34" s="751"/>
      <c r="J34" s="374"/>
    </row>
    <row r="35" spans="1:10" ht="18.75" customHeight="1">
      <c r="A35" s="741" t="s">
        <v>233</v>
      </c>
      <c r="B35" s="438">
        <v>2024</v>
      </c>
      <c r="C35" s="438">
        <v>2025</v>
      </c>
      <c r="D35" s="438">
        <v>2026</v>
      </c>
      <c r="E35" s="438">
        <v>2027</v>
      </c>
      <c r="F35" s="438" t="s">
        <v>234</v>
      </c>
      <c r="G35" s="752" t="s">
        <v>235</v>
      </c>
      <c r="H35" s="754" t="s">
        <v>23</v>
      </c>
      <c r="I35" s="755"/>
      <c r="J35" s="374"/>
    </row>
    <row r="36" spans="1:10" ht="50.25" customHeight="1">
      <c r="A36" s="742"/>
      <c r="B36" s="378">
        <v>1</v>
      </c>
      <c r="C36" s="378">
        <v>1</v>
      </c>
      <c r="D36" s="378">
        <v>1</v>
      </c>
      <c r="E36" s="378">
        <v>1</v>
      </c>
      <c r="F36" s="378">
        <v>1</v>
      </c>
      <c r="G36" s="753"/>
      <c r="H36" s="756"/>
      <c r="I36" s="757"/>
      <c r="J36" s="374"/>
    </row>
    <row r="37" spans="1:10" ht="52.5" customHeight="1">
      <c r="A37" s="440" t="s">
        <v>236</v>
      </c>
      <c r="B37" s="737">
        <v>0.16</v>
      </c>
      <c r="C37" s="738"/>
      <c r="D37" s="739" t="s">
        <v>237</v>
      </c>
      <c r="E37" s="739"/>
      <c r="F37" s="739"/>
      <c r="G37" s="739"/>
      <c r="H37" s="739"/>
      <c r="I37" s="740"/>
    </row>
    <row r="38" spans="1:10" s="375" customFormat="1" ht="48" customHeight="1">
      <c r="A38" s="741" t="s">
        <v>238</v>
      </c>
      <c r="B38" s="110" t="s">
        <v>239</v>
      </c>
      <c r="C38" s="109" t="s">
        <v>240</v>
      </c>
      <c r="D38" s="743" t="s">
        <v>241</v>
      </c>
      <c r="E38" s="744"/>
      <c r="F38" s="743" t="s">
        <v>242</v>
      </c>
      <c r="G38" s="744"/>
      <c r="H38" s="441" t="s">
        <v>243</v>
      </c>
      <c r="I38" s="441" t="s">
        <v>244</v>
      </c>
    </row>
    <row r="39" spans="1:10" ht="261" customHeight="1">
      <c r="A39" s="742"/>
      <c r="B39" s="379">
        <v>0</v>
      </c>
      <c r="C39" s="379"/>
      <c r="D39" s="745" t="s">
        <v>416</v>
      </c>
      <c r="E39" s="746"/>
      <c r="F39" s="745" t="s">
        <v>417</v>
      </c>
      <c r="G39" s="746"/>
      <c r="H39" s="442" t="s">
        <v>418</v>
      </c>
      <c r="I39" s="442" t="s">
        <v>419</v>
      </c>
    </row>
    <row r="40" spans="1:10" s="375" customFormat="1" ht="54" customHeight="1">
      <c r="A40" s="741" t="s">
        <v>245</v>
      </c>
      <c r="B40" s="112" t="s">
        <v>239</v>
      </c>
      <c r="C40" s="111" t="s">
        <v>240</v>
      </c>
      <c r="D40" s="743" t="s">
        <v>241</v>
      </c>
      <c r="E40" s="744"/>
      <c r="F40" s="743" t="s">
        <v>242</v>
      </c>
      <c r="G40" s="744"/>
      <c r="H40" s="441" t="s">
        <v>243</v>
      </c>
      <c r="I40" s="441" t="s">
        <v>244</v>
      </c>
    </row>
    <row r="41" spans="1:10" ht="314.25" customHeight="1">
      <c r="A41" s="742"/>
      <c r="B41" s="379">
        <v>8.3333333333333329E-2</v>
      </c>
      <c r="C41" s="379">
        <v>8.3333333333333329E-2</v>
      </c>
      <c r="D41" s="745" t="s">
        <v>416</v>
      </c>
      <c r="E41" s="746"/>
      <c r="F41" s="745" t="s">
        <v>417</v>
      </c>
      <c r="G41" s="746"/>
      <c r="H41" s="442" t="s">
        <v>418</v>
      </c>
      <c r="I41" s="442" t="s">
        <v>419</v>
      </c>
    </row>
    <row r="42" spans="1:10" s="375" customFormat="1" ht="35" customHeight="1">
      <c r="A42" s="741" t="s">
        <v>248</v>
      </c>
      <c r="B42" s="112" t="s">
        <v>239</v>
      </c>
      <c r="C42" s="111" t="s">
        <v>240</v>
      </c>
      <c r="D42" s="743" t="s">
        <v>241</v>
      </c>
      <c r="E42" s="744"/>
      <c r="F42" s="743" t="s">
        <v>242</v>
      </c>
      <c r="G42" s="744"/>
      <c r="H42" s="441" t="s">
        <v>243</v>
      </c>
      <c r="I42" s="441" t="s">
        <v>244</v>
      </c>
    </row>
    <row r="43" spans="1:10" ht="305.25" customHeight="1">
      <c r="A43" s="742"/>
      <c r="B43" s="379">
        <v>0.16700000000000001</v>
      </c>
      <c r="C43" s="379">
        <v>0.16700000000000001</v>
      </c>
      <c r="D43" s="758" t="s">
        <v>420</v>
      </c>
      <c r="E43" s="746"/>
      <c r="F43" s="759" t="s">
        <v>421</v>
      </c>
      <c r="G43" s="760"/>
      <c r="H43" s="460" t="s">
        <v>418</v>
      </c>
      <c r="I43" s="442" t="s">
        <v>422</v>
      </c>
    </row>
    <row r="44" spans="1:10" s="375" customFormat="1" ht="35" customHeight="1">
      <c r="A44" s="741" t="s">
        <v>251</v>
      </c>
      <c r="B44" s="112" t="s">
        <v>239</v>
      </c>
      <c r="C44" s="112" t="s">
        <v>240</v>
      </c>
      <c r="D44" s="761" t="s">
        <v>241</v>
      </c>
      <c r="E44" s="744"/>
      <c r="F44" s="743" t="s">
        <v>242</v>
      </c>
      <c r="G44" s="744"/>
      <c r="H44" s="441" t="s">
        <v>243</v>
      </c>
      <c r="I44" s="441" t="s">
        <v>244</v>
      </c>
    </row>
    <row r="45" spans="1:10" ht="250.5" customHeight="1">
      <c r="A45" s="742"/>
      <c r="B45" s="379">
        <v>8.3333333333333329E-2</v>
      </c>
      <c r="C45" s="379">
        <v>8.3333333333333329E-2</v>
      </c>
      <c r="D45" s="762" t="s">
        <v>423</v>
      </c>
      <c r="E45" s="763"/>
      <c r="F45" s="759" t="s">
        <v>424</v>
      </c>
      <c r="G45" s="760"/>
      <c r="H45" s="496" t="s">
        <v>418</v>
      </c>
      <c r="I45" s="497" t="s">
        <v>425</v>
      </c>
    </row>
    <row r="46" spans="1:10" s="375" customFormat="1" ht="35" customHeight="1">
      <c r="A46" s="741" t="s">
        <v>255</v>
      </c>
      <c r="B46" s="112" t="s">
        <v>239</v>
      </c>
      <c r="C46" s="111" t="s">
        <v>240</v>
      </c>
      <c r="D46" s="743" t="s">
        <v>241</v>
      </c>
      <c r="E46" s="744"/>
      <c r="F46" s="743" t="s">
        <v>242</v>
      </c>
      <c r="G46" s="744"/>
      <c r="H46" s="441" t="s">
        <v>243</v>
      </c>
      <c r="I46" s="441" t="s">
        <v>244</v>
      </c>
    </row>
    <row r="47" spans="1:10" ht="234.75" customHeight="1">
      <c r="A47" s="742"/>
      <c r="B47" s="379">
        <v>8.3333333333333329E-2</v>
      </c>
      <c r="C47" s="379">
        <v>8.3333333333333329E-2</v>
      </c>
      <c r="D47" s="762" t="s">
        <v>426</v>
      </c>
      <c r="E47" s="763"/>
      <c r="F47" s="759" t="s">
        <v>427</v>
      </c>
      <c r="G47" s="760"/>
      <c r="H47" s="496" t="s">
        <v>418</v>
      </c>
      <c r="I47" s="497" t="s">
        <v>428</v>
      </c>
    </row>
    <row r="48" spans="1:10" s="375" customFormat="1" ht="35" customHeight="1">
      <c r="A48" s="741" t="s">
        <v>258</v>
      </c>
      <c r="B48" s="112" t="s">
        <v>239</v>
      </c>
      <c r="C48" s="111" t="s">
        <v>240</v>
      </c>
      <c r="D48" s="743" t="s">
        <v>241</v>
      </c>
      <c r="E48" s="744"/>
      <c r="F48" s="743" t="s">
        <v>242</v>
      </c>
      <c r="G48" s="744"/>
      <c r="H48" s="441" t="s">
        <v>243</v>
      </c>
      <c r="I48" s="441" t="s">
        <v>244</v>
      </c>
    </row>
    <row r="49" spans="1:9" ht="69" customHeight="1">
      <c r="A49" s="742"/>
      <c r="B49" s="379">
        <v>8.3333333333333329E-2</v>
      </c>
      <c r="C49" s="105"/>
      <c r="D49" s="764" t="s">
        <v>331</v>
      </c>
      <c r="E49" s="765"/>
      <c r="F49" s="764" t="s">
        <v>331</v>
      </c>
      <c r="G49" s="765"/>
      <c r="H49" s="439" t="s">
        <v>331</v>
      </c>
      <c r="I49" s="439" t="s">
        <v>331</v>
      </c>
    </row>
    <row r="50" spans="1:9" ht="35" customHeight="1">
      <c r="A50" s="741" t="s">
        <v>259</v>
      </c>
      <c r="B50" s="110" t="s">
        <v>239</v>
      </c>
      <c r="C50" s="109" t="s">
        <v>240</v>
      </c>
      <c r="D50" s="743" t="s">
        <v>241</v>
      </c>
      <c r="E50" s="744"/>
      <c r="F50" s="743" t="s">
        <v>242</v>
      </c>
      <c r="G50" s="744"/>
      <c r="H50" s="441" t="s">
        <v>243</v>
      </c>
      <c r="I50" s="441" t="s">
        <v>244</v>
      </c>
    </row>
    <row r="51" spans="1:9" ht="60" customHeight="1">
      <c r="A51" s="742"/>
      <c r="B51" s="379">
        <v>8.3333333333333329E-2</v>
      </c>
      <c r="C51" s="105"/>
      <c r="D51" s="764" t="s">
        <v>331</v>
      </c>
      <c r="E51" s="764"/>
      <c r="F51" s="766" t="s">
        <v>331</v>
      </c>
      <c r="G51" s="765"/>
      <c r="H51" s="439" t="s">
        <v>331</v>
      </c>
      <c r="I51" s="439" t="s">
        <v>331</v>
      </c>
    </row>
    <row r="52" spans="1:9" ht="35" customHeight="1">
      <c r="A52" s="741" t="s">
        <v>260</v>
      </c>
      <c r="B52" s="110" t="s">
        <v>239</v>
      </c>
      <c r="C52" s="109" t="s">
        <v>240</v>
      </c>
      <c r="D52" s="743" t="s">
        <v>241</v>
      </c>
      <c r="E52" s="744"/>
      <c r="F52" s="743" t="s">
        <v>242</v>
      </c>
      <c r="G52" s="744"/>
      <c r="H52" s="441" t="s">
        <v>243</v>
      </c>
      <c r="I52" s="441" t="s">
        <v>244</v>
      </c>
    </row>
    <row r="53" spans="1:9" ht="72" customHeight="1">
      <c r="A53" s="742"/>
      <c r="B53" s="379">
        <v>8.3333333333333329E-2</v>
      </c>
      <c r="C53" s="105"/>
      <c r="D53" s="764" t="s">
        <v>331</v>
      </c>
      <c r="E53" s="764"/>
      <c r="F53" s="766" t="s">
        <v>331</v>
      </c>
      <c r="G53" s="765"/>
      <c r="H53" s="443" t="s">
        <v>331</v>
      </c>
      <c r="I53" s="439" t="s">
        <v>331</v>
      </c>
    </row>
    <row r="54" spans="1:9" ht="35" customHeight="1">
      <c r="A54" s="741" t="s">
        <v>261</v>
      </c>
      <c r="B54" s="110" t="s">
        <v>239</v>
      </c>
      <c r="C54" s="109" t="s">
        <v>240</v>
      </c>
      <c r="D54" s="743" t="s">
        <v>241</v>
      </c>
      <c r="E54" s="744"/>
      <c r="F54" s="743" t="s">
        <v>242</v>
      </c>
      <c r="G54" s="744"/>
      <c r="H54" s="441" t="s">
        <v>243</v>
      </c>
      <c r="I54" s="441" t="s">
        <v>244</v>
      </c>
    </row>
    <row r="55" spans="1:9" ht="51" customHeight="1">
      <c r="A55" s="742"/>
      <c r="B55" s="379">
        <v>8.3333333333333329E-2</v>
      </c>
      <c r="C55" s="105"/>
      <c r="D55" s="764" t="s">
        <v>331</v>
      </c>
      <c r="E55" s="765"/>
      <c r="F55" s="764" t="s">
        <v>331</v>
      </c>
      <c r="G55" s="765"/>
      <c r="H55" s="439" t="s">
        <v>331</v>
      </c>
      <c r="I55" s="439" t="s">
        <v>331</v>
      </c>
    </row>
    <row r="56" spans="1:9" ht="35" customHeight="1">
      <c r="A56" s="741" t="s">
        <v>262</v>
      </c>
      <c r="B56" s="110" t="s">
        <v>239</v>
      </c>
      <c r="C56" s="109" t="s">
        <v>240</v>
      </c>
      <c r="D56" s="743" t="s">
        <v>241</v>
      </c>
      <c r="E56" s="744"/>
      <c r="F56" s="743" t="s">
        <v>242</v>
      </c>
      <c r="G56" s="744"/>
      <c r="H56" s="441" t="s">
        <v>243</v>
      </c>
      <c r="I56" s="441" t="s">
        <v>244</v>
      </c>
    </row>
    <row r="57" spans="1:9" ht="48" customHeight="1">
      <c r="A57" s="742"/>
      <c r="B57" s="379">
        <v>8.3333333333333329E-2</v>
      </c>
      <c r="C57" s="105"/>
      <c r="D57" s="764" t="s">
        <v>331</v>
      </c>
      <c r="E57" s="765"/>
      <c r="F57" s="764" t="s">
        <v>331</v>
      </c>
      <c r="G57" s="765"/>
      <c r="H57" s="439" t="s">
        <v>331</v>
      </c>
      <c r="I57" s="439" t="s">
        <v>331</v>
      </c>
    </row>
    <row r="58" spans="1:9" ht="35" customHeight="1">
      <c r="A58" s="741" t="s">
        <v>263</v>
      </c>
      <c r="B58" s="110" t="s">
        <v>239</v>
      </c>
      <c r="C58" s="109" t="s">
        <v>240</v>
      </c>
      <c r="D58" s="743" t="s">
        <v>241</v>
      </c>
      <c r="E58" s="744"/>
      <c r="F58" s="743" t="s">
        <v>242</v>
      </c>
      <c r="G58" s="744"/>
      <c r="H58" s="441" t="s">
        <v>243</v>
      </c>
      <c r="I58" s="441" t="s">
        <v>244</v>
      </c>
    </row>
    <row r="59" spans="1:9" ht="120.75" customHeight="1">
      <c r="A59" s="742"/>
      <c r="B59" s="379">
        <v>8.3333333333333329E-2</v>
      </c>
      <c r="C59" s="105"/>
      <c r="D59" s="764" t="s">
        <v>331</v>
      </c>
      <c r="E59" s="765"/>
      <c r="F59" s="764" t="s">
        <v>331</v>
      </c>
      <c r="G59" s="764"/>
      <c r="H59" s="444" t="s">
        <v>331</v>
      </c>
      <c r="I59" s="439" t="s">
        <v>331</v>
      </c>
    </row>
    <row r="60" spans="1:9" ht="35" customHeight="1">
      <c r="A60" s="741" t="s">
        <v>264</v>
      </c>
      <c r="B60" s="110" t="s">
        <v>239</v>
      </c>
      <c r="C60" s="109" t="s">
        <v>240</v>
      </c>
      <c r="D60" s="743" t="s">
        <v>241</v>
      </c>
      <c r="E60" s="744"/>
      <c r="F60" s="743" t="s">
        <v>242</v>
      </c>
      <c r="G60" s="744"/>
      <c r="H60" s="441" t="s">
        <v>243</v>
      </c>
      <c r="I60" s="441" t="s">
        <v>244</v>
      </c>
    </row>
    <row r="61" spans="1:9" ht="120.75" customHeight="1">
      <c r="A61" s="742"/>
      <c r="B61" s="379">
        <v>8.3333333333333329E-2</v>
      </c>
      <c r="C61" s="105"/>
      <c r="D61" s="764" t="s">
        <v>331</v>
      </c>
      <c r="E61" s="765"/>
      <c r="F61" s="764" t="s">
        <v>331</v>
      </c>
      <c r="G61" s="765"/>
      <c r="H61" s="439" t="s">
        <v>331</v>
      </c>
      <c r="I61" s="439" t="s">
        <v>331</v>
      </c>
    </row>
    <row r="62" spans="1:9">
      <c r="A62" s="445" t="s">
        <v>331</v>
      </c>
      <c r="B62" s="445" t="s">
        <v>331</v>
      </c>
      <c r="C62" s="445" t="s">
        <v>331</v>
      </c>
      <c r="D62" s="445" t="s">
        <v>331</v>
      </c>
      <c r="E62" s="445" t="s">
        <v>331</v>
      </c>
      <c r="F62" s="445" t="s">
        <v>331</v>
      </c>
      <c r="G62" s="445" t="s">
        <v>331</v>
      </c>
      <c r="H62" s="445" t="s">
        <v>331</v>
      </c>
      <c r="I62" s="445" t="s">
        <v>331</v>
      </c>
    </row>
    <row r="63" spans="1:9">
      <c r="A63" s="445" t="s">
        <v>331</v>
      </c>
      <c r="B63" s="445" t="s">
        <v>331</v>
      </c>
      <c r="C63" s="445" t="s">
        <v>331</v>
      </c>
      <c r="D63" s="445" t="s">
        <v>331</v>
      </c>
      <c r="E63" s="445" t="s">
        <v>331</v>
      </c>
      <c r="F63" s="445" t="s">
        <v>331</v>
      </c>
      <c r="G63" s="445" t="s">
        <v>331</v>
      </c>
      <c r="H63" s="445" t="s">
        <v>331</v>
      </c>
      <c r="I63" s="445" t="s">
        <v>331</v>
      </c>
    </row>
    <row r="64" spans="1:9" s="374" customFormat="1" ht="30" customHeight="1">
      <c r="A64" s="445" t="s">
        <v>331</v>
      </c>
      <c r="B64" s="445" t="s">
        <v>331</v>
      </c>
      <c r="C64" s="445" t="s">
        <v>331</v>
      </c>
      <c r="D64" s="445" t="s">
        <v>331</v>
      </c>
      <c r="E64" s="445" t="s">
        <v>331</v>
      </c>
      <c r="F64" s="445" t="s">
        <v>331</v>
      </c>
      <c r="G64" s="445" t="s">
        <v>331</v>
      </c>
      <c r="H64" s="445" t="s">
        <v>331</v>
      </c>
      <c r="I64" s="445" t="s">
        <v>331</v>
      </c>
    </row>
    <row r="65" spans="1:9" ht="34.5" customHeight="1">
      <c r="A65" s="774" t="s">
        <v>265</v>
      </c>
      <c r="B65" s="767"/>
      <c r="C65" s="767"/>
      <c r="D65" s="767"/>
      <c r="E65" s="767"/>
      <c r="F65" s="767"/>
      <c r="G65" s="767"/>
      <c r="H65" s="767"/>
      <c r="I65" s="775"/>
    </row>
    <row r="66" spans="1:9" ht="108" customHeight="1">
      <c r="A66" s="446" t="s">
        <v>266</v>
      </c>
      <c r="B66" s="767" t="s">
        <v>429</v>
      </c>
      <c r="C66" s="768"/>
      <c r="D66" s="769" t="s">
        <v>430</v>
      </c>
      <c r="E66" s="770"/>
      <c r="F66" s="769" t="s">
        <v>431</v>
      </c>
      <c r="G66" s="770"/>
      <c r="H66" s="769" t="s">
        <v>432</v>
      </c>
      <c r="I66" s="770"/>
    </row>
    <row r="67" spans="1:9" ht="40.5" customHeight="1">
      <c r="A67" s="446" t="s">
        <v>433</v>
      </c>
      <c r="B67" s="771">
        <v>1</v>
      </c>
      <c r="C67" s="772"/>
      <c r="D67" s="773" t="s">
        <v>331</v>
      </c>
      <c r="E67" s="772"/>
      <c r="F67" s="773" t="s">
        <v>331</v>
      </c>
      <c r="G67" s="772"/>
      <c r="H67" s="773" t="s">
        <v>331</v>
      </c>
      <c r="I67" s="772"/>
    </row>
    <row r="68" spans="1:9" ht="30" customHeight="1">
      <c r="A68" s="776" t="s">
        <v>191</v>
      </c>
      <c r="B68" s="447" t="s">
        <v>99</v>
      </c>
      <c r="C68" s="447" t="s">
        <v>240</v>
      </c>
      <c r="D68" s="447" t="s">
        <v>99</v>
      </c>
      <c r="E68" s="447" t="s">
        <v>240</v>
      </c>
      <c r="F68" s="447" t="s">
        <v>99</v>
      </c>
      <c r="G68" s="447" t="s">
        <v>240</v>
      </c>
      <c r="H68" s="447" t="s">
        <v>99</v>
      </c>
      <c r="I68" s="447" t="s">
        <v>240</v>
      </c>
    </row>
    <row r="69" spans="1:9" ht="30" customHeight="1">
      <c r="A69" s="777"/>
      <c r="B69" s="449">
        <v>0.15</v>
      </c>
      <c r="C69" s="448">
        <v>0.15</v>
      </c>
      <c r="D69" s="448" t="s">
        <v>331</v>
      </c>
      <c r="E69" s="448" t="s">
        <v>331</v>
      </c>
      <c r="F69" s="448" t="s">
        <v>331</v>
      </c>
      <c r="G69" s="448" t="s">
        <v>331</v>
      </c>
      <c r="H69" s="448" t="s">
        <v>331</v>
      </c>
      <c r="I69" s="448" t="s">
        <v>331</v>
      </c>
    </row>
    <row r="70" spans="1:9" ht="339" customHeight="1">
      <c r="A70" s="446" t="s">
        <v>269</v>
      </c>
      <c r="B70" s="778" t="s">
        <v>434</v>
      </c>
      <c r="C70" s="721"/>
      <c r="D70" s="779" t="s">
        <v>331</v>
      </c>
      <c r="E70" s="780"/>
      <c r="F70" s="779" t="s">
        <v>331</v>
      </c>
      <c r="G70" s="780"/>
      <c r="H70" s="779" t="s">
        <v>331</v>
      </c>
      <c r="I70" s="780"/>
    </row>
    <row r="71" spans="1:9" ht="80.25" customHeight="1">
      <c r="A71" s="446" t="s">
        <v>270</v>
      </c>
      <c r="B71" s="781" t="s">
        <v>435</v>
      </c>
      <c r="C71" s="782"/>
      <c r="D71" s="778" t="s">
        <v>331</v>
      </c>
      <c r="E71" s="721"/>
      <c r="F71" s="779" t="s">
        <v>331</v>
      </c>
      <c r="G71" s="780"/>
      <c r="H71" s="779" t="s">
        <v>331</v>
      </c>
      <c r="I71" s="780"/>
    </row>
    <row r="72" spans="1:9" ht="30.75" customHeight="1">
      <c r="A72" s="776" t="s">
        <v>192</v>
      </c>
      <c r="B72" s="447" t="s">
        <v>99</v>
      </c>
      <c r="C72" s="447" t="s">
        <v>240</v>
      </c>
      <c r="D72" s="447" t="s">
        <v>99</v>
      </c>
      <c r="E72" s="447" t="s">
        <v>240</v>
      </c>
      <c r="F72" s="447" t="s">
        <v>99</v>
      </c>
      <c r="G72" s="447" t="s">
        <v>240</v>
      </c>
      <c r="H72" s="447" t="s">
        <v>99</v>
      </c>
      <c r="I72" s="447" t="s">
        <v>240</v>
      </c>
    </row>
    <row r="73" spans="1:9" ht="30.75" customHeight="1">
      <c r="A73" s="777"/>
      <c r="B73" s="449">
        <v>0.2</v>
      </c>
      <c r="C73" s="448">
        <v>20</v>
      </c>
      <c r="D73" s="448" t="s">
        <v>331</v>
      </c>
      <c r="E73" s="448" t="s">
        <v>331</v>
      </c>
      <c r="F73" s="448" t="s">
        <v>331</v>
      </c>
      <c r="G73" s="450" t="s">
        <v>331</v>
      </c>
      <c r="H73" s="448" t="s">
        <v>331</v>
      </c>
      <c r="I73" s="450" t="s">
        <v>331</v>
      </c>
    </row>
    <row r="74" spans="1:9" ht="273" customHeight="1">
      <c r="A74" s="446" t="s">
        <v>269</v>
      </c>
      <c r="B74" s="778" t="s">
        <v>434</v>
      </c>
      <c r="C74" s="721"/>
      <c r="D74" s="783" t="s">
        <v>331</v>
      </c>
      <c r="E74" s="784"/>
      <c r="F74" s="779" t="s">
        <v>331</v>
      </c>
      <c r="G74" s="780"/>
      <c r="H74" s="783" t="s">
        <v>331</v>
      </c>
      <c r="I74" s="784"/>
    </row>
    <row r="75" spans="1:9" ht="80.25" customHeight="1">
      <c r="A75" s="446" t="s">
        <v>270</v>
      </c>
      <c r="B75" s="781" t="s">
        <v>435</v>
      </c>
      <c r="C75" s="782"/>
      <c r="D75" s="778" t="s">
        <v>331</v>
      </c>
      <c r="E75" s="721"/>
      <c r="F75" s="779" t="s">
        <v>331</v>
      </c>
      <c r="G75" s="780"/>
      <c r="H75" s="779" t="s">
        <v>331</v>
      </c>
      <c r="I75" s="780"/>
    </row>
    <row r="76" spans="1:9" ht="30.75" customHeight="1">
      <c r="A76" s="776" t="s">
        <v>193</v>
      </c>
      <c r="B76" s="447" t="s">
        <v>99</v>
      </c>
      <c r="C76" s="447" t="s">
        <v>240</v>
      </c>
      <c r="D76" s="447" t="s">
        <v>99</v>
      </c>
      <c r="E76" s="447" t="s">
        <v>240</v>
      </c>
      <c r="F76" s="447" t="s">
        <v>99</v>
      </c>
      <c r="G76" s="447" t="s">
        <v>240</v>
      </c>
      <c r="H76" s="447" t="s">
        <v>99</v>
      </c>
      <c r="I76" s="447" t="s">
        <v>240</v>
      </c>
    </row>
    <row r="77" spans="1:9" ht="30.75" customHeight="1">
      <c r="A77" s="777"/>
      <c r="B77" s="449">
        <v>0.1</v>
      </c>
      <c r="C77" s="448">
        <v>10</v>
      </c>
      <c r="D77" s="448" t="s">
        <v>331</v>
      </c>
      <c r="E77" s="448" t="s">
        <v>331</v>
      </c>
      <c r="F77" s="448" t="s">
        <v>331</v>
      </c>
      <c r="G77" s="450" t="s">
        <v>331</v>
      </c>
      <c r="H77" s="448" t="s">
        <v>331</v>
      </c>
      <c r="I77" s="450" t="s">
        <v>331</v>
      </c>
    </row>
    <row r="78" spans="1:9" ht="80.25" customHeight="1">
      <c r="A78" s="446" t="s">
        <v>269</v>
      </c>
      <c r="B78" s="720" t="s">
        <v>436</v>
      </c>
      <c r="C78" s="721"/>
      <c r="D78" s="779" t="s">
        <v>331</v>
      </c>
      <c r="E78" s="780"/>
      <c r="F78" s="779" t="s">
        <v>331</v>
      </c>
      <c r="G78" s="780"/>
      <c r="H78" s="779" t="s">
        <v>331</v>
      </c>
      <c r="I78" s="780"/>
    </row>
    <row r="79" spans="1:9" ht="80.25" customHeight="1">
      <c r="A79" s="446" t="s">
        <v>270</v>
      </c>
      <c r="B79" s="720" t="s">
        <v>435</v>
      </c>
      <c r="C79" s="721"/>
      <c r="D79" s="778" t="s">
        <v>331</v>
      </c>
      <c r="E79" s="721"/>
      <c r="F79" s="779" t="s">
        <v>331</v>
      </c>
      <c r="G79" s="780"/>
      <c r="H79" s="779" t="s">
        <v>331</v>
      </c>
      <c r="I79" s="780"/>
    </row>
    <row r="80" spans="1:9" ht="30.75" customHeight="1">
      <c r="A80" s="776" t="s">
        <v>194</v>
      </c>
      <c r="B80" s="447" t="s">
        <v>99</v>
      </c>
      <c r="C80" s="447" t="s">
        <v>240</v>
      </c>
      <c r="D80" s="447" t="s">
        <v>99</v>
      </c>
      <c r="E80" s="447" t="s">
        <v>240</v>
      </c>
      <c r="F80" s="447" t="s">
        <v>99</v>
      </c>
      <c r="G80" s="447" t="s">
        <v>240</v>
      </c>
      <c r="H80" s="447" t="s">
        <v>99</v>
      </c>
      <c r="I80" s="447" t="s">
        <v>240</v>
      </c>
    </row>
    <row r="81" spans="1:9" ht="30.75" customHeight="1">
      <c r="A81" s="777"/>
      <c r="B81" s="449">
        <v>0.06</v>
      </c>
      <c r="C81" s="448">
        <v>6</v>
      </c>
      <c r="D81" s="448" t="s">
        <v>331</v>
      </c>
      <c r="E81" s="448" t="s">
        <v>331</v>
      </c>
      <c r="F81" s="448" t="s">
        <v>331</v>
      </c>
      <c r="G81" s="450" t="s">
        <v>331</v>
      </c>
      <c r="H81" s="448" t="s">
        <v>331</v>
      </c>
      <c r="I81" s="450" t="s">
        <v>331</v>
      </c>
    </row>
    <row r="82" spans="1:9" ht="258" customHeight="1">
      <c r="A82" s="446" t="s">
        <v>269</v>
      </c>
      <c r="B82" s="720" t="s">
        <v>437</v>
      </c>
      <c r="C82" s="721"/>
      <c r="D82" s="779" t="s">
        <v>331</v>
      </c>
      <c r="E82" s="780"/>
      <c r="F82" s="779" t="s">
        <v>331</v>
      </c>
      <c r="G82" s="780"/>
      <c r="H82" s="779" t="s">
        <v>331</v>
      </c>
      <c r="I82" s="780"/>
    </row>
    <row r="83" spans="1:9" ht="80.25" customHeight="1">
      <c r="A83" s="446" t="s">
        <v>270</v>
      </c>
      <c r="B83" s="785" t="s">
        <v>435</v>
      </c>
      <c r="C83" s="782"/>
      <c r="D83" s="778" t="s">
        <v>331</v>
      </c>
      <c r="E83" s="721"/>
      <c r="F83" s="779" t="s">
        <v>331</v>
      </c>
      <c r="G83" s="780"/>
      <c r="H83" s="779" t="s">
        <v>331</v>
      </c>
      <c r="I83" s="780"/>
    </row>
    <row r="84" spans="1:9" ht="30" customHeight="1">
      <c r="A84" s="776" t="s">
        <v>198</v>
      </c>
      <c r="B84" s="447" t="s">
        <v>99</v>
      </c>
      <c r="C84" s="447" t="s">
        <v>240</v>
      </c>
      <c r="D84" s="447" t="s">
        <v>99</v>
      </c>
      <c r="E84" s="447" t="s">
        <v>240</v>
      </c>
      <c r="F84" s="447" t="s">
        <v>99</v>
      </c>
      <c r="G84" s="447" t="s">
        <v>240</v>
      </c>
      <c r="H84" s="447" t="s">
        <v>99</v>
      </c>
      <c r="I84" s="447" t="s">
        <v>240</v>
      </c>
    </row>
    <row r="85" spans="1:9" ht="30" customHeight="1">
      <c r="A85" s="777"/>
      <c r="B85" s="449">
        <v>0.06</v>
      </c>
      <c r="C85" s="448">
        <v>6</v>
      </c>
      <c r="D85" s="448" t="s">
        <v>331</v>
      </c>
      <c r="E85" s="448" t="s">
        <v>331</v>
      </c>
      <c r="F85" s="448" t="s">
        <v>331</v>
      </c>
      <c r="G85" s="450" t="s">
        <v>331</v>
      </c>
      <c r="H85" s="448" t="s">
        <v>331</v>
      </c>
      <c r="I85" s="450" t="s">
        <v>331</v>
      </c>
    </row>
    <row r="86" spans="1:9" ht="80.25" customHeight="1">
      <c r="A86" s="446" t="s">
        <v>269</v>
      </c>
      <c r="B86" s="720" t="s">
        <v>437</v>
      </c>
      <c r="C86" s="721"/>
      <c r="D86" s="786" t="s">
        <v>331</v>
      </c>
      <c r="E86" s="787"/>
      <c r="F86" s="786" t="s">
        <v>331</v>
      </c>
      <c r="G86" s="787"/>
      <c r="H86" s="786" t="s">
        <v>331</v>
      </c>
      <c r="I86" s="787"/>
    </row>
    <row r="87" spans="1:9" ht="80.25" customHeight="1">
      <c r="A87" s="446" t="s">
        <v>270</v>
      </c>
      <c r="B87" s="785" t="s">
        <v>435</v>
      </c>
      <c r="C87" s="782"/>
      <c r="D87" s="786" t="s">
        <v>331</v>
      </c>
      <c r="E87" s="788"/>
      <c r="F87" s="786" t="s">
        <v>331</v>
      </c>
      <c r="G87" s="788"/>
      <c r="H87" s="786" t="s">
        <v>331</v>
      </c>
      <c r="I87" s="788"/>
    </row>
    <row r="88" spans="1:9" ht="29.25" customHeight="1">
      <c r="A88" s="776" t="s">
        <v>200</v>
      </c>
      <c r="B88" s="447" t="s">
        <v>99</v>
      </c>
      <c r="C88" s="447" t="s">
        <v>240</v>
      </c>
      <c r="D88" s="447" t="s">
        <v>99</v>
      </c>
      <c r="E88" s="447" t="s">
        <v>240</v>
      </c>
      <c r="F88" s="447" t="s">
        <v>99</v>
      </c>
      <c r="G88" s="447" t="s">
        <v>240</v>
      </c>
      <c r="H88" s="447" t="s">
        <v>99</v>
      </c>
      <c r="I88" s="447" t="s">
        <v>240</v>
      </c>
    </row>
    <row r="89" spans="1:9" ht="29.25" customHeight="1">
      <c r="A89" s="777"/>
      <c r="B89" s="449">
        <v>0.05</v>
      </c>
      <c r="C89" s="448" t="s">
        <v>331</v>
      </c>
      <c r="D89" s="448" t="s">
        <v>331</v>
      </c>
      <c r="E89" s="448" t="s">
        <v>331</v>
      </c>
      <c r="F89" s="448" t="s">
        <v>331</v>
      </c>
      <c r="G89" s="450" t="s">
        <v>331</v>
      </c>
      <c r="H89" s="448" t="s">
        <v>331</v>
      </c>
      <c r="I89" s="450" t="s">
        <v>331</v>
      </c>
    </row>
    <row r="90" spans="1:9" ht="80.25" customHeight="1">
      <c r="A90" s="446" t="s">
        <v>269</v>
      </c>
      <c r="B90" s="786" t="s">
        <v>331</v>
      </c>
      <c r="C90" s="787"/>
      <c r="D90" s="786" t="s">
        <v>331</v>
      </c>
      <c r="E90" s="787"/>
      <c r="F90" s="786" t="s">
        <v>331</v>
      </c>
      <c r="G90" s="787"/>
      <c r="H90" s="786" t="s">
        <v>331</v>
      </c>
      <c r="I90" s="787"/>
    </row>
    <row r="91" spans="1:9" ht="80.25" customHeight="1">
      <c r="A91" s="446" t="s">
        <v>270</v>
      </c>
      <c r="B91" s="786" t="s">
        <v>331</v>
      </c>
      <c r="C91" s="788"/>
      <c r="D91" s="786" t="s">
        <v>331</v>
      </c>
      <c r="E91" s="788"/>
      <c r="F91" s="786" t="s">
        <v>331</v>
      </c>
      <c r="G91" s="788"/>
      <c r="H91" s="786" t="s">
        <v>331</v>
      </c>
      <c r="I91" s="788"/>
    </row>
    <row r="92" spans="1:9" ht="25.25" customHeight="1">
      <c r="A92" s="776" t="s">
        <v>201</v>
      </c>
      <c r="B92" s="447" t="s">
        <v>99</v>
      </c>
      <c r="C92" s="447" t="s">
        <v>240</v>
      </c>
      <c r="D92" s="447" t="s">
        <v>99</v>
      </c>
      <c r="E92" s="447" t="s">
        <v>240</v>
      </c>
      <c r="F92" s="447" t="s">
        <v>99</v>
      </c>
      <c r="G92" s="447" t="s">
        <v>240</v>
      </c>
      <c r="H92" s="447" t="s">
        <v>99</v>
      </c>
      <c r="I92" s="447" t="s">
        <v>240</v>
      </c>
    </row>
    <row r="93" spans="1:9" ht="25.25" customHeight="1">
      <c r="A93" s="777"/>
      <c r="B93" s="449">
        <v>0.05</v>
      </c>
      <c r="C93" s="448" t="s">
        <v>331</v>
      </c>
      <c r="D93" s="448" t="s">
        <v>331</v>
      </c>
      <c r="E93" s="448" t="s">
        <v>331</v>
      </c>
      <c r="F93" s="448" t="s">
        <v>331</v>
      </c>
      <c r="G93" s="450" t="s">
        <v>331</v>
      </c>
      <c r="H93" s="448" t="s">
        <v>331</v>
      </c>
      <c r="I93" s="450" t="s">
        <v>331</v>
      </c>
    </row>
    <row r="94" spans="1:9" ht="80.25" customHeight="1">
      <c r="A94" s="446" t="s">
        <v>269</v>
      </c>
      <c r="B94" s="786" t="s">
        <v>331</v>
      </c>
      <c r="C94" s="787"/>
      <c r="D94" s="786" t="s">
        <v>331</v>
      </c>
      <c r="E94" s="787"/>
      <c r="F94" s="786" t="s">
        <v>331</v>
      </c>
      <c r="G94" s="787"/>
      <c r="H94" s="786" t="s">
        <v>331</v>
      </c>
      <c r="I94" s="787"/>
    </row>
    <row r="95" spans="1:9" ht="80.25" customHeight="1">
      <c r="A95" s="446" t="s">
        <v>270</v>
      </c>
      <c r="B95" s="786" t="s">
        <v>331</v>
      </c>
      <c r="C95" s="788"/>
      <c r="D95" s="786" t="s">
        <v>331</v>
      </c>
      <c r="E95" s="788"/>
      <c r="F95" s="786" t="s">
        <v>331</v>
      </c>
      <c r="G95" s="788"/>
      <c r="H95" s="786" t="s">
        <v>331</v>
      </c>
      <c r="I95" s="788"/>
    </row>
    <row r="96" spans="1:9" ht="25.25" customHeight="1">
      <c r="A96" s="776" t="s">
        <v>202</v>
      </c>
      <c r="B96" s="447" t="s">
        <v>99</v>
      </c>
      <c r="C96" s="447" t="s">
        <v>240</v>
      </c>
      <c r="D96" s="447" t="s">
        <v>99</v>
      </c>
      <c r="E96" s="447" t="s">
        <v>240</v>
      </c>
      <c r="F96" s="447" t="s">
        <v>99</v>
      </c>
      <c r="G96" s="447" t="s">
        <v>240</v>
      </c>
      <c r="H96" s="447" t="s">
        <v>99</v>
      </c>
      <c r="I96" s="447" t="s">
        <v>240</v>
      </c>
    </row>
    <row r="97" spans="1:9" ht="25.25" customHeight="1">
      <c r="A97" s="777"/>
      <c r="B97" s="449">
        <v>0.06</v>
      </c>
      <c r="C97" s="448" t="s">
        <v>331</v>
      </c>
      <c r="D97" s="448" t="s">
        <v>331</v>
      </c>
      <c r="E97" s="448" t="s">
        <v>331</v>
      </c>
      <c r="F97" s="448" t="s">
        <v>331</v>
      </c>
      <c r="G97" s="450" t="s">
        <v>331</v>
      </c>
      <c r="H97" s="448" t="s">
        <v>331</v>
      </c>
      <c r="I97" s="450" t="s">
        <v>331</v>
      </c>
    </row>
    <row r="98" spans="1:9" ht="80.25" customHeight="1">
      <c r="A98" s="446" t="s">
        <v>269</v>
      </c>
      <c r="B98" s="786" t="s">
        <v>331</v>
      </c>
      <c r="C98" s="787"/>
      <c r="D98" s="786" t="s">
        <v>331</v>
      </c>
      <c r="E98" s="787"/>
      <c r="F98" s="786" t="s">
        <v>331</v>
      </c>
      <c r="G98" s="787"/>
      <c r="H98" s="786" t="s">
        <v>331</v>
      </c>
      <c r="I98" s="787"/>
    </row>
    <row r="99" spans="1:9" ht="80.25" customHeight="1">
      <c r="A99" s="446" t="s">
        <v>270</v>
      </c>
      <c r="B99" s="786" t="s">
        <v>331</v>
      </c>
      <c r="C99" s="788"/>
      <c r="D99" s="786" t="s">
        <v>331</v>
      </c>
      <c r="E99" s="788"/>
      <c r="F99" s="786" t="s">
        <v>331</v>
      </c>
      <c r="G99" s="788"/>
      <c r="H99" s="786" t="s">
        <v>331</v>
      </c>
      <c r="I99" s="788"/>
    </row>
    <row r="100" spans="1:9" ht="25.25" customHeight="1">
      <c r="A100" s="776" t="s">
        <v>204</v>
      </c>
      <c r="B100" s="447" t="s">
        <v>99</v>
      </c>
      <c r="C100" s="447" t="s">
        <v>240</v>
      </c>
      <c r="D100" s="447" t="s">
        <v>99</v>
      </c>
      <c r="E100" s="447" t="s">
        <v>240</v>
      </c>
      <c r="F100" s="447" t="s">
        <v>99</v>
      </c>
      <c r="G100" s="447" t="s">
        <v>240</v>
      </c>
      <c r="H100" s="447" t="s">
        <v>99</v>
      </c>
      <c r="I100" s="447" t="s">
        <v>240</v>
      </c>
    </row>
    <row r="101" spans="1:9" ht="25.25" customHeight="1">
      <c r="A101" s="777"/>
      <c r="B101" s="449">
        <v>7.0000000000000007E-2</v>
      </c>
      <c r="C101" s="448" t="s">
        <v>331</v>
      </c>
      <c r="D101" s="448" t="s">
        <v>331</v>
      </c>
      <c r="E101" s="448" t="s">
        <v>331</v>
      </c>
      <c r="F101" s="448" t="s">
        <v>331</v>
      </c>
      <c r="G101" s="450" t="s">
        <v>331</v>
      </c>
      <c r="H101" s="448" t="s">
        <v>331</v>
      </c>
      <c r="I101" s="450" t="s">
        <v>331</v>
      </c>
    </row>
    <row r="102" spans="1:9" ht="80.25" customHeight="1">
      <c r="A102" s="446" t="s">
        <v>269</v>
      </c>
      <c r="B102" s="786" t="s">
        <v>331</v>
      </c>
      <c r="C102" s="787"/>
      <c r="D102" s="786" t="s">
        <v>331</v>
      </c>
      <c r="E102" s="787"/>
      <c r="F102" s="786" t="s">
        <v>331</v>
      </c>
      <c r="G102" s="787"/>
      <c r="H102" s="786" t="s">
        <v>331</v>
      </c>
      <c r="I102" s="787"/>
    </row>
    <row r="103" spans="1:9" ht="80.25" customHeight="1">
      <c r="A103" s="446" t="s">
        <v>270</v>
      </c>
      <c r="B103" s="786" t="s">
        <v>331</v>
      </c>
      <c r="C103" s="788"/>
      <c r="D103" s="786" t="s">
        <v>331</v>
      </c>
      <c r="E103" s="788"/>
      <c r="F103" s="786" t="s">
        <v>331</v>
      </c>
      <c r="G103" s="788"/>
      <c r="H103" s="786" t="s">
        <v>331</v>
      </c>
      <c r="I103" s="788"/>
    </row>
    <row r="104" spans="1:9" ht="25.25" customHeight="1">
      <c r="A104" s="776" t="s">
        <v>205</v>
      </c>
      <c r="B104" s="447" t="s">
        <v>99</v>
      </c>
      <c r="C104" s="447" t="s">
        <v>240</v>
      </c>
      <c r="D104" s="447" t="s">
        <v>99</v>
      </c>
      <c r="E104" s="447" t="s">
        <v>240</v>
      </c>
      <c r="F104" s="447" t="s">
        <v>99</v>
      </c>
      <c r="G104" s="447" t="s">
        <v>240</v>
      </c>
      <c r="H104" s="447" t="s">
        <v>99</v>
      </c>
      <c r="I104" s="447" t="s">
        <v>240</v>
      </c>
    </row>
    <row r="105" spans="1:9" ht="25.25" customHeight="1">
      <c r="A105" s="777"/>
      <c r="B105" s="449">
        <v>0.05</v>
      </c>
      <c r="C105" s="448" t="s">
        <v>331</v>
      </c>
      <c r="D105" s="448" t="s">
        <v>331</v>
      </c>
      <c r="E105" s="448" t="s">
        <v>331</v>
      </c>
      <c r="F105" s="448" t="s">
        <v>331</v>
      </c>
      <c r="G105" s="450" t="s">
        <v>331</v>
      </c>
      <c r="H105" s="448" t="s">
        <v>331</v>
      </c>
      <c r="I105" s="450" t="s">
        <v>331</v>
      </c>
    </row>
    <row r="106" spans="1:9" ht="80.25" customHeight="1">
      <c r="A106" s="446" t="s">
        <v>269</v>
      </c>
      <c r="B106" s="786" t="s">
        <v>331</v>
      </c>
      <c r="C106" s="787"/>
      <c r="D106" s="786" t="s">
        <v>331</v>
      </c>
      <c r="E106" s="787"/>
      <c r="F106" s="786" t="s">
        <v>331</v>
      </c>
      <c r="G106" s="787"/>
      <c r="H106" s="786" t="s">
        <v>331</v>
      </c>
      <c r="I106" s="787"/>
    </row>
    <row r="107" spans="1:9" ht="80.25" customHeight="1">
      <c r="A107" s="446" t="s">
        <v>270</v>
      </c>
      <c r="B107" s="786" t="s">
        <v>331</v>
      </c>
      <c r="C107" s="788"/>
      <c r="D107" s="786" t="s">
        <v>331</v>
      </c>
      <c r="E107" s="788"/>
      <c r="F107" s="786" t="s">
        <v>331</v>
      </c>
      <c r="G107" s="788"/>
      <c r="H107" s="786" t="s">
        <v>331</v>
      </c>
      <c r="I107" s="788"/>
    </row>
    <row r="108" spans="1:9" ht="25.25" customHeight="1">
      <c r="A108" s="776" t="s">
        <v>206</v>
      </c>
      <c r="B108" s="447" t="s">
        <v>99</v>
      </c>
      <c r="C108" s="447" t="s">
        <v>240</v>
      </c>
      <c r="D108" s="447" t="s">
        <v>99</v>
      </c>
      <c r="E108" s="447" t="s">
        <v>240</v>
      </c>
      <c r="F108" s="447" t="s">
        <v>99</v>
      </c>
      <c r="G108" s="447" t="s">
        <v>240</v>
      </c>
      <c r="H108" s="447" t="s">
        <v>99</v>
      </c>
      <c r="I108" s="447" t="s">
        <v>240</v>
      </c>
    </row>
    <row r="109" spans="1:9" ht="25.25" customHeight="1">
      <c r="A109" s="777"/>
      <c r="B109" s="449">
        <v>0.06</v>
      </c>
      <c r="C109" s="448" t="s">
        <v>331</v>
      </c>
      <c r="D109" s="448" t="s">
        <v>331</v>
      </c>
      <c r="E109" s="448" t="s">
        <v>331</v>
      </c>
      <c r="F109" s="448" t="s">
        <v>331</v>
      </c>
      <c r="G109" s="450" t="s">
        <v>331</v>
      </c>
      <c r="H109" s="448" t="s">
        <v>331</v>
      </c>
      <c r="I109" s="450" t="s">
        <v>331</v>
      </c>
    </row>
    <row r="110" spans="1:9" ht="80.25" customHeight="1">
      <c r="A110" s="446" t="s">
        <v>269</v>
      </c>
      <c r="B110" s="786" t="s">
        <v>331</v>
      </c>
      <c r="C110" s="787"/>
      <c r="D110" s="786" t="s">
        <v>331</v>
      </c>
      <c r="E110" s="787"/>
      <c r="F110" s="786" t="s">
        <v>331</v>
      </c>
      <c r="G110" s="787"/>
      <c r="H110" s="786" t="s">
        <v>331</v>
      </c>
      <c r="I110" s="787"/>
    </row>
    <row r="111" spans="1:9" ht="80.25" customHeight="1">
      <c r="A111" s="446" t="s">
        <v>270</v>
      </c>
      <c r="B111" s="786" t="s">
        <v>331</v>
      </c>
      <c r="C111" s="788"/>
      <c r="D111" s="786" t="s">
        <v>331</v>
      </c>
      <c r="E111" s="788"/>
      <c r="F111" s="786" t="s">
        <v>331</v>
      </c>
      <c r="G111" s="788"/>
      <c r="H111" s="786" t="s">
        <v>331</v>
      </c>
      <c r="I111" s="788"/>
    </row>
    <row r="112" spans="1:9" ht="25.25" customHeight="1">
      <c r="A112" s="776" t="s">
        <v>207</v>
      </c>
      <c r="B112" s="447" t="s">
        <v>99</v>
      </c>
      <c r="C112" s="447" t="s">
        <v>240</v>
      </c>
      <c r="D112" s="447" t="s">
        <v>99</v>
      </c>
      <c r="E112" s="447" t="s">
        <v>240</v>
      </c>
      <c r="F112" s="447" t="s">
        <v>99</v>
      </c>
      <c r="G112" s="447" t="s">
        <v>240</v>
      </c>
      <c r="H112" s="447" t="s">
        <v>99</v>
      </c>
      <c r="I112" s="447" t="s">
        <v>240</v>
      </c>
    </row>
    <row r="113" spans="1:9" ht="25.25" customHeight="1">
      <c r="A113" s="777"/>
      <c r="B113" s="449">
        <v>0.09</v>
      </c>
      <c r="C113" s="448" t="s">
        <v>331</v>
      </c>
      <c r="D113" s="448" t="s">
        <v>331</v>
      </c>
      <c r="E113" s="448" t="s">
        <v>331</v>
      </c>
      <c r="F113" s="448" t="s">
        <v>331</v>
      </c>
      <c r="G113" s="450" t="s">
        <v>331</v>
      </c>
      <c r="H113" s="448" t="s">
        <v>331</v>
      </c>
      <c r="I113" s="450" t="s">
        <v>331</v>
      </c>
    </row>
    <row r="114" spans="1:9" ht="80.25" customHeight="1">
      <c r="A114" s="446" t="s">
        <v>269</v>
      </c>
      <c r="B114" s="786" t="s">
        <v>331</v>
      </c>
      <c r="C114" s="787"/>
      <c r="D114" s="786" t="s">
        <v>331</v>
      </c>
      <c r="E114" s="787"/>
      <c r="F114" s="786" t="s">
        <v>331</v>
      </c>
      <c r="G114" s="787"/>
      <c r="H114" s="786" t="s">
        <v>331</v>
      </c>
      <c r="I114" s="787"/>
    </row>
    <row r="115" spans="1:9" ht="80.25" customHeight="1">
      <c r="A115" s="446" t="s">
        <v>270</v>
      </c>
      <c r="B115" s="786" t="s">
        <v>331</v>
      </c>
      <c r="C115" s="788"/>
      <c r="D115" s="786" t="s">
        <v>331</v>
      </c>
      <c r="E115" s="788"/>
      <c r="F115" s="786" t="s">
        <v>331</v>
      </c>
      <c r="G115" s="788"/>
      <c r="H115" s="786" t="s">
        <v>331</v>
      </c>
      <c r="I115" s="788"/>
    </row>
    <row r="116" spans="1:9" ht="17">
      <c r="A116" s="451" t="s">
        <v>275</v>
      </c>
      <c r="B116" s="452">
        <v>1</v>
      </c>
      <c r="C116" s="452">
        <v>0.15</v>
      </c>
      <c r="D116" s="452">
        <v>0</v>
      </c>
      <c r="E116" s="452">
        <v>0</v>
      </c>
      <c r="F116" s="452">
        <v>0</v>
      </c>
      <c r="G116" s="452">
        <v>0</v>
      </c>
      <c r="H116" s="452">
        <v>0</v>
      </c>
      <c r="I116" s="452">
        <v>0</v>
      </c>
    </row>
    <row r="121" spans="1:9" ht="37.5" customHeight="1"/>
    <row r="122" spans="1:9" ht="19.5" customHeight="1"/>
    <row r="123" spans="1:9" ht="19.5" customHeight="1"/>
    <row r="124" spans="1:9" ht="34.5" customHeight="1"/>
    <row r="125" spans="1:9" ht="15" customHeight="1"/>
    <row r="126" spans="1:9" ht="15.75" customHeight="1"/>
  </sheetData>
  <autoFilter ref="A33:I61"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ageMargins left="0.25" right="0.25" top="0.75" bottom="0.75" header="0.3" footer="0.3"/>
  <pageSetup paperSize="8" scale="10" orientation="portrait" r:id="rId1"/>
  <rowBreaks count="1" manualBreakCount="1">
    <brk id="64" max="1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C53A-2598-9945-92D3-1E121B16E77C}">
  <sheetPr>
    <tabColor theme="5" tint="0.59999389629810485"/>
    <pageSetUpPr fitToPage="1"/>
  </sheetPr>
  <dimension ref="A1:L27"/>
  <sheetViews>
    <sheetView zoomScale="115" zoomScaleNormal="115" workbookViewId="0">
      <selection activeCell="B22" sqref="B22"/>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0.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80</v>
      </c>
      <c r="E8" s="686"/>
      <c r="F8" s="686"/>
      <c r="G8" s="686"/>
      <c r="H8" s="687"/>
      <c r="I8" s="681" t="s">
        <v>283</v>
      </c>
      <c r="J8" s="684"/>
      <c r="K8" s="685" t="s">
        <v>85</v>
      </c>
      <c r="L8" s="687"/>
    </row>
    <row r="9" spans="1:12" ht="15.75" customHeight="1">
      <c r="A9" s="688" t="s">
        <v>284</v>
      </c>
      <c r="B9" s="689"/>
      <c r="C9" s="689"/>
      <c r="D9" s="689"/>
      <c r="E9" s="682"/>
      <c r="F9" s="682"/>
      <c r="G9" s="682"/>
      <c r="H9" s="682"/>
      <c r="I9" s="682"/>
      <c r="J9" s="682"/>
      <c r="K9" s="682"/>
      <c r="L9" s="683"/>
    </row>
    <row r="10" spans="1:12" ht="15.75" customHeight="1">
      <c r="A10" s="691" t="s">
        <v>438</v>
      </c>
      <c r="B10" s="691"/>
      <c r="C10" s="691"/>
      <c r="D10" s="691"/>
      <c r="E10" s="699" t="str">
        <f>+[1]ACTIVIDAD_6!B11</f>
        <v>Implementar 1 estrategia para el fortalecimiento de la gestión contractual institucional</v>
      </c>
      <c r="F10" s="699"/>
      <c r="G10" s="699"/>
      <c r="H10" s="699"/>
      <c r="I10" s="699"/>
      <c r="J10" s="699"/>
      <c r="K10" s="699"/>
      <c r="L10" s="699"/>
    </row>
    <row r="11" spans="1:12" ht="34.5" customHeight="1">
      <c r="A11" s="693" t="s">
        <v>285</v>
      </c>
      <c r="B11" s="694"/>
      <c r="C11" s="694"/>
      <c r="D11" s="683"/>
      <c r="E11" s="698" t="str">
        <f>+[1]ACTIVIDAD_6!I15</f>
        <v>Trámites Contractuales suscritos</v>
      </c>
      <c r="F11" s="699"/>
      <c r="G11" s="699"/>
      <c r="H11" s="699"/>
      <c r="I11" s="699"/>
      <c r="J11" s="699"/>
      <c r="K11" s="699"/>
      <c r="L11" s="700"/>
    </row>
    <row r="12" spans="1:12" ht="47.25" customHeight="1">
      <c r="A12" s="681" t="s">
        <v>286</v>
      </c>
      <c r="B12" s="682"/>
      <c r="C12" s="682"/>
      <c r="D12" s="684"/>
      <c r="E12" s="698" t="s">
        <v>439</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18</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89">
        <v>0.01</v>
      </c>
      <c r="E16" s="790"/>
      <c r="F16" s="790"/>
      <c r="G16" s="790"/>
      <c r="H16" s="791"/>
      <c r="I16" s="681" t="s">
        <v>235</v>
      </c>
      <c r="J16" s="684"/>
      <c r="K16" s="685" t="s">
        <v>23</v>
      </c>
      <c r="L16" s="687"/>
    </row>
    <row r="17" spans="1:12" ht="27.5" customHeight="1">
      <c r="A17" s="681" t="s">
        <v>294</v>
      </c>
      <c r="B17" s="682"/>
      <c r="C17" s="684"/>
      <c r="D17" s="685"/>
      <c r="E17" s="686"/>
      <c r="F17" s="686"/>
      <c r="G17" s="686"/>
      <c r="H17" s="687"/>
      <c r="I17" s="705"/>
      <c r="J17" s="707"/>
      <c r="K17" s="707"/>
      <c r="L17" s="706"/>
    </row>
    <row r="18" spans="1:12" ht="12" customHeight="1">
      <c r="A18" s="308" t="s">
        <v>295</v>
      </c>
      <c r="B18" s="308" t="s">
        <v>296</v>
      </c>
      <c r="C18" s="681" t="s">
        <v>297</v>
      </c>
      <c r="D18" s="682"/>
      <c r="E18" s="682"/>
      <c r="F18" s="682"/>
      <c r="G18" s="684"/>
      <c r="H18" s="681" t="s">
        <v>298</v>
      </c>
      <c r="I18" s="684"/>
      <c r="J18" s="681" t="s">
        <v>299</v>
      </c>
      <c r="K18" s="684"/>
      <c r="L18" s="308" t="s">
        <v>300</v>
      </c>
    </row>
    <row r="19" spans="1:12" ht="39.75" customHeight="1">
      <c r="A19" s="302">
        <v>1</v>
      </c>
      <c r="B19" s="303" t="s">
        <v>301</v>
      </c>
      <c r="C19" s="685" t="s">
        <v>440</v>
      </c>
      <c r="D19" s="686"/>
      <c r="E19" s="686"/>
      <c r="F19" s="686"/>
      <c r="G19" s="687"/>
      <c r="H19" s="685" t="s">
        <v>441</v>
      </c>
      <c r="I19" s="687"/>
      <c r="J19" s="705" t="s">
        <v>22</v>
      </c>
      <c r="K19" s="706"/>
      <c r="L19" s="303" t="s">
        <v>442</v>
      </c>
    </row>
    <row r="20" spans="1:12" ht="46.5" customHeight="1">
      <c r="A20" s="302">
        <v>2</v>
      </c>
      <c r="B20" s="303" t="s">
        <v>301</v>
      </c>
      <c r="C20" s="685" t="s">
        <v>443</v>
      </c>
      <c r="D20" s="686"/>
      <c r="E20" s="686"/>
      <c r="F20" s="686"/>
      <c r="G20" s="687"/>
      <c r="H20" s="685" t="s">
        <v>444</v>
      </c>
      <c r="I20" s="687"/>
      <c r="J20" s="705" t="s">
        <v>22</v>
      </c>
      <c r="K20" s="706"/>
      <c r="L20" s="303" t="s">
        <v>445</v>
      </c>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792" t="s">
        <v>446</v>
      </c>
      <c r="C22" s="793"/>
      <c r="D22" s="793"/>
      <c r="E22" s="793"/>
      <c r="F22" s="793"/>
      <c r="G22" s="793"/>
      <c r="H22" s="793"/>
      <c r="I22" s="793"/>
      <c r="J22" s="793"/>
      <c r="K22" s="794"/>
      <c r="L22" s="303" t="s">
        <v>22</v>
      </c>
    </row>
    <row r="23" spans="1:12" ht="15.75" customHeight="1">
      <c r="A23" s="681" t="s">
        <v>307</v>
      </c>
      <c r="B23" s="682"/>
      <c r="C23" s="682"/>
      <c r="D23" s="682"/>
      <c r="E23" s="682"/>
      <c r="F23" s="689"/>
      <c r="G23" s="689"/>
      <c r="H23" s="682"/>
      <c r="I23" s="689"/>
      <c r="J23" s="689"/>
      <c r="K23" s="682"/>
      <c r="L23" s="704"/>
    </row>
    <row r="24" spans="1:12" ht="26.25" customHeight="1">
      <c r="A24" s="681" t="s">
        <v>308</v>
      </c>
      <c r="B24" s="682"/>
      <c r="C24" s="684"/>
      <c r="D24" s="685">
        <v>0</v>
      </c>
      <c r="E24" s="686"/>
      <c r="F24" s="691" t="s">
        <v>309</v>
      </c>
      <c r="G24" s="691"/>
      <c r="H24" s="317">
        <v>2025</v>
      </c>
      <c r="I24" s="691" t="s">
        <v>310</v>
      </c>
      <c r="J24" s="691"/>
      <c r="K24" s="306" t="s">
        <v>18</v>
      </c>
      <c r="L24" s="316" t="s">
        <v>447</v>
      </c>
    </row>
    <row r="25" spans="1:12" ht="35.25" customHeight="1">
      <c r="A25" s="681" t="s">
        <v>312</v>
      </c>
      <c r="B25" s="682"/>
      <c r="C25" s="684"/>
      <c r="D25" s="685"/>
      <c r="E25" s="686"/>
      <c r="F25" s="710"/>
      <c r="G25" s="710"/>
      <c r="H25" s="686"/>
      <c r="I25" s="710"/>
      <c r="J25" s="710"/>
      <c r="K25" s="686"/>
      <c r="L25" s="711"/>
    </row>
    <row r="26" spans="1:12" ht="29.25" customHeight="1">
      <c r="A26" s="681" t="s">
        <v>314</v>
      </c>
      <c r="B26" s="682"/>
      <c r="C26" s="684"/>
      <c r="D26" s="705"/>
      <c r="E26" s="707"/>
      <c r="F26" s="707"/>
      <c r="G26" s="707"/>
      <c r="H26" s="707"/>
      <c r="I26" s="707"/>
      <c r="J26" s="707"/>
      <c r="K26" s="707"/>
      <c r="L26" s="706"/>
    </row>
    <row r="27" spans="1:12" ht="22.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D0E6-67BA-406B-A4B5-FBE570FF955C}">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84</v>
      </c>
      <c r="E8" s="686"/>
      <c r="F8" s="686"/>
      <c r="G8" s="686"/>
      <c r="H8" s="687"/>
      <c r="I8" s="681" t="s">
        <v>283</v>
      </c>
      <c r="J8" s="684"/>
      <c r="K8" s="685" t="s">
        <v>81</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tr">
        <f>ACTIVIDAD_7!B11</f>
        <v>Fortalecer el 100% de los controles asociados al proceso de gestión financiera</v>
      </c>
      <c r="F10" s="692"/>
      <c r="G10" s="692"/>
      <c r="H10" s="692"/>
      <c r="I10" s="692"/>
      <c r="J10" s="692"/>
      <c r="K10" s="692"/>
      <c r="L10" s="692"/>
    </row>
    <row r="11" spans="1:12" ht="34.5" customHeight="1">
      <c r="A11" s="693" t="s">
        <v>285</v>
      </c>
      <c r="B11" s="694"/>
      <c r="C11" s="694"/>
      <c r="D11" s="683"/>
      <c r="E11" s="695" t="str">
        <f>ACTIVIDAD_7!I15</f>
        <v>Porcentaje de controles fortalecidos en el proceso de gestión financiera.</v>
      </c>
      <c r="F11" s="696"/>
      <c r="G11" s="696"/>
      <c r="H11" s="696"/>
      <c r="I11" s="696"/>
      <c r="J11" s="696"/>
      <c r="K11" s="696"/>
      <c r="L11" s="697"/>
    </row>
    <row r="12" spans="1:12" ht="47.25" customHeight="1">
      <c r="A12" s="681" t="s">
        <v>286</v>
      </c>
      <c r="B12" s="682"/>
      <c r="C12" s="682"/>
      <c r="D12" s="684"/>
      <c r="E12" s="698" t="s">
        <v>448</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01">
        <v>1</v>
      </c>
      <c r="E16" s="702"/>
      <c r="F16" s="702"/>
      <c r="G16" s="702"/>
      <c r="H16" s="703"/>
      <c r="I16" s="681" t="s">
        <v>235</v>
      </c>
      <c r="J16" s="684"/>
      <c r="K16" s="685" t="s">
        <v>23</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449</v>
      </c>
      <c r="D19" s="686"/>
      <c r="E19" s="686"/>
      <c r="F19" s="686"/>
      <c r="G19" s="687"/>
      <c r="H19" s="685" t="s">
        <v>450</v>
      </c>
      <c r="I19" s="687"/>
      <c r="J19" s="705" t="s">
        <v>22</v>
      </c>
      <c r="K19" s="706"/>
      <c r="L19" s="303" t="s">
        <v>451</v>
      </c>
    </row>
    <row r="20" spans="1:12" ht="62.25" customHeight="1">
      <c r="A20" s="302">
        <v>2</v>
      </c>
      <c r="B20" s="303" t="s">
        <v>301</v>
      </c>
      <c r="C20" s="685" t="s">
        <v>452</v>
      </c>
      <c r="D20" s="686"/>
      <c r="E20" s="686"/>
      <c r="F20" s="686"/>
      <c r="G20" s="687"/>
      <c r="H20" s="685" t="s">
        <v>453</v>
      </c>
      <c r="I20" s="687"/>
      <c r="J20" s="705" t="s">
        <v>22</v>
      </c>
      <c r="K20" s="706"/>
      <c r="L20" s="303" t="s">
        <v>454</v>
      </c>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t="s">
        <v>455</v>
      </c>
      <c r="C22" s="686"/>
      <c r="D22" s="686"/>
      <c r="E22" s="686"/>
      <c r="F22" s="686"/>
      <c r="G22" s="686"/>
      <c r="H22" s="686"/>
      <c r="I22" s="686"/>
      <c r="J22" s="686"/>
      <c r="K22" s="687"/>
      <c r="L22" s="303" t="s">
        <v>34</v>
      </c>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f>ACTIVIDAD_7!B36</f>
        <v>1</v>
      </c>
      <c r="E24" s="686"/>
      <c r="F24" s="691" t="s">
        <v>309</v>
      </c>
      <c r="G24" s="691"/>
      <c r="H24" s="317">
        <v>2024</v>
      </c>
      <c r="I24" s="691" t="s">
        <v>310</v>
      </c>
      <c r="J24" s="691"/>
      <c r="K24" s="709" t="s">
        <v>456</v>
      </c>
      <c r="L24" s="709"/>
    </row>
    <row r="25" spans="1:12" ht="26.25" customHeight="1">
      <c r="A25" s="681" t="s">
        <v>312</v>
      </c>
      <c r="B25" s="682"/>
      <c r="C25" s="684"/>
      <c r="D25" s="685" t="s">
        <v>457</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CFF53A4-578F-4114-9018-D7EA37A2DB0B}">
          <x14:formula1>
            <xm:f>Datos!$A$2:$A$5</xm:f>
          </x14:formula1>
          <xm:sqref>D6:H6</xm:sqref>
        </x14:dataValidation>
        <x14:dataValidation type="list" allowBlank="1" showInputMessage="1" showErrorMessage="1" xr:uid="{FCFBBFB4-0D4A-4D05-85F4-E8B873F3037B}">
          <x14:formula1>
            <xm:f>Datos!$B$2:$B$6</xm:f>
          </x14:formula1>
          <xm:sqref>K6:L6</xm:sqref>
        </x14:dataValidation>
        <x14:dataValidation type="list" allowBlank="1" showInputMessage="1" showErrorMessage="1" xr:uid="{C73E7628-1BCA-442F-8DE1-729CD6972343}">
          <x14:formula1>
            <xm:f>Datos!$C$2:$C$3</xm:f>
          </x14:formula1>
          <xm:sqref>D7:H7</xm:sqref>
        </x14:dataValidation>
        <x14:dataValidation type="list" allowBlank="1" showInputMessage="1" showErrorMessage="1" xr:uid="{B774BAA1-7EA3-4AE8-B9E8-8A65315B77C4}">
          <x14:formula1>
            <xm:f>Datos!$D$2:$D$7</xm:f>
          </x14:formula1>
          <xm:sqref>K7:L7</xm:sqref>
        </x14:dataValidation>
        <x14:dataValidation type="list" allowBlank="1" showInputMessage="1" showErrorMessage="1" xr:uid="{38DB75AA-D470-491F-A045-93843F873786}">
          <x14:formula1>
            <xm:f>Datos!$E$2:$E$23</xm:f>
          </x14:formula1>
          <xm:sqref>D8:H8</xm:sqref>
        </x14:dataValidation>
        <x14:dataValidation type="list" allowBlank="1" showInputMessage="1" showErrorMessage="1" xr:uid="{C4E3B748-E93B-406F-AC09-6E78E10D8E2C}">
          <x14:formula1>
            <xm:f>Datos!$F$2:$F$18</xm:f>
          </x14:formula1>
          <xm:sqref>K8:L8</xm:sqref>
        </x14:dataValidation>
        <x14:dataValidation type="list" allowBlank="1" showInputMessage="1" showErrorMessage="1" xr:uid="{5A07E05D-B78C-4C19-94A0-6AC162AE0890}">
          <x14:formula1>
            <xm:f>Datos!$G$2:$G$8</xm:f>
          </x14:formula1>
          <xm:sqref>K13:L13</xm:sqref>
        </x14:dataValidation>
        <x14:dataValidation type="list" allowBlank="1" showInputMessage="1" showErrorMessage="1" xr:uid="{4B821283-16EE-4E75-824D-4AC788CBD574}">
          <x14:formula1>
            <xm:f>Datos!$H$2:$H$3</xm:f>
          </x14:formula1>
          <xm:sqref>D15:H15</xm:sqref>
        </x14:dataValidation>
        <x14:dataValidation type="list" allowBlank="1" showInputMessage="1" showErrorMessage="1" xr:uid="{68FD5777-14F7-40E8-8262-9E6424A0885D}">
          <x14:formula1>
            <xm:f>Datos!$I$2:$I$7</xm:f>
          </x14:formula1>
          <xm:sqref>K15:L15</xm:sqref>
        </x14:dataValidation>
        <x14:dataValidation type="list" allowBlank="1" showInputMessage="1" showErrorMessage="1" xr:uid="{769754AA-0122-4ED8-9E23-1FAE9EF7BC98}">
          <x14:formula1>
            <xm:f>Datos!$J$2:$J$5</xm:f>
          </x14:formula1>
          <xm:sqref>K16:L16</xm:sqref>
        </x14:dataValidation>
        <x14:dataValidation type="list" allowBlank="1" showInputMessage="1" showErrorMessage="1" xr:uid="{CBFDCCB2-8C0B-4009-8F59-C3D8355E180F}">
          <x14:formula1>
            <xm:f>Datos!$K$2:$K$4</xm:f>
          </x14:formula1>
          <xm:sqref>L22</xm:sqref>
        </x14:dataValidation>
        <x14:dataValidation type="list" allowBlank="1" showInputMessage="1" showErrorMessage="1" xr:uid="{318484A7-335D-4F7A-AEAE-95416006AF0F}">
          <x14:formula1>
            <xm:f>Datos!$K$2:$K$3</xm:f>
          </x14:formula1>
          <xm:sqref>J19:K20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1AF6-CB1E-4230-8132-5FFE73A0CAE2}">
  <sheetPr>
    <tabColor theme="5" tint="0.59999389629810485"/>
    <pageSetUpPr fitToPage="1"/>
  </sheetPr>
  <dimension ref="A1:O126"/>
  <sheetViews>
    <sheetView showGridLines="0" view="pageBreakPreview" zoomScale="31" zoomScaleNormal="25" workbookViewId="0">
      <selection activeCell="K32" sqref="K32:K40"/>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72"/>
      <c r="B1" s="575" t="s">
        <v>182</v>
      </c>
      <c r="C1" s="576"/>
      <c r="D1" s="576"/>
      <c r="E1" s="576"/>
      <c r="F1" s="576"/>
      <c r="G1" s="576"/>
      <c r="H1" s="576"/>
      <c r="I1" s="576"/>
      <c r="J1" s="576"/>
      <c r="K1" s="576"/>
      <c r="L1" s="577"/>
      <c r="M1" s="578" t="s">
        <v>183</v>
      </c>
      <c r="N1" s="579"/>
      <c r="O1" s="580"/>
    </row>
    <row r="2" spans="1:15" s="156" customFormat="1" ht="30.75" customHeight="1" thickBot="1">
      <c r="A2" s="573"/>
      <c r="B2" s="581" t="s">
        <v>184</v>
      </c>
      <c r="C2" s="582"/>
      <c r="D2" s="582"/>
      <c r="E2" s="582"/>
      <c r="F2" s="582"/>
      <c r="G2" s="582"/>
      <c r="H2" s="582"/>
      <c r="I2" s="582"/>
      <c r="J2" s="582"/>
      <c r="K2" s="582"/>
      <c r="L2" s="583"/>
      <c r="M2" s="578" t="s">
        <v>185</v>
      </c>
      <c r="N2" s="579"/>
      <c r="O2" s="580"/>
    </row>
    <row r="3" spans="1:15" s="156" customFormat="1" ht="24" customHeight="1" thickBot="1">
      <c r="A3" s="573"/>
      <c r="B3" s="581" t="s">
        <v>186</v>
      </c>
      <c r="C3" s="582"/>
      <c r="D3" s="582"/>
      <c r="E3" s="582"/>
      <c r="F3" s="582"/>
      <c r="G3" s="582"/>
      <c r="H3" s="582"/>
      <c r="I3" s="582"/>
      <c r="J3" s="582"/>
      <c r="K3" s="582"/>
      <c r="L3" s="583"/>
      <c r="M3" s="578" t="s">
        <v>187</v>
      </c>
      <c r="N3" s="579"/>
      <c r="O3" s="580"/>
    </row>
    <row r="4" spans="1:15" s="156" customFormat="1" ht="21.75" customHeight="1" thickBot="1">
      <c r="A4" s="574"/>
      <c r="B4" s="584" t="s">
        <v>188</v>
      </c>
      <c r="C4" s="585"/>
      <c r="D4" s="585"/>
      <c r="E4" s="585"/>
      <c r="F4" s="585"/>
      <c r="G4" s="585"/>
      <c r="H4" s="585"/>
      <c r="I4" s="585"/>
      <c r="J4" s="585"/>
      <c r="K4" s="585"/>
      <c r="L4" s="586"/>
      <c r="M4" s="578" t="s">
        <v>189</v>
      </c>
      <c r="N4" s="579"/>
      <c r="O4" s="580"/>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588" t="s">
        <v>190</v>
      </c>
      <c r="B6" s="278" t="s">
        <v>191</v>
      </c>
      <c r="C6" s="232"/>
      <c r="D6" s="278" t="s">
        <v>192</v>
      </c>
      <c r="E6" s="233"/>
      <c r="F6" s="278" t="s">
        <v>193</v>
      </c>
      <c r="G6" s="233"/>
      <c r="H6" s="278" t="s">
        <v>194</v>
      </c>
      <c r="I6" s="234"/>
      <c r="J6" s="592" t="s">
        <v>196</v>
      </c>
      <c r="K6" s="593"/>
      <c r="L6" s="277" t="s">
        <v>197</v>
      </c>
      <c r="M6" s="594"/>
      <c r="N6" s="594"/>
      <c r="O6" s="594"/>
    </row>
    <row r="7" spans="1:15" s="156" customFormat="1" ht="21.75" customHeight="1" thickBot="1">
      <c r="A7" s="588"/>
      <c r="B7" s="279" t="s">
        <v>198</v>
      </c>
      <c r="C7" s="235" t="s">
        <v>199</v>
      </c>
      <c r="D7" s="278" t="s">
        <v>200</v>
      </c>
      <c r="E7" s="236"/>
      <c r="F7" s="278" t="s">
        <v>201</v>
      </c>
      <c r="G7" s="236"/>
      <c r="H7" s="278" t="s">
        <v>202</v>
      </c>
      <c r="I7" s="234"/>
      <c r="J7" s="592"/>
      <c r="K7" s="593"/>
      <c r="L7" s="277" t="s">
        <v>203</v>
      </c>
      <c r="M7" s="594"/>
      <c r="N7" s="594"/>
      <c r="O7" s="594"/>
    </row>
    <row r="8" spans="1:15" s="156" customFormat="1" ht="21.75" customHeight="1" thickBot="1">
      <c r="A8" s="588"/>
      <c r="B8" s="278" t="s">
        <v>204</v>
      </c>
      <c r="C8" s="232"/>
      <c r="D8" s="278" t="s">
        <v>205</v>
      </c>
      <c r="E8" s="236"/>
      <c r="F8" s="278" t="s">
        <v>206</v>
      </c>
      <c r="G8" s="236"/>
      <c r="H8" s="278" t="s">
        <v>207</v>
      </c>
      <c r="I8" s="234"/>
      <c r="J8" s="592"/>
      <c r="K8" s="593"/>
      <c r="L8" s="277" t="s">
        <v>208</v>
      </c>
      <c r="M8" s="594"/>
      <c r="N8" s="594"/>
      <c r="O8" s="594"/>
    </row>
    <row r="9" spans="1:15" s="156" customFormat="1" ht="21.75" customHeight="1">
      <c r="A9" s="157"/>
      <c r="B9" s="158"/>
      <c r="C9" s="158"/>
      <c r="D9" s="158"/>
      <c r="E9" s="158"/>
      <c r="F9" s="158"/>
      <c r="G9" s="158"/>
      <c r="H9" s="158"/>
      <c r="I9" s="158"/>
      <c r="J9" s="158"/>
      <c r="K9" s="158"/>
      <c r="L9" s="158"/>
      <c r="M9" s="159"/>
      <c r="N9" s="159"/>
      <c r="O9" s="159"/>
    </row>
    <row r="10" spans="1:15" ht="15" customHeight="1" thickBot="1">
      <c r="A10" s="73"/>
      <c r="B10" s="74"/>
      <c r="C10" s="74"/>
      <c r="D10" s="76"/>
      <c r="E10" s="75"/>
      <c r="F10" s="75"/>
      <c r="G10" s="427"/>
      <c r="H10" s="427"/>
      <c r="I10" s="77"/>
      <c r="J10" s="77"/>
      <c r="K10" s="74"/>
      <c r="L10" s="74"/>
      <c r="M10" s="74"/>
      <c r="N10" s="74"/>
      <c r="O10" s="74"/>
    </row>
    <row r="11" spans="1:15" ht="15" customHeight="1">
      <c r="A11" s="595" t="s">
        <v>209</v>
      </c>
      <c r="B11" s="598" t="s">
        <v>458</v>
      </c>
      <c r="C11" s="599"/>
      <c r="D11" s="599"/>
      <c r="E11" s="599"/>
      <c r="F11" s="599"/>
      <c r="G11" s="599"/>
      <c r="H11" s="599"/>
      <c r="I11" s="599"/>
      <c r="J11" s="599"/>
      <c r="K11" s="599"/>
      <c r="L11" s="599"/>
      <c r="M11" s="599"/>
      <c r="N11" s="599"/>
      <c r="O11" s="600"/>
    </row>
    <row r="12" spans="1:15" ht="15" customHeight="1">
      <c r="A12" s="596"/>
      <c r="B12" s="601"/>
      <c r="C12" s="602"/>
      <c r="D12" s="602"/>
      <c r="E12" s="602"/>
      <c r="F12" s="602"/>
      <c r="G12" s="602"/>
      <c r="H12" s="602"/>
      <c r="I12" s="602"/>
      <c r="J12" s="602"/>
      <c r="K12" s="602"/>
      <c r="L12" s="602"/>
      <c r="M12" s="602"/>
      <c r="N12" s="602"/>
      <c r="O12" s="603"/>
    </row>
    <row r="13" spans="1:15" ht="15" customHeight="1" thickBot="1">
      <c r="A13" s="597"/>
      <c r="B13" s="604"/>
      <c r="C13" s="605"/>
      <c r="D13" s="605"/>
      <c r="E13" s="605"/>
      <c r="F13" s="605"/>
      <c r="G13" s="605"/>
      <c r="H13" s="605"/>
      <c r="I13" s="605"/>
      <c r="J13" s="605"/>
      <c r="K13" s="605"/>
      <c r="L13" s="605"/>
      <c r="M13" s="605"/>
      <c r="N13" s="605"/>
      <c r="O13" s="606"/>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87" t="s">
        <v>212</v>
      </c>
      <c r="C15" s="587"/>
      <c r="D15" s="587"/>
      <c r="E15" s="587"/>
      <c r="F15" s="587"/>
      <c r="G15" s="588" t="s">
        <v>213</v>
      </c>
      <c r="H15" s="588"/>
      <c r="I15" s="589" t="s">
        <v>459</v>
      </c>
      <c r="J15" s="589"/>
      <c r="K15" s="589"/>
      <c r="L15" s="589"/>
      <c r="M15" s="589"/>
      <c r="N15" s="589"/>
      <c r="O15" s="589"/>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87" t="s">
        <v>216</v>
      </c>
      <c r="C17" s="587"/>
      <c r="D17" s="587"/>
      <c r="E17" s="587"/>
      <c r="F17" s="126" t="s">
        <v>217</v>
      </c>
      <c r="G17" s="591" t="s">
        <v>218</v>
      </c>
      <c r="H17" s="591"/>
      <c r="I17" s="591"/>
      <c r="J17" s="126" t="s">
        <v>219</v>
      </c>
      <c r="K17" s="587" t="s">
        <v>220</v>
      </c>
      <c r="L17" s="587"/>
      <c r="M17" s="587"/>
      <c r="N17" s="587"/>
      <c r="O17" s="587"/>
    </row>
    <row r="18" spans="1:15" ht="9" customHeight="1">
      <c r="A18" s="72"/>
      <c r="B18" s="69"/>
      <c r="C18" s="618"/>
      <c r="D18" s="618"/>
      <c r="E18" s="618"/>
      <c r="F18" s="618"/>
      <c r="G18" s="618"/>
      <c r="H18" s="618"/>
      <c r="I18" s="618"/>
      <c r="J18" s="618"/>
      <c r="K18" s="618"/>
      <c r="L18" s="618"/>
      <c r="M18" s="618"/>
      <c r="N18" s="618"/>
      <c r="O18" s="618"/>
    </row>
    <row r="20" spans="1:15" ht="16.5" customHeight="1" thickBot="1">
      <c r="A20" s="153"/>
      <c r="B20" s="154"/>
      <c r="C20" s="154"/>
      <c r="D20" s="154"/>
      <c r="E20" s="154"/>
      <c r="F20" s="154"/>
      <c r="G20" s="154"/>
      <c r="H20" s="154"/>
      <c r="I20" s="154"/>
      <c r="J20" s="154"/>
      <c r="K20" s="154"/>
      <c r="L20" s="154"/>
      <c r="M20" s="154"/>
      <c r="N20" s="154"/>
      <c r="O20" s="154"/>
    </row>
    <row r="21" spans="1:15" ht="32" customHeight="1" thickBot="1">
      <c r="A21" s="619" t="s">
        <v>221</v>
      </c>
      <c r="B21" s="620"/>
      <c r="C21" s="620"/>
      <c r="D21" s="620"/>
      <c r="E21" s="620"/>
      <c r="F21" s="620"/>
      <c r="G21" s="620"/>
      <c r="H21" s="620"/>
      <c r="I21" s="620"/>
      <c r="J21" s="620"/>
      <c r="K21" s="620"/>
      <c r="L21" s="620"/>
      <c r="M21" s="620"/>
      <c r="N21" s="620"/>
      <c r="O21" s="592"/>
    </row>
    <row r="22" spans="1:15" ht="32" customHeight="1" thickBot="1">
      <c r="A22" s="619" t="s">
        <v>222</v>
      </c>
      <c r="B22" s="620"/>
      <c r="C22" s="620"/>
      <c r="D22" s="620"/>
      <c r="E22" s="620"/>
      <c r="F22" s="620"/>
      <c r="G22" s="620"/>
      <c r="H22" s="620"/>
      <c r="I22" s="620"/>
      <c r="J22" s="620"/>
      <c r="K22" s="620"/>
      <c r="L22" s="620"/>
      <c r="M22" s="620"/>
      <c r="N22" s="620"/>
      <c r="O22" s="592"/>
    </row>
    <row r="23" spans="1:15"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91">
        <v>677187000</v>
      </c>
      <c r="C24" s="91">
        <v>677187000</v>
      </c>
      <c r="D24" s="365">
        <v>677187000</v>
      </c>
      <c r="E24" s="91">
        <v>677187000</v>
      </c>
      <c r="F24" s="91">
        <v>675170812</v>
      </c>
      <c r="G24" s="91"/>
      <c r="H24" s="88"/>
      <c r="I24" s="88"/>
      <c r="J24" s="88"/>
      <c r="K24" s="88"/>
      <c r="L24" s="88"/>
      <c r="M24" s="88"/>
      <c r="N24" s="88">
        <f>SUM(B24:M24)</f>
        <v>3383918812</v>
      </c>
      <c r="O24" s="89"/>
    </row>
    <row r="25" spans="1:15" ht="32" customHeight="1">
      <c r="A25" s="90" t="s">
        <v>226</v>
      </c>
      <c r="B25" s="91"/>
      <c r="C25" s="91">
        <v>677079549</v>
      </c>
      <c r="D25" s="365">
        <v>677079549</v>
      </c>
      <c r="E25" s="91">
        <v>675633549</v>
      </c>
      <c r="F25" s="91">
        <v>675170812</v>
      </c>
      <c r="G25" s="91"/>
      <c r="H25" s="91"/>
      <c r="I25" s="91"/>
      <c r="J25" s="91"/>
      <c r="K25" s="91"/>
      <c r="L25" s="91"/>
      <c r="M25" s="91"/>
      <c r="N25" s="91"/>
      <c r="O25" s="125">
        <f>+(B25+C25+D25+E25+F25+G25+H25+I25+J25+K25+L25+M25)/N24</f>
        <v>0.79935826161304491</v>
      </c>
    </row>
    <row r="26" spans="1:15" ht="32" customHeight="1">
      <c r="A26" s="90" t="s">
        <v>227</v>
      </c>
      <c r="B26" s="91"/>
      <c r="C26" s="91">
        <v>13193333</v>
      </c>
      <c r="D26" s="365">
        <v>75930333</v>
      </c>
      <c r="E26" s="91">
        <v>145377177</v>
      </c>
      <c r="F26" s="91">
        <v>227549299</v>
      </c>
      <c r="G26" s="91"/>
      <c r="H26" s="91"/>
      <c r="I26" s="91"/>
      <c r="J26" s="91"/>
      <c r="K26" s="91"/>
      <c r="L26" s="91"/>
      <c r="M26" s="91"/>
      <c r="N26" s="91"/>
      <c r="O26" s="125"/>
    </row>
    <row r="27" spans="1:15" ht="32" customHeight="1">
      <c r="A27" s="90" t="s">
        <v>228</v>
      </c>
      <c r="B27" s="91"/>
      <c r="C27" s="91"/>
      <c r="D27" s="91">
        <v>23560000</v>
      </c>
      <c r="E27" s="91">
        <v>23560000</v>
      </c>
      <c r="F27" s="91"/>
      <c r="G27" s="91"/>
      <c r="H27" s="91"/>
      <c r="I27" s="91"/>
      <c r="J27" s="91"/>
      <c r="K27" s="91"/>
      <c r="L27" s="91"/>
      <c r="M27" s="91"/>
      <c r="N27" s="91"/>
      <c r="O27" s="92"/>
    </row>
    <row r="28" spans="1:15" ht="32" customHeight="1">
      <c r="A28" s="90" t="s">
        <v>229</v>
      </c>
      <c r="B28" s="91">
        <v>0</v>
      </c>
      <c r="C28" s="91"/>
      <c r="D28" s="91"/>
      <c r="E28" s="91"/>
      <c r="F28" s="91"/>
      <c r="G28" s="91"/>
      <c r="H28" s="91"/>
      <c r="I28" s="91"/>
      <c r="J28" s="91"/>
      <c r="K28" s="91"/>
      <c r="L28" s="91"/>
      <c r="M28" s="91"/>
      <c r="N28" s="91"/>
      <c r="O28" s="92"/>
    </row>
    <row r="29" spans="1:15" ht="32" customHeight="1">
      <c r="A29" s="93" t="s">
        <v>230</v>
      </c>
      <c r="B29" s="94">
        <v>0</v>
      </c>
      <c r="C29" s="94"/>
      <c r="D29" s="94">
        <v>23560000</v>
      </c>
      <c r="E29" s="94">
        <v>0</v>
      </c>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21" t="s">
        <v>231</v>
      </c>
      <c r="B33" s="622"/>
      <c r="C33" s="622"/>
      <c r="D33" s="622"/>
      <c r="E33" s="622"/>
      <c r="F33" s="622"/>
      <c r="G33" s="622"/>
      <c r="H33" s="622"/>
      <c r="I33" s="623"/>
      <c r="J33" s="100"/>
    </row>
    <row r="34" spans="1:10" ht="50.25" customHeight="1" thickBot="1">
      <c r="A34" s="109" t="s">
        <v>232</v>
      </c>
      <c r="B34" s="624" t="str">
        <f>+B11</f>
        <v>Fortalecer el 100% de los controles asociados al proceso de gestión financiera</v>
      </c>
      <c r="C34" s="625"/>
      <c r="D34" s="625"/>
      <c r="E34" s="625"/>
      <c r="F34" s="625"/>
      <c r="G34" s="625"/>
      <c r="H34" s="625"/>
      <c r="I34" s="626"/>
      <c r="J34" s="98"/>
    </row>
    <row r="35" spans="1:10" ht="18.75" customHeight="1" thickBot="1">
      <c r="A35" s="612" t="s">
        <v>233</v>
      </c>
      <c r="B35" s="164">
        <v>2024</v>
      </c>
      <c r="C35" s="164">
        <v>2025</v>
      </c>
      <c r="D35" s="164">
        <v>2026</v>
      </c>
      <c r="E35" s="164">
        <v>2027</v>
      </c>
      <c r="F35" s="164" t="s">
        <v>234</v>
      </c>
      <c r="G35" s="627" t="s">
        <v>235</v>
      </c>
      <c r="H35" s="627" t="s">
        <v>23</v>
      </c>
      <c r="I35" s="627"/>
      <c r="J35" s="98"/>
    </row>
    <row r="36" spans="1:10" ht="50.25" customHeight="1" thickBot="1">
      <c r="A36" s="613"/>
      <c r="B36" s="345">
        <v>1</v>
      </c>
      <c r="C36" s="345">
        <v>1</v>
      </c>
      <c r="D36" s="345">
        <v>1</v>
      </c>
      <c r="E36" s="345">
        <v>1</v>
      </c>
      <c r="F36" s="165">
        <v>1</v>
      </c>
      <c r="G36" s="627"/>
      <c r="H36" s="627"/>
      <c r="I36" s="627"/>
      <c r="J36" s="98"/>
    </row>
    <row r="37" spans="1:10" ht="52.5" customHeight="1" thickBot="1">
      <c r="A37" s="110" t="s">
        <v>236</v>
      </c>
      <c r="B37" s="607">
        <v>0.17</v>
      </c>
      <c r="C37" s="608"/>
      <c r="D37" s="609" t="s">
        <v>237</v>
      </c>
      <c r="E37" s="610"/>
      <c r="F37" s="610"/>
      <c r="G37" s="610"/>
      <c r="H37" s="610"/>
      <c r="I37" s="611"/>
    </row>
    <row r="38" spans="1:10" s="99" customFormat="1" ht="48" customHeight="1">
      <c r="A38" s="612" t="s">
        <v>238</v>
      </c>
      <c r="B38" s="110" t="s">
        <v>239</v>
      </c>
      <c r="C38" s="109" t="s">
        <v>240</v>
      </c>
      <c r="D38" s="614" t="s">
        <v>241</v>
      </c>
      <c r="E38" s="615"/>
      <c r="F38" s="614" t="s">
        <v>242</v>
      </c>
      <c r="G38" s="615"/>
      <c r="H38" s="111" t="s">
        <v>243</v>
      </c>
      <c r="I38" s="113" t="s">
        <v>244</v>
      </c>
    </row>
    <row r="39" spans="1:10" ht="120.75" customHeight="1">
      <c r="A39" s="613"/>
      <c r="B39" s="347">
        <v>8.3299999999999999E-2</v>
      </c>
      <c r="C39" s="347">
        <v>8.3299999999999999E-2</v>
      </c>
      <c r="D39" s="712" t="s">
        <v>460</v>
      </c>
      <c r="E39" s="713"/>
      <c r="F39" s="712" t="s">
        <v>461</v>
      </c>
      <c r="G39" s="713"/>
      <c r="H39" s="430" t="s">
        <v>462</v>
      </c>
      <c r="I39" s="102" t="s">
        <v>463</v>
      </c>
    </row>
    <row r="40" spans="1:10" s="99" customFormat="1" ht="54" customHeight="1">
      <c r="A40" s="612" t="s">
        <v>245</v>
      </c>
      <c r="B40" s="112" t="s">
        <v>239</v>
      </c>
      <c r="C40" s="111" t="s">
        <v>240</v>
      </c>
      <c r="D40" s="614" t="s">
        <v>241</v>
      </c>
      <c r="E40" s="615"/>
      <c r="F40" s="614" t="s">
        <v>242</v>
      </c>
      <c r="G40" s="615"/>
      <c r="H40" s="111" t="s">
        <v>243</v>
      </c>
      <c r="I40" s="113" t="s">
        <v>244</v>
      </c>
    </row>
    <row r="41" spans="1:10" ht="120.75" customHeight="1">
      <c r="A41" s="613"/>
      <c r="B41" s="347">
        <v>8.3299999999999999E-2</v>
      </c>
      <c r="C41" s="347">
        <v>8.3299999999999999E-2</v>
      </c>
      <c r="D41" s="712" t="s">
        <v>464</v>
      </c>
      <c r="E41" s="713"/>
      <c r="F41" s="712" t="s">
        <v>465</v>
      </c>
      <c r="G41" s="713"/>
      <c r="H41" s="430" t="s">
        <v>462</v>
      </c>
      <c r="I41" s="102" t="s">
        <v>463</v>
      </c>
    </row>
    <row r="42" spans="1:10" s="99" customFormat="1" ht="35" customHeight="1">
      <c r="A42" s="612" t="s">
        <v>248</v>
      </c>
      <c r="B42" s="112" t="s">
        <v>239</v>
      </c>
      <c r="C42" s="111" t="s">
        <v>240</v>
      </c>
      <c r="D42" s="614" t="s">
        <v>241</v>
      </c>
      <c r="E42" s="615"/>
      <c r="F42" s="614" t="s">
        <v>242</v>
      </c>
      <c r="G42" s="615"/>
      <c r="H42" s="111" t="s">
        <v>243</v>
      </c>
      <c r="I42" s="113" t="s">
        <v>244</v>
      </c>
    </row>
    <row r="43" spans="1:10" ht="120.75" customHeight="1">
      <c r="A43" s="613"/>
      <c r="B43" s="347">
        <v>8.3299999999999999E-2</v>
      </c>
      <c r="C43" s="347">
        <v>8.3299999999999999E-2</v>
      </c>
      <c r="D43" s="630" t="s">
        <v>466</v>
      </c>
      <c r="E43" s="713"/>
      <c r="F43" s="712" t="s">
        <v>467</v>
      </c>
      <c r="G43" s="713"/>
      <c r="H43" s="430" t="s">
        <v>462</v>
      </c>
      <c r="I43" s="102" t="s">
        <v>463</v>
      </c>
    </row>
    <row r="44" spans="1:10" s="99" customFormat="1" ht="35" customHeight="1">
      <c r="A44" s="612" t="s">
        <v>251</v>
      </c>
      <c r="B44" s="112" t="s">
        <v>239</v>
      </c>
      <c r="C44" s="112" t="s">
        <v>240</v>
      </c>
      <c r="D44" s="614" t="s">
        <v>241</v>
      </c>
      <c r="E44" s="615"/>
      <c r="F44" s="614" t="s">
        <v>242</v>
      </c>
      <c r="G44" s="615"/>
      <c r="H44" s="111" t="s">
        <v>243</v>
      </c>
      <c r="I44" s="111" t="s">
        <v>244</v>
      </c>
    </row>
    <row r="45" spans="1:10" ht="120.75" customHeight="1">
      <c r="A45" s="613"/>
      <c r="B45" s="347">
        <v>8.3299999999999999E-2</v>
      </c>
      <c r="C45" s="347">
        <v>8.3299999999999999E-2</v>
      </c>
      <c r="D45" s="630" t="s">
        <v>468</v>
      </c>
      <c r="E45" s="713"/>
      <c r="F45" s="712" t="s">
        <v>469</v>
      </c>
      <c r="G45" s="713"/>
      <c r="H45" s="430" t="s">
        <v>462</v>
      </c>
      <c r="I45" s="102" t="s">
        <v>463</v>
      </c>
    </row>
    <row r="46" spans="1:10" s="99" customFormat="1" ht="35" customHeight="1">
      <c r="A46" s="612" t="s">
        <v>255</v>
      </c>
      <c r="B46" s="112" t="s">
        <v>239</v>
      </c>
      <c r="C46" s="111" t="s">
        <v>240</v>
      </c>
      <c r="D46" s="614" t="s">
        <v>241</v>
      </c>
      <c r="E46" s="615"/>
      <c r="F46" s="614" t="s">
        <v>242</v>
      </c>
      <c r="G46" s="615"/>
      <c r="H46" s="111" t="s">
        <v>243</v>
      </c>
      <c r="I46" s="113" t="s">
        <v>244</v>
      </c>
    </row>
    <row r="47" spans="1:10" ht="120.75" customHeight="1">
      <c r="A47" s="613"/>
      <c r="B47" s="347">
        <v>8.3299999999999999E-2</v>
      </c>
      <c r="C47" s="347">
        <v>8.3299999999999999E-2</v>
      </c>
      <c r="D47" s="630" t="s">
        <v>470</v>
      </c>
      <c r="E47" s="713"/>
      <c r="F47" s="712" t="s">
        <v>471</v>
      </c>
      <c r="G47" s="713"/>
      <c r="H47" s="430" t="s">
        <v>462</v>
      </c>
      <c r="I47" s="102" t="s">
        <v>463</v>
      </c>
    </row>
    <row r="48" spans="1:10" s="99" customFormat="1" ht="35" customHeight="1">
      <c r="A48" s="612" t="s">
        <v>258</v>
      </c>
      <c r="B48" s="112" t="s">
        <v>239</v>
      </c>
      <c r="C48" s="111" t="s">
        <v>240</v>
      </c>
      <c r="D48" s="614" t="s">
        <v>241</v>
      </c>
      <c r="E48" s="615"/>
      <c r="F48" s="614" t="s">
        <v>242</v>
      </c>
      <c r="G48" s="615"/>
      <c r="H48" s="111" t="s">
        <v>243</v>
      </c>
      <c r="I48" s="113" t="s">
        <v>244</v>
      </c>
    </row>
    <row r="49" spans="1:9" ht="120.75" customHeight="1">
      <c r="A49" s="613"/>
      <c r="B49" s="347">
        <v>8.3299999999999999E-2</v>
      </c>
      <c r="C49" s="105"/>
      <c r="D49" s="632"/>
      <c r="E49" s="633"/>
      <c r="F49" s="632"/>
      <c r="G49" s="633"/>
      <c r="H49" s="101"/>
      <c r="I49" s="103"/>
    </row>
    <row r="50" spans="1:9" ht="35" customHeight="1">
      <c r="A50" s="612" t="s">
        <v>259</v>
      </c>
      <c r="B50" s="110" t="s">
        <v>239</v>
      </c>
      <c r="C50" s="109" t="s">
        <v>240</v>
      </c>
      <c r="D50" s="614" t="s">
        <v>241</v>
      </c>
      <c r="E50" s="615"/>
      <c r="F50" s="614" t="s">
        <v>242</v>
      </c>
      <c r="G50" s="615"/>
      <c r="H50" s="111" t="s">
        <v>243</v>
      </c>
      <c r="I50" s="113" t="s">
        <v>244</v>
      </c>
    </row>
    <row r="51" spans="1:9" ht="120.75" customHeight="1">
      <c r="A51" s="613"/>
      <c r="B51" s="347">
        <v>8.3299999999999999E-2</v>
      </c>
      <c r="C51" s="105"/>
      <c r="D51" s="632"/>
      <c r="E51" s="634"/>
      <c r="F51" s="632"/>
      <c r="G51" s="633"/>
      <c r="H51" s="101"/>
      <c r="I51" s="103"/>
    </row>
    <row r="52" spans="1:9" ht="35" customHeight="1">
      <c r="A52" s="612" t="s">
        <v>260</v>
      </c>
      <c r="B52" s="110" t="s">
        <v>239</v>
      </c>
      <c r="C52" s="109" t="s">
        <v>240</v>
      </c>
      <c r="D52" s="614" t="s">
        <v>241</v>
      </c>
      <c r="E52" s="615"/>
      <c r="F52" s="614" t="s">
        <v>242</v>
      </c>
      <c r="G52" s="615"/>
      <c r="H52" s="111" t="s">
        <v>243</v>
      </c>
      <c r="I52" s="113" t="s">
        <v>244</v>
      </c>
    </row>
    <row r="53" spans="1:9" ht="120.75" customHeight="1">
      <c r="A53" s="613"/>
      <c r="B53" s="347">
        <v>8.3299999999999999E-2</v>
      </c>
      <c r="C53" s="105"/>
      <c r="D53" s="632"/>
      <c r="E53" s="634"/>
      <c r="F53" s="632"/>
      <c r="G53" s="633"/>
      <c r="H53" s="122"/>
      <c r="I53" s="103"/>
    </row>
    <row r="54" spans="1:9" ht="35" customHeight="1">
      <c r="A54" s="612" t="s">
        <v>261</v>
      </c>
      <c r="B54" s="110" t="s">
        <v>239</v>
      </c>
      <c r="C54" s="109" t="s">
        <v>240</v>
      </c>
      <c r="D54" s="614" t="s">
        <v>241</v>
      </c>
      <c r="E54" s="615"/>
      <c r="F54" s="614" t="s">
        <v>242</v>
      </c>
      <c r="G54" s="615"/>
      <c r="H54" s="111" t="s">
        <v>243</v>
      </c>
      <c r="I54" s="113" t="s">
        <v>244</v>
      </c>
    </row>
    <row r="55" spans="1:9" ht="120.75" customHeight="1">
      <c r="A55" s="613"/>
      <c r="B55" s="347">
        <v>8.3299999999999999E-2</v>
      </c>
      <c r="C55" s="105"/>
      <c r="D55" s="632"/>
      <c r="E55" s="633"/>
      <c r="F55" s="632"/>
      <c r="G55" s="633"/>
      <c r="H55" s="101"/>
      <c r="I55" s="101"/>
    </row>
    <row r="56" spans="1:9" ht="35" customHeight="1">
      <c r="A56" s="612" t="s">
        <v>262</v>
      </c>
      <c r="B56" s="110" t="s">
        <v>239</v>
      </c>
      <c r="C56" s="109" t="s">
        <v>240</v>
      </c>
      <c r="D56" s="614" t="s">
        <v>241</v>
      </c>
      <c r="E56" s="615"/>
      <c r="F56" s="614" t="s">
        <v>242</v>
      </c>
      <c r="G56" s="615"/>
      <c r="H56" s="111" t="s">
        <v>243</v>
      </c>
      <c r="I56" s="113" t="s">
        <v>244</v>
      </c>
    </row>
    <row r="57" spans="1:9" ht="120.75" customHeight="1">
      <c r="A57" s="613"/>
      <c r="B57" s="347">
        <v>8.3299999999999999E-2</v>
      </c>
      <c r="C57" s="105"/>
      <c r="D57" s="632"/>
      <c r="E57" s="633"/>
      <c r="F57" s="632"/>
      <c r="G57" s="633"/>
      <c r="H57" s="101"/>
      <c r="I57" s="103"/>
    </row>
    <row r="58" spans="1:9" ht="35" customHeight="1">
      <c r="A58" s="612" t="s">
        <v>263</v>
      </c>
      <c r="B58" s="110" t="s">
        <v>239</v>
      </c>
      <c r="C58" s="109" t="s">
        <v>240</v>
      </c>
      <c r="D58" s="614" t="s">
        <v>241</v>
      </c>
      <c r="E58" s="615"/>
      <c r="F58" s="614" t="s">
        <v>242</v>
      </c>
      <c r="G58" s="615"/>
      <c r="H58" s="111" t="s">
        <v>243</v>
      </c>
      <c r="I58" s="113" t="s">
        <v>244</v>
      </c>
    </row>
    <row r="59" spans="1:9" ht="120.75" customHeight="1">
      <c r="A59" s="613"/>
      <c r="B59" s="347">
        <v>8.3299999999999999E-2</v>
      </c>
      <c r="C59" s="105"/>
      <c r="D59" s="632"/>
      <c r="E59" s="633"/>
      <c r="F59" s="634"/>
      <c r="G59" s="634"/>
      <c r="H59" s="101"/>
      <c r="I59" s="101"/>
    </row>
    <row r="60" spans="1:9" ht="35" customHeight="1">
      <c r="A60" s="612" t="s">
        <v>264</v>
      </c>
      <c r="B60" s="110" t="s">
        <v>239</v>
      </c>
      <c r="C60" s="109" t="s">
        <v>240</v>
      </c>
      <c r="D60" s="614" t="s">
        <v>241</v>
      </c>
      <c r="E60" s="615"/>
      <c r="F60" s="614" t="s">
        <v>242</v>
      </c>
      <c r="G60" s="615"/>
      <c r="H60" s="111" t="s">
        <v>243</v>
      </c>
      <c r="I60" s="113" t="s">
        <v>244</v>
      </c>
    </row>
    <row r="61" spans="1:9" ht="120.75" customHeight="1">
      <c r="A61" s="613"/>
      <c r="B61" s="347">
        <v>8.3299999999999999E-2</v>
      </c>
      <c r="C61" s="105"/>
      <c r="D61" s="632"/>
      <c r="E61" s="633"/>
      <c r="F61" s="632"/>
      <c r="G61" s="633"/>
      <c r="H61" s="101"/>
      <c r="I61" s="101"/>
    </row>
    <row r="62" spans="1:9">
      <c r="B62" s="348"/>
    </row>
    <row r="64" spans="1:9" s="98" customFormat="1" ht="30" customHeight="1">
      <c r="A64" s="68"/>
      <c r="B64" s="68"/>
      <c r="C64" s="68"/>
      <c r="D64" s="68"/>
      <c r="E64" s="68"/>
      <c r="F64" s="68"/>
      <c r="G64" s="68"/>
      <c r="H64" s="68"/>
      <c r="I64" s="68"/>
    </row>
    <row r="65" spans="1:9" ht="34.5" customHeight="1">
      <c r="A65" s="635" t="s">
        <v>265</v>
      </c>
      <c r="B65" s="635"/>
      <c r="C65" s="635"/>
      <c r="D65" s="635"/>
      <c r="E65" s="635"/>
      <c r="F65" s="635"/>
      <c r="G65" s="635"/>
      <c r="H65" s="635"/>
      <c r="I65" s="635"/>
    </row>
    <row r="66" spans="1:9" ht="92.25" customHeight="1">
      <c r="A66" s="114" t="s">
        <v>266</v>
      </c>
      <c r="B66" s="636" t="s">
        <v>472</v>
      </c>
      <c r="C66" s="637"/>
      <c r="D66" s="636" t="s">
        <v>473</v>
      </c>
      <c r="E66" s="637"/>
      <c r="F66" s="795" t="s">
        <v>431</v>
      </c>
      <c r="G66" s="637"/>
      <c r="H66" s="795" t="s">
        <v>432</v>
      </c>
      <c r="I66" s="637"/>
    </row>
    <row r="67" spans="1:9" ht="40.5" customHeight="1">
      <c r="A67" s="114" t="s">
        <v>268</v>
      </c>
      <c r="B67" s="638">
        <f>$B$37/2</f>
        <v>8.5000000000000006E-2</v>
      </c>
      <c r="C67" s="639"/>
      <c r="D67" s="638">
        <f>$B$37/2</f>
        <v>8.5000000000000006E-2</v>
      </c>
      <c r="E67" s="639"/>
      <c r="F67" s="796"/>
      <c r="G67" s="797"/>
      <c r="H67" s="796"/>
      <c r="I67" s="797"/>
    </row>
    <row r="68" spans="1:9" ht="30" customHeight="1">
      <c r="A68" s="644" t="s">
        <v>191</v>
      </c>
      <c r="B68" s="171" t="s">
        <v>99</v>
      </c>
      <c r="C68" s="171" t="s">
        <v>240</v>
      </c>
      <c r="D68" s="171" t="s">
        <v>99</v>
      </c>
      <c r="E68" s="171" t="s">
        <v>240</v>
      </c>
      <c r="F68" s="171" t="s">
        <v>99</v>
      </c>
      <c r="G68" s="171" t="s">
        <v>240</v>
      </c>
      <c r="H68" s="171" t="s">
        <v>99</v>
      </c>
      <c r="I68" s="171" t="s">
        <v>240</v>
      </c>
    </row>
    <row r="69" spans="1:9" ht="30" customHeight="1">
      <c r="A69" s="645"/>
      <c r="B69" s="351">
        <f>100%/12</f>
        <v>8.3333333333333329E-2</v>
      </c>
      <c r="C69" s="351">
        <f>100%/12</f>
        <v>8.3333333333333329E-2</v>
      </c>
      <c r="D69" s="351">
        <f>100%/12</f>
        <v>8.3333333333333329E-2</v>
      </c>
      <c r="E69" s="351">
        <f>100%/12</f>
        <v>8.3333333333333329E-2</v>
      </c>
      <c r="F69" s="123"/>
      <c r="G69" s="117"/>
      <c r="H69" s="123"/>
      <c r="I69" s="117"/>
    </row>
    <row r="70" spans="1:9" ht="80.25" customHeight="1">
      <c r="A70" s="114" t="s">
        <v>269</v>
      </c>
      <c r="B70" s="646" t="s">
        <v>474</v>
      </c>
      <c r="C70" s="647"/>
      <c r="D70" s="646" t="s">
        <v>475</v>
      </c>
      <c r="E70" s="647"/>
      <c r="F70" s="648"/>
      <c r="G70" s="650"/>
      <c r="H70" s="648"/>
      <c r="I70" s="649"/>
    </row>
    <row r="71" spans="1:9" ht="80.25" customHeight="1">
      <c r="A71" s="114" t="s">
        <v>270</v>
      </c>
      <c r="B71" s="658" t="s">
        <v>476</v>
      </c>
      <c r="C71" s="659"/>
      <c r="D71" s="658" t="s">
        <v>477</v>
      </c>
      <c r="E71" s="659"/>
      <c r="F71" s="642"/>
      <c r="G71" s="643"/>
      <c r="H71" s="642"/>
      <c r="I71" s="643"/>
    </row>
    <row r="72" spans="1:9" ht="30.75" customHeight="1">
      <c r="A72" s="644" t="s">
        <v>192</v>
      </c>
      <c r="B72" s="171" t="s">
        <v>99</v>
      </c>
      <c r="C72" s="171" t="s">
        <v>240</v>
      </c>
      <c r="D72" s="171" t="s">
        <v>99</v>
      </c>
      <c r="E72" s="171" t="s">
        <v>240</v>
      </c>
      <c r="F72" s="171" t="s">
        <v>99</v>
      </c>
      <c r="G72" s="171" t="s">
        <v>240</v>
      </c>
      <c r="H72" s="171" t="s">
        <v>99</v>
      </c>
      <c r="I72" s="171" t="s">
        <v>240</v>
      </c>
    </row>
    <row r="73" spans="1:9" ht="30.75" customHeight="1">
      <c r="A73" s="645"/>
      <c r="B73" s="351">
        <f>100%/12</f>
        <v>8.3333333333333329E-2</v>
      </c>
      <c r="C73" s="351">
        <f>100%/12</f>
        <v>8.3333333333333329E-2</v>
      </c>
      <c r="D73" s="351">
        <f>100%/12</f>
        <v>8.3333333333333329E-2</v>
      </c>
      <c r="E73" s="351">
        <f>100%/12</f>
        <v>8.3333333333333329E-2</v>
      </c>
      <c r="F73" s="123"/>
      <c r="G73" s="118"/>
      <c r="H73" s="123"/>
      <c r="I73" s="118"/>
    </row>
    <row r="74" spans="1:9" ht="80.25" customHeight="1">
      <c r="A74" s="114" t="s">
        <v>269</v>
      </c>
      <c r="B74" s="646" t="s">
        <v>478</v>
      </c>
      <c r="C74" s="647"/>
      <c r="D74" s="646" t="s">
        <v>479</v>
      </c>
      <c r="E74" s="647"/>
      <c r="F74" s="648"/>
      <c r="G74" s="650"/>
      <c r="H74" s="651"/>
      <c r="I74" s="652"/>
    </row>
    <row r="75" spans="1:9" ht="80.25" customHeight="1">
      <c r="A75" s="114" t="s">
        <v>270</v>
      </c>
      <c r="B75" s="658" t="s">
        <v>480</v>
      </c>
      <c r="C75" s="659"/>
      <c r="D75" s="658" t="s">
        <v>481</v>
      </c>
      <c r="E75" s="659"/>
      <c r="F75" s="642"/>
      <c r="G75" s="643"/>
      <c r="H75" s="642"/>
      <c r="I75" s="643"/>
    </row>
    <row r="76" spans="1:9" ht="30.75" customHeight="1">
      <c r="A76" s="644" t="s">
        <v>193</v>
      </c>
      <c r="B76" s="171" t="s">
        <v>99</v>
      </c>
      <c r="C76" s="171" t="s">
        <v>240</v>
      </c>
      <c r="D76" s="171" t="s">
        <v>99</v>
      </c>
      <c r="E76" s="171" t="s">
        <v>240</v>
      </c>
      <c r="F76" s="171" t="s">
        <v>99</v>
      </c>
      <c r="G76" s="171" t="s">
        <v>240</v>
      </c>
      <c r="H76" s="171" t="s">
        <v>99</v>
      </c>
      <c r="I76" s="171" t="s">
        <v>240</v>
      </c>
    </row>
    <row r="77" spans="1:9" ht="30.75" customHeight="1">
      <c r="A77" s="645"/>
      <c r="B77" s="351">
        <f>100%/12</f>
        <v>8.3333333333333329E-2</v>
      </c>
      <c r="C77" s="351">
        <v>8.3299999999999999E-2</v>
      </c>
      <c r="D77" s="351">
        <f>100%/12</f>
        <v>8.3333333333333329E-2</v>
      </c>
      <c r="E77" s="116">
        <v>8.3299999999999999E-2</v>
      </c>
      <c r="F77" s="123"/>
      <c r="G77" s="118"/>
      <c r="H77" s="123"/>
      <c r="I77" s="118"/>
    </row>
    <row r="78" spans="1:9" ht="80.25" customHeight="1">
      <c r="A78" s="114" t="s">
        <v>269</v>
      </c>
      <c r="B78" s="646" t="s">
        <v>482</v>
      </c>
      <c r="C78" s="647"/>
      <c r="D78" s="646" t="s">
        <v>483</v>
      </c>
      <c r="E78" s="647"/>
      <c r="F78" s="648"/>
      <c r="G78" s="650"/>
      <c r="H78" s="642"/>
      <c r="I78" s="643"/>
    </row>
    <row r="79" spans="1:9" ht="80.25" customHeight="1">
      <c r="A79" s="114" t="s">
        <v>270</v>
      </c>
      <c r="B79" s="717" t="s">
        <v>484</v>
      </c>
      <c r="C79" s="718"/>
      <c r="D79" s="717" t="s">
        <v>485</v>
      </c>
      <c r="E79" s="718"/>
      <c r="F79" s="642"/>
      <c r="G79" s="643"/>
      <c r="H79" s="642"/>
      <c r="I79" s="643"/>
    </row>
    <row r="80" spans="1:9" ht="30.75" customHeight="1">
      <c r="A80" s="644" t="s">
        <v>194</v>
      </c>
      <c r="B80" s="171" t="s">
        <v>99</v>
      </c>
      <c r="C80" s="171" t="s">
        <v>240</v>
      </c>
      <c r="D80" s="171" t="s">
        <v>99</v>
      </c>
      <c r="E80" s="171" t="s">
        <v>240</v>
      </c>
      <c r="F80" s="171" t="s">
        <v>99</v>
      </c>
      <c r="G80" s="171" t="s">
        <v>240</v>
      </c>
      <c r="H80" s="171" t="s">
        <v>99</v>
      </c>
      <c r="I80" s="171" t="s">
        <v>240</v>
      </c>
    </row>
    <row r="81" spans="1:9" ht="30.75" customHeight="1">
      <c r="A81" s="645"/>
      <c r="B81" s="351">
        <f>100%/12</f>
        <v>8.3333333333333329E-2</v>
      </c>
      <c r="C81" s="351">
        <f>100%/12</f>
        <v>8.3333333333333329E-2</v>
      </c>
      <c r="D81" s="351">
        <f>100%/12</f>
        <v>8.3333333333333329E-2</v>
      </c>
      <c r="E81" s="351">
        <f>100%/12</f>
        <v>8.3333333333333329E-2</v>
      </c>
      <c r="F81" s="123"/>
      <c r="G81" s="118"/>
      <c r="H81" s="123"/>
      <c r="I81" s="118"/>
    </row>
    <row r="82" spans="1:9" ht="80.25" customHeight="1">
      <c r="A82" s="114" t="s">
        <v>269</v>
      </c>
      <c r="B82" s="646" t="s">
        <v>486</v>
      </c>
      <c r="C82" s="647"/>
      <c r="D82" s="646" t="s">
        <v>487</v>
      </c>
      <c r="E82" s="647"/>
      <c r="F82" s="648"/>
      <c r="G82" s="650"/>
      <c r="H82" s="642"/>
      <c r="I82" s="643"/>
    </row>
    <row r="83" spans="1:9" ht="80.25" customHeight="1">
      <c r="A83" s="114" t="s">
        <v>270</v>
      </c>
      <c r="B83" s="658" t="s">
        <v>488</v>
      </c>
      <c r="C83" s="659"/>
      <c r="D83" s="658" t="s">
        <v>489</v>
      </c>
      <c r="E83" s="659"/>
      <c r="F83" s="642"/>
      <c r="G83" s="643"/>
      <c r="H83" s="642"/>
      <c r="I83" s="643"/>
    </row>
    <row r="84" spans="1:9" ht="30" customHeight="1">
      <c r="A84" s="644" t="s">
        <v>198</v>
      </c>
      <c r="B84" s="171" t="s">
        <v>99</v>
      </c>
      <c r="C84" s="171" t="s">
        <v>240</v>
      </c>
      <c r="D84" s="171" t="s">
        <v>99</v>
      </c>
      <c r="E84" s="171" t="s">
        <v>240</v>
      </c>
      <c r="F84" s="171" t="s">
        <v>99</v>
      </c>
      <c r="G84" s="171" t="s">
        <v>240</v>
      </c>
      <c r="H84" s="171" t="s">
        <v>99</v>
      </c>
      <c r="I84" s="171" t="s">
        <v>240</v>
      </c>
    </row>
    <row r="85" spans="1:9" ht="30" customHeight="1">
      <c r="A85" s="645"/>
      <c r="B85" s="351">
        <f>100%/12</f>
        <v>8.3333333333333329E-2</v>
      </c>
      <c r="C85" s="351">
        <f>100%/12</f>
        <v>8.3333333333333329E-2</v>
      </c>
      <c r="D85" s="351">
        <f>100%/12</f>
        <v>8.3333333333333329E-2</v>
      </c>
      <c r="E85" s="117"/>
      <c r="F85" s="123"/>
      <c r="G85" s="118"/>
      <c r="H85" s="123"/>
      <c r="I85" s="118"/>
    </row>
    <row r="86" spans="1:9" ht="80.25" customHeight="1">
      <c r="A86" s="114" t="s">
        <v>269</v>
      </c>
      <c r="B86" s="646" t="s">
        <v>490</v>
      </c>
      <c r="C86" s="647"/>
      <c r="D86" s="646" t="s">
        <v>491</v>
      </c>
      <c r="E86" s="647"/>
      <c r="F86" s="663"/>
      <c r="G86" s="663"/>
      <c r="H86" s="663"/>
      <c r="I86" s="663"/>
    </row>
    <row r="87" spans="1:9" ht="80.25" customHeight="1">
      <c r="A87" s="114" t="s">
        <v>270</v>
      </c>
      <c r="B87" s="658" t="s">
        <v>492</v>
      </c>
      <c r="C87" s="659"/>
      <c r="D87" s="658" t="s">
        <v>493</v>
      </c>
      <c r="E87" s="659"/>
      <c r="F87" s="660"/>
      <c r="G87" s="661"/>
      <c r="H87" s="660"/>
      <c r="I87" s="661"/>
    </row>
    <row r="88" spans="1:9" ht="29.25" customHeight="1">
      <c r="A88" s="644" t="s">
        <v>200</v>
      </c>
      <c r="B88" s="171" t="s">
        <v>99</v>
      </c>
      <c r="C88" s="171" t="s">
        <v>240</v>
      </c>
      <c r="D88" s="171" t="s">
        <v>99</v>
      </c>
      <c r="E88" s="171" t="s">
        <v>240</v>
      </c>
      <c r="F88" s="171" t="s">
        <v>99</v>
      </c>
      <c r="G88" s="171" t="s">
        <v>240</v>
      </c>
      <c r="H88" s="171" t="s">
        <v>99</v>
      </c>
      <c r="I88" s="171" t="s">
        <v>240</v>
      </c>
    </row>
    <row r="89" spans="1:9" ht="29.25" customHeight="1">
      <c r="A89" s="645"/>
      <c r="B89" s="351">
        <f>100%/12</f>
        <v>8.3333333333333329E-2</v>
      </c>
      <c r="C89" s="119"/>
      <c r="D89" s="351">
        <f>100%/12</f>
        <v>8.3333333333333329E-2</v>
      </c>
      <c r="E89" s="117"/>
      <c r="F89" s="123"/>
      <c r="G89" s="118"/>
      <c r="H89" s="123"/>
      <c r="I89" s="118"/>
    </row>
    <row r="90" spans="1:9" ht="80.25" customHeight="1">
      <c r="A90" s="114" t="s">
        <v>269</v>
      </c>
      <c r="B90" s="798"/>
      <c r="C90" s="799"/>
      <c r="D90" s="664"/>
      <c r="E90" s="664"/>
      <c r="F90" s="664"/>
      <c r="G90" s="664"/>
      <c r="H90" s="664"/>
      <c r="I90" s="664"/>
    </row>
    <row r="91" spans="1:9" ht="80.25" customHeight="1">
      <c r="A91" s="114" t="s">
        <v>270</v>
      </c>
      <c r="B91" s="660"/>
      <c r="C91" s="661"/>
      <c r="D91" s="660"/>
      <c r="E91" s="661"/>
      <c r="F91" s="660"/>
      <c r="G91" s="661"/>
      <c r="H91" s="660"/>
      <c r="I91" s="661"/>
    </row>
    <row r="92" spans="1:9" ht="25.25" customHeight="1">
      <c r="A92" s="644" t="s">
        <v>201</v>
      </c>
      <c r="B92" s="171" t="s">
        <v>99</v>
      </c>
      <c r="C92" s="171" t="s">
        <v>240</v>
      </c>
      <c r="D92" s="171" t="s">
        <v>99</v>
      </c>
      <c r="E92" s="171" t="s">
        <v>240</v>
      </c>
      <c r="F92" s="171" t="s">
        <v>99</v>
      </c>
      <c r="G92" s="171" t="s">
        <v>240</v>
      </c>
      <c r="H92" s="171" t="s">
        <v>99</v>
      </c>
      <c r="I92" s="171" t="s">
        <v>240</v>
      </c>
    </row>
    <row r="93" spans="1:9" ht="25.25" customHeight="1">
      <c r="A93" s="645"/>
      <c r="B93" s="351">
        <f>100%/12</f>
        <v>8.3333333333333329E-2</v>
      </c>
      <c r="C93" s="119"/>
      <c r="D93" s="351">
        <f>100%/12</f>
        <v>8.3333333333333329E-2</v>
      </c>
      <c r="E93" s="117"/>
      <c r="F93" s="123"/>
      <c r="G93" s="118"/>
      <c r="H93" s="123"/>
      <c r="I93" s="118"/>
    </row>
    <row r="94" spans="1:9" ht="80.25" customHeight="1">
      <c r="A94" s="114" t="s">
        <v>269</v>
      </c>
      <c r="B94" s="664"/>
      <c r="C94" s="664"/>
      <c r="D94" s="664"/>
      <c r="E94" s="664"/>
      <c r="F94" s="664"/>
      <c r="G94" s="664"/>
      <c r="H94" s="664"/>
      <c r="I94" s="664"/>
    </row>
    <row r="95" spans="1:9" ht="80.25" customHeight="1">
      <c r="A95" s="114" t="s">
        <v>270</v>
      </c>
      <c r="B95" s="660"/>
      <c r="C95" s="661"/>
      <c r="D95" s="660"/>
      <c r="E95" s="661"/>
      <c r="F95" s="660"/>
      <c r="G95" s="661"/>
      <c r="H95" s="660"/>
      <c r="I95" s="661"/>
    </row>
    <row r="96" spans="1:9" ht="25.25" customHeight="1">
      <c r="A96" s="644" t="s">
        <v>202</v>
      </c>
      <c r="B96" s="171" t="s">
        <v>99</v>
      </c>
      <c r="C96" s="171" t="s">
        <v>240</v>
      </c>
      <c r="D96" s="171" t="s">
        <v>99</v>
      </c>
      <c r="E96" s="171" t="s">
        <v>240</v>
      </c>
      <c r="F96" s="171" t="s">
        <v>99</v>
      </c>
      <c r="G96" s="171" t="s">
        <v>240</v>
      </c>
      <c r="H96" s="171" t="s">
        <v>99</v>
      </c>
      <c r="I96" s="171" t="s">
        <v>240</v>
      </c>
    </row>
    <row r="97" spans="1:9" ht="25.25" customHeight="1">
      <c r="A97" s="645"/>
      <c r="B97" s="351">
        <f>100%/12</f>
        <v>8.3333333333333329E-2</v>
      </c>
      <c r="C97" s="119"/>
      <c r="D97" s="351">
        <f>100%/12</f>
        <v>8.3333333333333329E-2</v>
      </c>
      <c r="E97" s="117"/>
      <c r="F97" s="123"/>
      <c r="G97" s="118"/>
      <c r="H97" s="123"/>
      <c r="I97" s="118"/>
    </row>
    <row r="98" spans="1:9" ht="80.25" customHeight="1">
      <c r="A98" s="114" t="s">
        <v>269</v>
      </c>
      <c r="B98" s="664"/>
      <c r="C98" s="664"/>
      <c r="D98" s="664"/>
      <c r="E98" s="664"/>
      <c r="F98" s="664"/>
      <c r="G98" s="664"/>
      <c r="H98" s="664"/>
      <c r="I98" s="664"/>
    </row>
    <row r="99" spans="1:9" ht="80.25" customHeight="1">
      <c r="A99" s="114" t="s">
        <v>270</v>
      </c>
      <c r="B99" s="660"/>
      <c r="C99" s="661"/>
      <c r="D99" s="660"/>
      <c r="E99" s="661"/>
      <c r="F99" s="660"/>
      <c r="G99" s="661"/>
      <c r="H99" s="660"/>
      <c r="I99" s="661"/>
    </row>
    <row r="100" spans="1:9" ht="25.25" customHeight="1">
      <c r="A100" s="644" t="s">
        <v>204</v>
      </c>
      <c r="B100" s="171" t="s">
        <v>99</v>
      </c>
      <c r="C100" s="171" t="s">
        <v>240</v>
      </c>
      <c r="D100" s="171" t="s">
        <v>99</v>
      </c>
      <c r="E100" s="171" t="s">
        <v>240</v>
      </c>
      <c r="F100" s="171" t="s">
        <v>99</v>
      </c>
      <c r="G100" s="171" t="s">
        <v>240</v>
      </c>
      <c r="H100" s="171" t="s">
        <v>99</v>
      </c>
      <c r="I100" s="171" t="s">
        <v>240</v>
      </c>
    </row>
    <row r="101" spans="1:9" ht="25.25" customHeight="1">
      <c r="A101" s="645"/>
      <c r="B101" s="351">
        <f>100%/12</f>
        <v>8.3333333333333329E-2</v>
      </c>
      <c r="C101" s="119"/>
      <c r="D101" s="351">
        <f>100%/12</f>
        <v>8.3333333333333329E-2</v>
      </c>
      <c r="E101" s="117"/>
      <c r="F101" s="123"/>
      <c r="G101" s="118"/>
      <c r="H101" s="123"/>
      <c r="I101" s="118"/>
    </row>
    <row r="102" spans="1:9" ht="80.25" customHeight="1">
      <c r="A102" s="114" t="s">
        <v>269</v>
      </c>
      <c r="B102" s="664"/>
      <c r="C102" s="664"/>
      <c r="D102" s="664"/>
      <c r="E102" s="664"/>
      <c r="F102" s="664"/>
      <c r="G102" s="664"/>
      <c r="H102" s="664"/>
      <c r="I102" s="664"/>
    </row>
    <row r="103" spans="1:9" ht="80.25" customHeight="1">
      <c r="A103" s="114" t="s">
        <v>270</v>
      </c>
      <c r="B103" s="660"/>
      <c r="C103" s="661"/>
      <c r="D103" s="660"/>
      <c r="E103" s="661"/>
      <c r="F103" s="660"/>
      <c r="G103" s="661"/>
      <c r="H103" s="660"/>
      <c r="I103" s="661"/>
    </row>
    <row r="104" spans="1:9" ht="25.25" customHeight="1">
      <c r="A104" s="644" t="s">
        <v>205</v>
      </c>
      <c r="B104" s="171" t="s">
        <v>99</v>
      </c>
      <c r="C104" s="171" t="s">
        <v>240</v>
      </c>
      <c r="D104" s="171" t="s">
        <v>99</v>
      </c>
      <c r="E104" s="171" t="s">
        <v>240</v>
      </c>
      <c r="F104" s="171" t="s">
        <v>99</v>
      </c>
      <c r="G104" s="171" t="s">
        <v>240</v>
      </c>
      <c r="H104" s="171" t="s">
        <v>99</v>
      </c>
      <c r="I104" s="171" t="s">
        <v>240</v>
      </c>
    </row>
    <row r="105" spans="1:9" ht="25.25" customHeight="1">
      <c r="A105" s="645"/>
      <c r="B105" s="351">
        <f>100%/12</f>
        <v>8.3333333333333329E-2</v>
      </c>
      <c r="C105" s="119"/>
      <c r="D105" s="351">
        <f>100%/12</f>
        <v>8.3333333333333329E-2</v>
      </c>
      <c r="E105" s="117"/>
      <c r="F105" s="123"/>
      <c r="G105" s="118"/>
      <c r="H105" s="123"/>
      <c r="I105" s="118"/>
    </row>
    <row r="106" spans="1:9" ht="80.25" customHeight="1">
      <c r="A106" s="114" t="s">
        <v>269</v>
      </c>
      <c r="B106" s="664"/>
      <c r="C106" s="664"/>
      <c r="D106" s="664"/>
      <c r="E106" s="664"/>
      <c r="F106" s="664"/>
      <c r="G106" s="664"/>
      <c r="H106" s="664"/>
      <c r="I106" s="664"/>
    </row>
    <row r="107" spans="1:9" ht="80.25" customHeight="1">
      <c r="A107" s="114" t="s">
        <v>270</v>
      </c>
      <c r="B107" s="660"/>
      <c r="C107" s="661"/>
      <c r="D107" s="660"/>
      <c r="E107" s="661"/>
      <c r="F107" s="660"/>
      <c r="G107" s="661"/>
      <c r="H107" s="660"/>
      <c r="I107" s="661"/>
    </row>
    <row r="108" spans="1:9" ht="25.25" customHeight="1">
      <c r="A108" s="644" t="s">
        <v>206</v>
      </c>
      <c r="B108" s="171" t="s">
        <v>99</v>
      </c>
      <c r="C108" s="171" t="s">
        <v>240</v>
      </c>
      <c r="D108" s="171" t="s">
        <v>99</v>
      </c>
      <c r="E108" s="171" t="s">
        <v>240</v>
      </c>
      <c r="F108" s="171" t="s">
        <v>99</v>
      </c>
      <c r="G108" s="171" t="s">
        <v>240</v>
      </c>
      <c r="H108" s="171" t="s">
        <v>99</v>
      </c>
      <c r="I108" s="171" t="s">
        <v>240</v>
      </c>
    </row>
    <row r="109" spans="1:9" ht="25.25" customHeight="1">
      <c r="A109" s="645"/>
      <c r="B109" s="351">
        <f>100%/12</f>
        <v>8.3333333333333329E-2</v>
      </c>
      <c r="C109" s="119"/>
      <c r="D109" s="351">
        <f>100%/12</f>
        <v>8.3333333333333329E-2</v>
      </c>
      <c r="E109" s="117"/>
      <c r="F109" s="123"/>
      <c r="G109" s="118"/>
      <c r="H109" s="123"/>
      <c r="I109" s="118"/>
    </row>
    <row r="110" spans="1:9" ht="80.25" customHeight="1">
      <c r="A110" s="114" t="s">
        <v>269</v>
      </c>
      <c r="B110" s="664"/>
      <c r="C110" s="664"/>
      <c r="D110" s="664"/>
      <c r="E110" s="664"/>
      <c r="F110" s="664"/>
      <c r="G110" s="664"/>
      <c r="H110" s="664"/>
      <c r="I110" s="664"/>
    </row>
    <row r="111" spans="1:9" ht="80.25" customHeight="1">
      <c r="A111" s="114" t="s">
        <v>270</v>
      </c>
      <c r="B111" s="660"/>
      <c r="C111" s="661"/>
      <c r="D111" s="660"/>
      <c r="E111" s="661"/>
      <c r="F111" s="660"/>
      <c r="G111" s="661"/>
      <c r="H111" s="660"/>
      <c r="I111" s="661"/>
    </row>
    <row r="112" spans="1:9" ht="25.25" customHeight="1">
      <c r="A112" s="644" t="s">
        <v>207</v>
      </c>
      <c r="B112" s="171" t="s">
        <v>99</v>
      </c>
      <c r="C112" s="171" t="s">
        <v>240</v>
      </c>
      <c r="D112" s="171" t="s">
        <v>99</v>
      </c>
      <c r="E112" s="171" t="s">
        <v>240</v>
      </c>
      <c r="F112" s="171" t="s">
        <v>99</v>
      </c>
      <c r="G112" s="171" t="s">
        <v>240</v>
      </c>
      <c r="H112" s="171" t="s">
        <v>99</v>
      </c>
      <c r="I112" s="171" t="s">
        <v>240</v>
      </c>
    </row>
    <row r="113" spans="1:9" ht="25.25" customHeight="1">
      <c r="A113" s="645"/>
      <c r="B113" s="351">
        <f>100%/12</f>
        <v>8.3333333333333329E-2</v>
      </c>
      <c r="C113" s="314"/>
      <c r="D113" s="351">
        <f>100%/12</f>
        <v>8.3333333333333329E-2</v>
      </c>
      <c r="E113" s="314"/>
      <c r="F113" s="314"/>
      <c r="G113" s="315"/>
      <c r="H113" s="314"/>
      <c r="I113" s="315"/>
    </row>
    <row r="114" spans="1:9" ht="80.25" customHeight="1">
      <c r="A114" s="114" t="s">
        <v>269</v>
      </c>
      <c r="B114" s="665"/>
      <c r="C114" s="665"/>
      <c r="D114" s="665"/>
      <c r="E114" s="665"/>
      <c r="F114" s="665"/>
      <c r="G114" s="665"/>
      <c r="H114" s="665"/>
      <c r="I114" s="665"/>
    </row>
    <row r="115" spans="1:9" ht="80.25" customHeight="1">
      <c r="A115" s="114" t="s">
        <v>270</v>
      </c>
      <c r="B115" s="660"/>
      <c r="C115" s="661"/>
      <c r="D115" s="660"/>
      <c r="E115" s="661"/>
      <c r="F115" s="660"/>
      <c r="G115" s="661"/>
      <c r="H115" s="660"/>
      <c r="I115" s="661"/>
    </row>
    <row r="116" spans="1:9" ht="17">
      <c r="A116" s="115" t="s">
        <v>275</v>
      </c>
      <c r="B116" s="120">
        <f t="shared" ref="B116:I116" si="0">(B69+B73+B77+B81+B85+B89+B93+B97+B101+B105+B109+B113)</f>
        <v>1</v>
      </c>
      <c r="C116" s="120">
        <f t="shared" si="0"/>
        <v>0.4166333333333333</v>
      </c>
      <c r="D116" s="120">
        <f t="shared" si="0"/>
        <v>1</v>
      </c>
      <c r="E116" s="120">
        <f t="shared" si="0"/>
        <v>0.33329999999999999</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sharepoint.com/:x:/s/ADMINISTRATIVA/EYgzCZoGgX5KtKF_nOfCV4cBya-3mxnoCZs-TysNs0jkvw?e=OCryg6" xr:uid="{9AA61DFB-0AD2-46EA-AA3B-278FC6F17A14}"/>
    <hyperlink ref="D71:E71" r:id="rId2" display="https://secretariadistritald.sharepoint.com/:x:/s/ADMINISTRATIVA/EZF0DpjRQRdIm-YHsA4aANsBngKqJ_LYFGjh2Mu24UKlnA?e=Rkt28C" xr:uid="{BD467C3C-BF33-460F-B723-F5527F43F0B0}"/>
    <hyperlink ref="B75:C75" r:id="rId3" display="https://secretariadistritald.sharepoint.com/:x:/s/ADMINISTRATIVA/EXnVItBhHJNGlsXaDYtIrjEBHvOLPBrVWXq1L8AIpiAjMg?e=dJztoQ" xr:uid="{DA3EA1EB-55E1-4751-BBEA-B580A4D91B3D}"/>
    <hyperlink ref="D75:E75" r:id="rId4" display="https://secretariadistritald.sharepoint.com/:x:/s/ADMINISTRATIVA/Eci2dBQbKStAqYLz7ZPX7JIBvoTssqEH967nb1UPSmCiEA?e=cVZp6Y" xr:uid="{6E7B1145-E24F-49FD-B63E-1F41AB7CB44C}"/>
    <hyperlink ref="B79:C79" r:id="rId5" display="https://secretariadistritald-my.sharepoint.com/:x:/g/personal/mcgranados_sdmujer_gov_co/EXe48Yd06ylMgIJeKudMLKsBTJ71jLEpje5IsU6VXR6RHg?e=EQ6W0P" xr:uid="{76053AF4-4508-44A0-A527-6900EC54E309}"/>
    <hyperlink ref="D79:E79" r:id="rId6" display="https://secretariadistritald-my.sharepoint.com/:x:/g/personal/mcgranados_sdmujer_gov_co/EV0-Pqk421xPrU3qJqbzsmQBxqEVqtKJOm9AumMxboJerw?e=9W6stf" xr:uid="{CF1F4B78-C323-4FDC-90C3-D0954FE8B0CB}"/>
    <hyperlink ref="D83:E83" r:id="rId7" display="https://secretariadistritald-my.sharepoint.com/:x:/g/personal/mcgranados_sdmujer_gov_co/EYGX_F6M1YpCrKTSW6XssUEBQII3fgOK9gVawA9J7XUQLA?e=MD2K8E" xr:uid="{D23EA61F-3884-4B44-98A8-D66541B3AFAF}"/>
    <hyperlink ref="B83:C83" r:id="rId8" display="https://secretariadistritald-my.sharepoint.com/:x:/g/personal/mcgranados_sdmujer_gov_co/ESol_eLAUmBGn9Lq27u8qJ8BkQHr7QL5PpIb5TWNEo6s5Q?e=t2oDmB" xr:uid="{0BD37510-C089-4057-B76E-C76915E0AF56}"/>
    <hyperlink ref="B87" r:id="rId9" display="CDP 31..05.2025.XLSX" xr:uid="{E91436A5-3244-45D1-9DCF-84944D31B7A9}"/>
    <hyperlink ref="B87:C87" r:id="rId10" display="https://secretariadistritald-my.sharepoint.com/:x:/g/personal/mcgranados_sdmujer_gov_co/EegPEouo3KNGjKccUBe7oI4BmdvZH7N6QmEHvKLzDlmITg?e=yPTQS9" xr:uid="{D32AE436-F843-4749-BD29-985330FCFDFF}"/>
    <hyperlink ref="D87:E87" r:id="rId11" display="https://secretariadistritald-my.sharepoint.com/:x:/g/personal/mcgranados_sdmujer_gov_co/EbFRwzlLXb9OjzztuWnmYJEBwB9CXWwiPLMTkQY-7RYP6A?e=7f5wih" xr:uid="{48A7B640-1ACD-4A20-AF86-8302EBB3283A}"/>
  </hyperlinks>
  <pageMargins left="0.25" right="0.25" top="0.75" bottom="0.75" header="0.3" footer="0.3"/>
  <pageSetup paperSize="8" scale="20" orientation="portrait" r:id="rId12"/>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92FEDDF1-FBAF-4D52-8574-2EB58CD172B0}">
          <x14:formula1>
            <xm:f>Listas!$B$2:$B$4</xm:f>
          </x14:formula1>
          <xm:sqref>H35:I36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EEB9-669B-0042-A503-A29D15978BFA}">
  <sheetPr>
    <tabColor theme="5" tint="0.59999389629810485"/>
    <pageSetUpPr fitToPage="1"/>
  </sheetPr>
  <dimension ref="A1:O126"/>
  <sheetViews>
    <sheetView showGridLines="0" view="pageBreakPreview" zoomScale="39" zoomScaleNormal="34" workbookViewId="0">
      <selection activeCell="C7" sqref="C7"/>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72"/>
      <c r="B1" s="575" t="s">
        <v>182</v>
      </c>
      <c r="C1" s="576"/>
      <c r="D1" s="576"/>
      <c r="E1" s="576"/>
      <c r="F1" s="576"/>
      <c r="G1" s="576"/>
      <c r="H1" s="576"/>
      <c r="I1" s="576"/>
      <c r="J1" s="576"/>
      <c r="K1" s="576"/>
      <c r="L1" s="577"/>
      <c r="M1" s="578" t="s">
        <v>183</v>
      </c>
      <c r="N1" s="579"/>
      <c r="O1" s="580"/>
    </row>
    <row r="2" spans="1:15" s="156" customFormat="1" ht="30.75" customHeight="1" thickBot="1">
      <c r="A2" s="573"/>
      <c r="B2" s="581" t="s">
        <v>184</v>
      </c>
      <c r="C2" s="582"/>
      <c r="D2" s="582"/>
      <c r="E2" s="582"/>
      <c r="F2" s="582"/>
      <c r="G2" s="582"/>
      <c r="H2" s="582"/>
      <c r="I2" s="582"/>
      <c r="J2" s="582"/>
      <c r="K2" s="582"/>
      <c r="L2" s="583"/>
      <c r="M2" s="578" t="s">
        <v>185</v>
      </c>
      <c r="N2" s="579"/>
      <c r="O2" s="580"/>
    </row>
    <row r="3" spans="1:15" s="156" customFormat="1" ht="24" customHeight="1" thickBot="1">
      <c r="A3" s="573"/>
      <c r="B3" s="581" t="s">
        <v>186</v>
      </c>
      <c r="C3" s="582"/>
      <c r="D3" s="582"/>
      <c r="E3" s="582"/>
      <c r="F3" s="582"/>
      <c r="G3" s="582"/>
      <c r="H3" s="582"/>
      <c r="I3" s="582"/>
      <c r="J3" s="582"/>
      <c r="K3" s="582"/>
      <c r="L3" s="583"/>
      <c r="M3" s="578" t="s">
        <v>187</v>
      </c>
      <c r="N3" s="579"/>
      <c r="O3" s="580"/>
    </row>
    <row r="4" spans="1:15" s="156" customFormat="1" ht="21.75" customHeight="1" thickBot="1">
      <c r="A4" s="574"/>
      <c r="B4" s="584" t="s">
        <v>188</v>
      </c>
      <c r="C4" s="585"/>
      <c r="D4" s="585"/>
      <c r="E4" s="585"/>
      <c r="F4" s="585"/>
      <c r="G4" s="585"/>
      <c r="H4" s="585"/>
      <c r="I4" s="585"/>
      <c r="J4" s="585"/>
      <c r="K4" s="585"/>
      <c r="L4" s="586"/>
      <c r="M4" s="578" t="s">
        <v>189</v>
      </c>
      <c r="N4" s="579"/>
      <c r="O4" s="580"/>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588" t="s">
        <v>190</v>
      </c>
      <c r="B6" s="278" t="s">
        <v>191</v>
      </c>
      <c r="C6" s="232"/>
      <c r="D6" s="278" t="s">
        <v>192</v>
      </c>
      <c r="E6" s="233"/>
      <c r="F6" s="278" t="s">
        <v>193</v>
      </c>
      <c r="G6" s="233"/>
      <c r="H6" s="278" t="s">
        <v>194</v>
      </c>
      <c r="I6" s="234"/>
      <c r="J6" s="592" t="s">
        <v>196</v>
      </c>
      <c r="K6" s="593"/>
      <c r="L6" s="277" t="s">
        <v>197</v>
      </c>
      <c r="M6" s="594"/>
      <c r="N6" s="594"/>
      <c r="O6" s="594"/>
    </row>
    <row r="7" spans="1:15" s="156" customFormat="1" ht="21.75" customHeight="1" thickBot="1">
      <c r="A7" s="588"/>
      <c r="B7" s="279" t="s">
        <v>198</v>
      </c>
      <c r="C7" s="235" t="s">
        <v>199</v>
      </c>
      <c r="D7" s="278" t="s">
        <v>200</v>
      </c>
      <c r="E7" s="236"/>
      <c r="F7" s="278" t="s">
        <v>201</v>
      </c>
      <c r="G7" s="236"/>
      <c r="H7" s="278" t="s">
        <v>202</v>
      </c>
      <c r="I7" s="234"/>
      <c r="J7" s="592"/>
      <c r="K7" s="593"/>
      <c r="L7" s="277" t="s">
        <v>203</v>
      </c>
      <c r="M7" s="594"/>
      <c r="N7" s="594"/>
      <c r="O7" s="594"/>
    </row>
    <row r="8" spans="1:15" s="156" customFormat="1" ht="21.75" customHeight="1" thickBot="1">
      <c r="A8" s="588"/>
      <c r="B8" s="278" t="s">
        <v>204</v>
      </c>
      <c r="C8" s="232"/>
      <c r="D8" s="278" t="s">
        <v>205</v>
      </c>
      <c r="E8" s="236"/>
      <c r="F8" s="278" t="s">
        <v>206</v>
      </c>
      <c r="G8" s="236"/>
      <c r="H8" s="278" t="s">
        <v>207</v>
      </c>
      <c r="I8" s="234"/>
      <c r="J8" s="592"/>
      <c r="K8" s="593"/>
      <c r="L8" s="277" t="s">
        <v>208</v>
      </c>
      <c r="M8" s="594"/>
      <c r="N8" s="594"/>
      <c r="O8" s="594"/>
    </row>
    <row r="9" spans="1:15" s="156" customFormat="1" ht="21.75" customHeight="1">
      <c r="A9" s="157"/>
      <c r="B9" s="158"/>
      <c r="C9" s="158"/>
      <c r="D9" s="158"/>
      <c r="E9" s="158"/>
      <c r="F9" s="158"/>
      <c r="G9" s="158"/>
      <c r="H9" s="158"/>
      <c r="I9" s="158"/>
      <c r="J9" s="158"/>
      <c r="K9" s="158"/>
      <c r="L9" s="158"/>
      <c r="M9" s="159"/>
      <c r="N9" s="159"/>
      <c r="O9" s="159"/>
    </row>
    <row r="10" spans="1:15" ht="15" customHeight="1" thickBot="1">
      <c r="A10" s="73"/>
      <c r="B10" s="74"/>
      <c r="C10" s="74"/>
      <c r="D10" s="76"/>
      <c r="E10" s="75"/>
      <c r="F10" s="75"/>
      <c r="G10" s="427"/>
      <c r="H10" s="427"/>
      <c r="I10" s="77"/>
      <c r="J10" s="77"/>
      <c r="K10" s="74"/>
      <c r="L10" s="74"/>
      <c r="M10" s="74"/>
      <c r="N10" s="74"/>
      <c r="O10" s="74"/>
    </row>
    <row r="11" spans="1:15" ht="15" customHeight="1">
      <c r="A11" s="595" t="s">
        <v>209</v>
      </c>
      <c r="B11" s="598" t="s">
        <v>494</v>
      </c>
      <c r="C11" s="599"/>
      <c r="D11" s="599"/>
      <c r="E11" s="599"/>
      <c r="F11" s="599"/>
      <c r="G11" s="599"/>
      <c r="H11" s="599"/>
      <c r="I11" s="599"/>
      <c r="J11" s="599"/>
      <c r="K11" s="599"/>
      <c r="L11" s="599"/>
      <c r="M11" s="599"/>
      <c r="N11" s="599"/>
      <c r="O11" s="600"/>
    </row>
    <row r="12" spans="1:15" ht="15" customHeight="1">
      <c r="A12" s="596"/>
      <c r="B12" s="601"/>
      <c r="C12" s="602"/>
      <c r="D12" s="602"/>
      <c r="E12" s="602"/>
      <c r="F12" s="602"/>
      <c r="G12" s="602"/>
      <c r="H12" s="602"/>
      <c r="I12" s="602"/>
      <c r="J12" s="602"/>
      <c r="K12" s="602"/>
      <c r="L12" s="602"/>
      <c r="M12" s="602"/>
      <c r="N12" s="602"/>
      <c r="O12" s="603"/>
    </row>
    <row r="13" spans="1:15" ht="15" customHeight="1" thickBot="1">
      <c r="A13" s="597"/>
      <c r="B13" s="604"/>
      <c r="C13" s="605"/>
      <c r="D13" s="605"/>
      <c r="E13" s="605"/>
      <c r="F13" s="605"/>
      <c r="G13" s="605"/>
      <c r="H13" s="605"/>
      <c r="I13" s="605"/>
      <c r="J13" s="605"/>
      <c r="K13" s="605"/>
      <c r="L13" s="605"/>
      <c r="M13" s="605"/>
      <c r="N13" s="605"/>
      <c r="O13" s="606"/>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87" t="s">
        <v>495</v>
      </c>
      <c r="C15" s="587"/>
      <c r="D15" s="587"/>
      <c r="E15" s="587"/>
      <c r="F15" s="587"/>
      <c r="G15" s="588" t="s">
        <v>213</v>
      </c>
      <c r="H15" s="588"/>
      <c r="I15" s="589" t="s">
        <v>496</v>
      </c>
      <c r="J15" s="589"/>
      <c r="K15" s="589"/>
      <c r="L15" s="589"/>
      <c r="M15" s="589"/>
      <c r="N15" s="589"/>
      <c r="O15" s="589"/>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87" t="s">
        <v>216</v>
      </c>
      <c r="C17" s="587"/>
      <c r="D17" s="587"/>
      <c r="E17" s="587"/>
      <c r="F17" s="126" t="s">
        <v>217</v>
      </c>
      <c r="G17" s="591" t="s">
        <v>218</v>
      </c>
      <c r="H17" s="591"/>
      <c r="I17" s="591"/>
      <c r="J17" s="126" t="s">
        <v>219</v>
      </c>
      <c r="K17" s="587" t="s">
        <v>220</v>
      </c>
      <c r="L17" s="587"/>
      <c r="M17" s="587"/>
      <c r="N17" s="587"/>
      <c r="O17" s="587"/>
    </row>
    <row r="18" spans="1:15" ht="9" customHeight="1">
      <c r="A18" s="72"/>
      <c r="B18" s="69"/>
      <c r="C18" s="618"/>
      <c r="D18" s="618"/>
      <c r="E18" s="618"/>
      <c r="F18" s="618"/>
      <c r="G18" s="618"/>
      <c r="H18" s="618"/>
      <c r="I18" s="618"/>
      <c r="J18" s="618"/>
      <c r="K18" s="618"/>
      <c r="L18" s="618"/>
      <c r="M18" s="618"/>
      <c r="N18" s="618"/>
      <c r="O18" s="618"/>
    </row>
    <row r="20" spans="1:15" ht="16.5" customHeight="1" thickBot="1">
      <c r="A20" s="153"/>
      <c r="B20" s="154"/>
      <c r="C20" s="154"/>
      <c r="D20" s="154"/>
      <c r="E20" s="154"/>
      <c r="F20" s="154"/>
      <c r="G20" s="154"/>
      <c r="H20" s="154"/>
      <c r="I20" s="154"/>
      <c r="J20" s="154"/>
      <c r="K20" s="154"/>
      <c r="L20" s="154"/>
      <c r="M20" s="154"/>
      <c r="N20" s="154"/>
      <c r="O20" s="154"/>
    </row>
    <row r="21" spans="1:15" ht="32" customHeight="1" thickBot="1">
      <c r="A21" s="619" t="s">
        <v>221</v>
      </c>
      <c r="B21" s="620"/>
      <c r="C21" s="620"/>
      <c r="D21" s="620"/>
      <c r="E21" s="620"/>
      <c r="F21" s="620"/>
      <c r="G21" s="620"/>
      <c r="H21" s="620"/>
      <c r="I21" s="620"/>
      <c r="J21" s="620"/>
      <c r="K21" s="620"/>
      <c r="L21" s="620"/>
      <c r="M21" s="620"/>
      <c r="N21" s="620"/>
      <c r="O21" s="592"/>
    </row>
    <row r="22" spans="1:15" ht="32" customHeight="1" thickBot="1">
      <c r="A22" s="619" t="s">
        <v>222</v>
      </c>
      <c r="B22" s="620"/>
      <c r="C22" s="620"/>
      <c r="D22" s="620"/>
      <c r="E22" s="620"/>
      <c r="F22" s="620"/>
      <c r="G22" s="620"/>
      <c r="H22" s="620"/>
      <c r="I22" s="620"/>
      <c r="J22" s="620"/>
      <c r="K22" s="620"/>
      <c r="L22" s="620"/>
      <c r="M22" s="620"/>
      <c r="N22" s="620"/>
      <c r="O22" s="592"/>
    </row>
    <row r="23" spans="1:15"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91">
        <v>495102000</v>
      </c>
      <c r="C24" s="91">
        <v>495102000</v>
      </c>
      <c r="D24" s="365">
        <v>495102000</v>
      </c>
      <c r="E24" s="91">
        <v>442950000</v>
      </c>
      <c r="F24" s="91">
        <v>442949992</v>
      </c>
      <c r="G24" s="91"/>
      <c r="H24" s="88"/>
      <c r="I24" s="88"/>
      <c r="J24" s="88"/>
      <c r="K24" s="88"/>
      <c r="L24" s="88"/>
      <c r="M24" s="88"/>
      <c r="N24" s="88">
        <f>SUM(B24:M24)</f>
        <v>2371205992</v>
      </c>
      <c r="O24" s="89"/>
    </row>
    <row r="25" spans="1:15" ht="32" customHeight="1">
      <c r="A25" s="90" t="s">
        <v>226</v>
      </c>
      <c r="B25" s="91"/>
      <c r="C25" s="91">
        <v>442949992</v>
      </c>
      <c r="D25" s="365">
        <v>442949992</v>
      </c>
      <c r="E25" s="91">
        <v>442949992</v>
      </c>
      <c r="F25" s="91">
        <v>442949992</v>
      </c>
      <c r="G25" s="91"/>
      <c r="H25" s="91"/>
      <c r="I25" s="91"/>
      <c r="J25" s="91"/>
      <c r="K25" s="91"/>
      <c r="L25" s="91"/>
      <c r="M25" s="91"/>
      <c r="N25" s="91"/>
      <c r="O25" s="125">
        <f>+(B25+C25+D25+E25+F25+G25+H25+I25+J25+K25+L25+M25)/N24</f>
        <v>0.74721469749052494</v>
      </c>
    </row>
    <row r="26" spans="1:15" ht="32" customHeight="1">
      <c r="A26" s="90" t="s">
        <v>227</v>
      </c>
      <c r="B26" s="91"/>
      <c r="C26" s="91">
        <v>7894562</v>
      </c>
      <c r="D26" s="365">
        <v>52903834</v>
      </c>
      <c r="E26" s="91">
        <v>97913106</v>
      </c>
      <c r="F26" s="91"/>
      <c r="G26" s="91"/>
      <c r="H26" s="91"/>
      <c r="I26" s="91"/>
      <c r="J26" s="91"/>
      <c r="K26" s="91"/>
      <c r="L26" s="91"/>
      <c r="M26" s="91"/>
      <c r="N26" s="91"/>
      <c r="O26" s="125"/>
    </row>
    <row r="27" spans="1:15" ht="32" customHeight="1">
      <c r="A27" s="90" t="s">
        <v>228</v>
      </c>
      <c r="B27" s="91"/>
      <c r="C27" s="91"/>
      <c r="D27" s="91"/>
      <c r="E27" s="91">
        <v>4809425</v>
      </c>
      <c r="F27" s="91"/>
      <c r="G27" s="91"/>
      <c r="H27" s="91"/>
      <c r="I27" s="91"/>
      <c r="J27" s="91"/>
      <c r="K27" s="91"/>
      <c r="L27" s="91"/>
      <c r="M27" s="91"/>
      <c r="N27" s="91"/>
      <c r="O27" s="92"/>
    </row>
    <row r="28" spans="1:15" ht="32" customHeight="1">
      <c r="A28" s="90" t="s">
        <v>229</v>
      </c>
      <c r="B28" s="91">
        <v>0</v>
      </c>
      <c r="C28" s="91"/>
      <c r="D28" s="91"/>
      <c r="E28" s="91"/>
      <c r="F28" s="91"/>
      <c r="G28" s="91"/>
      <c r="H28" s="91"/>
      <c r="I28" s="91"/>
      <c r="J28" s="91"/>
      <c r="K28" s="91"/>
      <c r="L28" s="91"/>
      <c r="M28" s="91"/>
      <c r="N28" s="91"/>
      <c r="O28" s="92"/>
    </row>
    <row r="29" spans="1:15" ht="32" customHeight="1">
      <c r="A29" s="93" t="s">
        <v>230</v>
      </c>
      <c r="B29" s="94">
        <v>0</v>
      </c>
      <c r="C29" s="94"/>
      <c r="D29" s="94"/>
      <c r="E29" s="94">
        <v>0</v>
      </c>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31.5" customHeight="1" thickBot="1">
      <c r="A33" s="621" t="s">
        <v>231</v>
      </c>
      <c r="B33" s="622"/>
      <c r="C33" s="622"/>
      <c r="D33" s="622"/>
      <c r="E33" s="622"/>
      <c r="F33" s="622"/>
      <c r="G33" s="622"/>
      <c r="H33" s="622"/>
      <c r="I33" s="623"/>
      <c r="J33" s="100"/>
    </row>
    <row r="34" spans="1:10" ht="50.25" customHeight="1" thickBot="1">
      <c r="A34" s="109" t="s">
        <v>232</v>
      </c>
      <c r="B34" s="624" t="str">
        <f>+B11</f>
        <v>Fortalecer el 100% de las herramientas para el seguimiento a de los planes, políticas públicas, proyectos y presupuesto asociados a la inversión de la entidad</v>
      </c>
      <c r="C34" s="625"/>
      <c r="D34" s="625"/>
      <c r="E34" s="625"/>
      <c r="F34" s="625"/>
      <c r="G34" s="625"/>
      <c r="H34" s="625"/>
      <c r="I34" s="626"/>
      <c r="J34" s="98"/>
    </row>
    <row r="35" spans="1:10" ht="18.75" customHeight="1" thickBot="1">
      <c r="A35" s="612" t="s">
        <v>233</v>
      </c>
      <c r="B35" s="164">
        <v>2024</v>
      </c>
      <c r="C35" s="164">
        <v>2025</v>
      </c>
      <c r="D35" s="164">
        <v>2026</v>
      </c>
      <c r="E35" s="164">
        <v>2027</v>
      </c>
      <c r="F35" s="164" t="s">
        <v>234</v>
      </c>
      <c r="G35" s="627" t="s">
        <v>235</v>
      </c>
      <c r="H35" s="627" t="s">
        <v>23</v>
      </c>
      <c r="I35" s="627"/>
      <c r="J35" s="98"/>
    </row>
    <row r="36" spans="1:10" ht="50.25" customHeight="1" thickBot="1">
      <c r="A36" s="613"/>
      <c r="B36" s="345">
        <v>1</v>
      </c>
      <c r="C36" s="345">
        <v>1</v>
      </c>
      <c r="D36" s="345">
        <v>1</v>
      </c>
      <c r="E36" s="345">
        <v>1</v>
      </c>
      <c r="F36" s="165">
        <v>1</v>
      </c>
      <c r="G36" s="627"/>
      <c r="H36" s="627"/>
      <c r="I36" s="627"/>
      <c r="J36" s="98"/>
    </row>
    <row r="37" spans="1:10" ht="52.5" customHeight="1" thickBot="1">
      <c r="A37" s="110" t="s">
        <v>236</v>
      </c>
      <c r="B37" s="607">
        <v>0.33</v>
      </c>
      <c r="C37" s="608"/>
      <c r="D37" s="609" t="s">
        <v>237</v>
      </c>
      <c r="E37" s="610"/>
      <c r="F37" s="610"/>
      <c r="G37" s="610"/>
      <c r="H37" s="610"/>
      <c r="I37" s="611"/>
    </row>
    <row r="38" spans="1:10" s="99" customFormat="1" ht="48" customHeight="1" thickBot="1">
      <c r="A38" s="612" t="s">
        <v>238</v>
      </c>
      <c r="B38" s="110" t="s">
        <v>239</v>
      </c>
      <c r="C38" s="109" t="s">
        <v>240</v>
      </c>
      <c r="D38" s="614" t="s">
        <v>241</v>
      </c>
      <c r="E38" s="615"/>
      <c r="F38" s="614" t="s">
        <v>242</v>
      </c>
      <c r="G38" s="615"/>
      <c r="H38" s="111" t="s">
        <v>243</v>
      </c>
      <c r="I38" s="113" t="s">
        <v>244</v>
      </c>
    </row>
    <row r="39" spans="1:10" ht="120.75" customHeight="1" thickBot="1">
      <c r="A39" s="613"/>
      <c r="B39" s="347">
        <v>0</v>
      </c>
      <c r="C39" s="104"/>
      <c r="D39" s="712"/>
      <c r="E39" s="713"/>
      <c r="F39" s="712"/>
      <c r="G39" s="713"/>
      <c r="H39" s="101"/>
      <c r="I39" s="102"/>
    </row>
    <row r="40" spans="1:10" s="99" customFormat="1" ht="54" customHeight="1">
      <c r="A40" s="612" t="s">
        <v>245</v>
      </c>
      <c r="B40" s="112" t="s">
        <v>239</v>
      </c>
      <c r="C40" s="111" t="s">
        <v>240</v>
      </c>
      <c r="D40" s="614" t="s">
        <v>241</v>
      </c>
      <c r="E40" s="615"/>
      <c r="F40" s="614" t="s">
        <v>242</v>
      </c>
      <c r="G40" s="615"/>
      <c r="H40" s="111" t="s">
        <v>243</v>
      </c>
      <c r="I40" s="113" t="s">
        <v>244</v>
      </c>
    </row>
    <row r="41" spans="1:10" ht="120.75" customHeight="1">
      <c r="A41" s="613"/>
      <c r="B41" s="347">
        <v>8.3299999999999999E-2</v>
      </c>
      <c r="C41" s="104">
        <v>8.33</v>
      </c>
      <c r="D41" s="712" t="s">
        <v>497</v>
      </c>
      <c r="E41" s="713"/>
      <c r="F41" s="712" t="s">
        <v>497</v>
      </c>
      <c r="G41" s="713"/>
      <c r="H41" s="101" t="s">
        <v>246</v>
      </c>
      <c r="I41" s="102" t="s">
        <v>246</v>
      </c>
    </row>
    <row r="42" spans="1:10" s="99" customFormat="1" ht="35" customHeight="1" thickBot="1">
      <c r="A42" s="612" t="s">
        <v>248</v>
      </c>
      <c r="B42" s="112" t="s">
        <v>239</v>
      </c>
      <c r="C42" s="111" t="s">
        <v>240</v>
      </c>
      <c r="D42" s="614" t="s">
        <v>241</v>
      </c>
      <c r="E42" s="615"/>
      <c r="F42" s="614" t="s">
        <v>242</v>
      </c>
      <c r="G42" s="615"/>
      <c r="H42" s="111" t="s">
        <v>243</v>
      </c>
      <c r="I42" s="113" t="s">
        <v>244</v>
      </c>
    </row>
    <row r="43" spans="1:10" ht="120.75" customHeight="1" thickBot="1">
      <c r="A43" s="613"/>
      <c r="B43" s="347">
        <v>0.1666</v>
      </c>
      <c r="C43" s="347">
        <v>0.1666</v>
      </c>
      <c r="D43" s="712" t="s">
        <v>498</v>
      </c>
      <c r="E43" s="713"/>
      <c r="F43" s="712" t="s">
        <v>498</v>
      </c>
      <c r="G43" s="713"/>
      <c r="H43" s="102" t="s">
        <v>246</v>
      </c>
      <c r="I43" s="102" t="s">
        <v>246</v>
      </c>
    </row>
    <row r="44" spans="1:10" s="99" customFormat="1" ht="35" customHeight="1">
      <c r="A44" s="612" t="s">
        <v>251</v>
      </c>
      <c r="B44" s="112" t="s">
        <v>239</v>
      </c>
      <c r="C44" s="112" t="s">
        <v>240</v>
      </c>
      <c r="D44" s="614" t="s">
        <v>241</v>
      </c>
      <c r="E44" s="615"/>
      <c r="F44" s="614" t="s">
        <v>242</v>
      </c>
      <c r="G44" s="615"/>
      <c r="H44" s="111" t="s">
        <v>243</v>
      </c>
      <c r="I44" s="111" t="s">
        <v>244</v>
      </c>
    </row>
    <row r="45" spans="1:10" ht="120.75" customHeight="1">
      <c r="A45" s="613"/>
      <c r="B45" s="347">
        <v>8.3299999999999999E-2</v>
      </c>
      <c r="C45" s="347">
        <v>8.3299999999999999E-2</v>
      </c>
      <c r="D45" s="630" t="s">
        <v>499</v>
      </c>
      <c r="E45" s="631"/>
      <c r="F45" s="712" t="s">
        <v>498</v>
      </c>
      <c r="G45" s="713"/>
      <c r="H45" s="102" t="s">
        <v>246</v>
      </c>
      <c r="I45" s="102" t="s">
        <v>500</v>
      </c>
    </row>
    <row r="46" spans="1:10" s="99" customFormat="1" ht="53.25" customHeight="1">
      <c r="A46" s="612" t="s">
        <v>255</v>
      </c>
      <c r="B46" s="112" t="s">
        <v>239</v>
      </c>
      <c r="C46" s="111" t="s">
        <v>240</v>
      </c>
      <c r="D46" s="614" t="s">
        <v>241</v>
      </c>
      <c r="E46" s="615"/>
      <c r="F46" s="614" t="s">
        <v>242</v>
      </c>
      <c r="G46" s="615"/>
      <c r="H46" s="111" t="s">
        <v>243</v>
      </c>
      <c r="I46" s="113" t="s">
        <v>244</v>
      </c>
    </row>
    <row r="47" spans="1:10" ht="120.75" customHeight="1">
      <c r="A47" s="613"/>
      <c r="B47" s="347">
        <v>8.3299999999999999E-2</v>
      </c>
      <c r="C47" s="347">
        <v>8.3299999999999999E-2</v>
      </c>
      <c r="D47" s="630" t="s">
        <v>499</v>
      </c>
      <c r="E47" s="631"/>
      <c r="F47" s="712" t="s">
        <v>501</v>
      </c>
      <c r="G47" s="713"/>
      <c r="H47" s="102" t="s">
        <v>246</v>
      </c>
      <c r="I47" s="102" t="s">
        <v>500</v>
      </c>
    </row>
    <row r="48" spans="1:10" s="99" customFormat="1" ht="55.5" customHeight="1">
      <c r="A48" s="612" t="s">
        <v>258</v>
      </c>
      <c r="B48" s="112" t="s">
        <v>239</v>
      </c>
      <c r="C48" s="111" t="s">
        <v>240</v>
      </c>
      <c r="D48" s="614" t="s">
        <v>241</v>
      </c>
      <c r="E48" s="615"/>
      <c r="F48" s="614" t="s">
        <v>242</v>
      </c>
      <c r="G48" s="615"/>
      <c r="H48" s="111" t="s">
        <v>243</v>
      </c>
      <c r="I48" s="113" t="s">
        <v>244</v>
      </c>
    </row>
    <row r="49" spans="1:9" ht="120.75" customHeight="1" thickBot="1">
      <c r="A49" s="613"/>
      <c r="B49" s="347">
        <v>8.3299999999999999E-2</v>
      </c>
      <c r="C49" s="105"/>
      <c r="D49" s="632"/>
      <c r="E49" s="633"/>
      <c r="F49" s="632"/>
      <c r="G49" s="633"/>
      <c r="H49" s="101"/>
      <c r="I49" s="103"/>
    </row>
    <row r="50" spans="1:9" ht="35" customHeight="1" thickBot="1">
      <c r="A50" s="612" t="s">
        <v>259</v>
      </c>
      <c r="B50" s="110" t="s">
        <v>239</v>
      </c>
      <c r="C50" s="109" t="s">
        <v>240</v>
      </c>
      <c r="D50" s="614" t="s">
        <v>241</v>
      </c>
      <c r="E50" s="615"/>
      <c r="F50" s="614" t="s">
        <v>242</v>
      </c>
      <c r="G50" s="615"/>
      <c r="H50" s="111" t="s">
        <v>243</v>
      </c>
      <c r="I50" s="113" t="s">
        <v>244</v>
      </c>
    </row>
    <row r="51" spans="1:9" ht="120.75" customHeight="1" thickBot="1">
      <c r="A51" s="613"/>
      <c r="B51" s="347">
        <v>8.3299999999999999E-2</v>
      </c>
      <c r="C51" s="105"/>
      <c r="D51" s="632"/>
      <c r="E51" s="634"/>
      <c r="F51" s="632"/>
      <c r="G51" s="633"/>
      <c r="H51" s="101"/>
      <c r="I51" s="103"/>
    </row>
    <row r="52" spans="1:9" ht="35" customHeight="1" thickBot="1">
      <c r="A52" s="612" t="s">
        <v>260</v>
      </c>
      <c r="B52" s="110" t="s">
        <v>239</v>
      </c>
      <c r="C52" s="109" t="s">
        <v>240</v>
      </c>
      <c r="D52" s="614" t="s">
        <v>241</v>
      </c>
      <c r="E52" s="615"/>
      <c r="F52" s="614" t="s">
        <v>242</v>
      </c>
      <c r="G52" s="615"/>
      <c r="H52" s="111" t="s">
        <v>243</v>
      </c>
      <c r="I52" s="113" t="s">
        <v>244</v>
      </c>
    </row>
    <row r="53" spans="1:9" ht="120.75" customHeight="1" thickBot="1">
      <c r="A53" s="613"/>
      <c r="B53" s="347">
        <v>8.3299999999999999E-2</v>
      </c>
      <c r="C53" s="105"/>
      <c r="D53" s="632"/>
      <c r="E53" s="634"/>
      <c r="F53" s="632"/>
      <c r="G53" s="633"/>
      <c r="H53" s="122"/>
      <c r="I53" s="103"/>
    </row>
    <row r="54" spans="1:9" ht="35" customHeight="1" thickBot="1">
      <c r="A54" s="612" t="s">
        <v>261</v>
      </c>
      <c r="B54" s="110" t="s">
        <v>239</v>
      </c>
      <c r="C54" s="109" t="s">
        <v>240</v>
      </c>
      <c r="D54" s="614" t="s">
        <v>241</v>
      </c>
      <c r="E54" s="615"/>
      <c r="F54" s="614" t="s">
        <v>242</v>
      </c>
      <c r="G54" s="615"/>
      <c r="H54" s="111" t="s">
        <v>243</v>
      </c>
      <c r="I54" s="113" t="s">
        <v>244</v>
      </c>
    </row>
    <row r="55" spans="1:9" ht="120.75" customHeight="1" thickBot="1">
      <c r="A55" s="613"/>
      <c r="B55" s="347">
        <v>8.3299999999999999E-2</v>
      </c>
      <c r="C55" s="105"/>
      <c r="D55" s="632"/>
      <c r="E55" s="633"/>
      <c r="F55" s="632"/>
      <c r="G55" s="633"/>
      <c r="H55" s="101"/>
      <c r="I55" s="101"/>
    </row>
    <row r="56" spans="1:9" ht="35" customHeight="1" thickBot="1">
      <c r="A56" s="612" t="s">
        <v>262</v>
      </c>
      <c r="B56" s="110" t="s">
        <v>239</v>
      </c>
      <c r="C56" s="109" t="s">
        <v>240</v>
      </c>
      <c r="D56" s="614" t="s">
        <v>241</v>
      </c>
      <c r="E56" s="615"/>
      <c r="F56" s="614" t="s">
        <v>242</v>
      </c>
      <c r="G56" s="615"/>
      <c r="H56" s="111" t="s">
        <v>243</v>
      </c>
      <c r="I56" s="113" t="s">
        <v>244</v>
      </c>
    </row>
    <row r="57" spans="1:9" ht="120.75" customHeight="1" thickBot="1">
      <c r="A57" s="613"/>
      <c r="B57" s="347">
        <v>8.3299999999999999E-2</v>
      </c>
      <c r="C57" s="105"/>
      <c r="D57" s="632"/>
      <c r="E57" s="633"/>
      <c r="F57" s="632"/>
      <c r="G57" s="633"/>
      <c r="H57" s="101"/>
      <c r="I57" s="103"/>
    </row>
    <row r="58" spans="1:9" ht="35" customHeight="1" thickBot="1">
      <c r="A58" s="612" t="s">
        <v>263</v>
      </c>
      <c r="B58" s="110" t="s">
        <v>239</v>
      </c>
      <c r="C58" s="109" t="s">
        <v>240</v>
      </c>
      <c r="D58" s="614" t="s">
        <v>241</v>
      </c>
      <c r="E58" s="615"/>
      <c r="F58" s="614" t="s">
        <v>242</v>
      </c>
      <c r="G58" s="615"/>
      <c r="H58" s="111" t="s">
        <v>243</v>
      </c>
      <c r="I58" s="113" t="s">
        <v>244</v>
      </c>
    </row>
    <row r="59" spans="1:9" ht="120.75" customHeight="1" thickBot="1">
      <c r="A59" s="613"/>
      <c r="B59" s="347">
        <v>8.3299999999999999E-2</v>
      </c>
      <c r="C59" s="105"/>
      <c r="D59" s="632"/>
      <c r="E59" s="633"/>
      <c r="F59" s="634"/>
      <c r="G59" s="634"/>
      <c r="H59" s="101"/>
      <c r="I59" s="101"/>
    </row>
    <row r="60" spans="1:9" ht="35" customHeight="1" thickBot="1">
      <c r="A60" s="612" t="s">
        <v>264</v>
      </c>
      <c r="B60" s="110" t="s">
        <v>239</v>
      </c>
      <c r="C60" s="109" t="s">
        <v>240</v>
      </c>
      <c r="D60" s="614" t="s">
        <v>241</v>
      </c>
      <c r="E60" s="615"/>
      <c r="F60" s="614" t="s">
        <v>242</v>
      </c>
      <c r="G60" s="615"/>
      <c r="H60" s="111" t="s">
        <v>243</v>
      </c>
      <c r="I60" s="113" t="s">
        <v>244</v>
      </c>
    </row>
    <row r="61" spans="1:9" ht="120.75" customHeight="1" thickBot="1">
      <c r="A61" s="613"/>
      <c r="B61" s="347">
        <v>8.3299999999999999E-2</v>
      </c>
      <c r="C61" s="105"/>
      <c r="D61" s="632"/>
      <c r="E61" s="633"/>
      <c r="F61" s="632"/>
      <c r="G61" s="633"/>
      <c r="H61" s="101"/>
      <c r="I61" s="101"/>
    </row>
    <row r="62" spans="1:9">
      <c r="B62" s="348"/>
    </row>
    <row r="64" spans="1:9" s="98" customFormat="1" ht="30" customHeight="1">
      <c r="A64" s="68"/>
      <c r="B64" s="68"/>
      <c r="C64" s="68"/>
      <c r="D64" s="68"/>
      <c r="E64" s="68"/>
      <c r="F64" s="68"/>
      <c r="G64" s="68"/>
      <c r="H64" s="68"/>
      <c r="I64" s="68"/>
    </row>
    <row r="65" spans="1:9" ht="34.5" customHeight="1">
      <c r="A65" s="635" t="s">
        <v>265</v>
      </c>
      <c r="B65" s="635"/>
      <c r="C65" s="635"/>
      <c r="D65" s="635"/>
      <c r="E65" s="635"/>
      <c r="F65" s="635"/>
      <c r="G65" s="635"/>
      <c r="H65" s="635"/>
      <c r="I65" s="635"/>
    </row>
    <row r="66" spans="1:9" ht="92.25" customHeight="1">
      <c r="A66" s="114" t="s">
        <v>266</v>
      </c>
      <c r="B66" s="636" t="s">
        <v>502</v>
      </c>
      <c r="C66" s="637"/>
      <c r="D66" s="636"/>
      <c r="E66" s="637"/>
      <c r="F66" s="795"/>
      <c r="G66" s="637"/>
      <c r="H66" s="795"/>
      <c r="I66" s="637"/>
    </row>
    <row r="67" spans="1:9" ht="40.5" customHeight="1">
      <c r="A67" s="114" t="s">
        <v>268</v>
      </c>
      <c r="B67" s="638">
        <v>1</v>
      </c>
      <c r="C67" s="639"/>
      <c r="D67" s="638"/>
      <c r="E67" s="639"/>
      <c r="F67" s="796"/>
      <c r="G67" s="797"/>
      <c r="H67" s="796"/>
      <c r="I67" s="797"/>
    </row>
    <row r="68" spans="1:9" ht="30" customHeight="1">
      <c r="A68" s="644" t="s">
        <v>191</v>
      </c>
      <c r="B68" s="171" t="s">
        <v>99</v>
      </c>
      <c r="C68" s="171" t="s">
        <v>240</v>
      </c>
      <c r="D68" s="171" t="s">
        <v>99</v>
      </c>
      <c r="E68" s="171" t="s">
        <v>240</v>
      </c>
      <c r="F68" s="171" t="s">
        <v>99</v>
      </c>
      <c r="G68" s="171" t="s">
        <v>240</v>
      </c>
      <c r="H68" s="171" t="s">
        <v>99</v>
      </c>
      <c r="I68" s="171" t="s">
        <v>240</v>
      </c>
    </row>
    <row r="69" spans="1:9" ht="30" customHeight="1">
      <c r="A69" s="645"/>
      <c r="B69" s="351">
        <f>100%/12</f>
        <v>8.3333333333333329E-2</v>
      </c>
      <c r="C69" s="351"/>
      <c r="D69" s="351"/>
      <c r="E69" s="117"/>
      <c r="F69" s="123"/>
      <c r="G69" s="117"/>
      <c r="H69" s="123"/>
      <c r="I69" s="117"/>
    </row>
    <row r="70" spans="1:9" ht="153" customHeight="1">
      <c r="A70" s="114" t="s">
        <v>269</v>
      </c>
      <c r="B70" s="800"/>
      <c r="C70" s="801"/>
      <c r="D70" s="648"/>
      <c r="E70" s="649"/>
      <c r="F70" s="648"/>
      <c r="G70" s="650"/>
      <c r="H70" s="648"/>
      <c r="I70" s="649"/>
    </row>
    <row r="71" spans="1:9" ht="80.25" customHeight="1">
      <c r="A71" s="114" t="s">
        <v>270</v>
      </c>
      <c r="B71" s="640"/>
      <c r="C71" s="641"/>
      <c r="D71" s="640"/>
      <c r="E71" s="641"/>
      <c r="F71" s="642"/>
      <c r="G71" s="643"/>
      <c r="H71" s="642"/>
      <c r="I71" s="643"/>
    </row>
    <row r="72" spans="1:9" ht="30.75" customHeight="1">
      <c r="A72" s="644" t="s">
        <v>192</v>
      </c>
      <c r="B72" s="171" t="s">
        <v>99</v>
      </c>
      <c r="C72" s="171" t="s">
        <v>240</v>
      </c>
      <c r="D72" s="171" t="s">
        <v>99</v>
      </c>
      <c r="E72" s="171" t="s">
        <v>240</v>
      </c>
      <c r="F72" s="171" t="s">
        <v>99</v>
      </c>
      <c r="G72" s="171" t="s">
        <v>240</v>
      </c>
      <c r="H72" s="171" t="s">
        <v>99</v>
      </c>
      <c r="I72" s="171" t="s">
        <v>240</v>
      </c>
    </row>
    <row r="73" spans="1:9" ht="30.75" customHeight="1">
      <c r="A73" s="645"/>
      <c r="B73" s="351">
        <f>100%/12</f>
        <v>8.3333333333333329E-2</v>
      </c>
      <c r="C73" s="351">
        <f>100%/12</f>
        <v>8.3333333333333329E-2</v>
      </c>
      <c r="D73" s="351"/>
      <c r="E73" s="117"/>
      <c r="F73" s="123"/>
      <c r="G73" s="118"/>
      <c r="H73" s="123"/>
      <c r="I73" s="118"/>
    </row>
    <row r="74" spans="1:9" ht="100.5" customHeight="1">
      <c r="A74" s="114" t="s">
        <v>269</v>
      </c>
      <c r="B74" s="646" t="s">
        <v>498</v>
      </c>
      <c r="C74" s="647"/>
      <c r="D74" s="651"/>
      <c r="E74" s="652"/>
      <c r="F74" s="648"/>
      <c r="G74" s="650"/>
      <c r="H74" s="651"/>
      <c r="I74" s="652"/>
    </row>
    <row r="75" spans="1:9" ht="80.25" customHeight="1">
      <c r="A75" s="114" t="s">
        <v>270</v>
      </c>
      <c r="B75" s="658" t="s">
        <v>364</v>
      </c>
      <c r="C75" s="659"/>
      <c r="D75" s="640"/>
      <c r="E75" s="641"/>
      <c r="F75" s="642"/>
      <c r="G75" s="643"/>
      <c r="H75" s="642"/>
      <c r="I75" s="643"/>
    </row>
    <row r="76" spans="1:9" ht="30.75" customHeight="1">
      <c r="A76" s="644" t="s">
        <v>193</v>
      </c>
      <c r="B76" s="171" t="s">
        <v>99</v>
      </c>
      <c r="C76" s="171" t="s">
        <v>240</v>
      </c>
      <c r="D76" s="171" t="s">
        <v>99</v>
      </c>
      <c r="E76" s="171" t="s">
        <v>240</v>
      </c>
      <c r="F76" s="171" t="s">
        <v>99</v>
      </c>
      <c r="G76" s="171" t="s">
        <v>240</v>
      </c>
      <c r="H76" s="171" t="s">
        <v>99</v>
      </c>
      <c r="I76" s="171" t="s">
        <v>240</v>
      </c>
    </row>
    <row r="77" spans="1:9" ht="30.75" customHeight="1">
      <c r="A77" s="645"/>
      <c r="B77" s="351">
        <f>100%/12</f>
        <v>8.3333333333333329E-2</v>
      </c>
      <c r="C77" s="351">
        <f>100%/12</f>
        <v>8.3333333333333329E-2</v>
      </c>
      <c r="D77" s="351"/>
      <c r="E77" s="117"/>
      <c r="F77" s="123"/>
      <c r="G77" s="118"/>
      <c r="H77" s="123"/>
      <c r="I77" s="118"/>
    </row>
    <row r="78" spans="1:9" ht="138.75" customHeight="1">
      <c r="A78" s="114" t="s">
        <v>269</v>
      </c>
      <c r="B78" s="802" t="s">
        <v>503</v>
      </c>
      <c r="C78" s="803"/>
      <c r="D78" s="642"/>
      <c r="E78" s="655"/>
      <c r="F78" s="648"/>
      <c r="G78" s="650"/>
      <c r="H78" s="642"/>
      <c r="I78" s="643"/>
    </row>
    <row r="79" spans="1:9" ht="124.5" customHeight="1">
      <c r="A79" s="114" t="s">
        <v>270</v>
      </c>
      <c r="B79" s="658" t="s">
        <v>504</v>
      </c>
      <c r="C79" s="659"/>
      <c r="D79" s="640"/>
      <c r="E79" s="641"/>
      <c r="F79" s="642"/>
      <c r="G79" s="643"/>
      <c r="H79" s="642"/>
      <c r="I79" s="643"/>
    </row>
    <row r="80" spans="1:9" ht="30.75" customHeight="1">
      <c r="A80" s="644" t="s">
        <v>194</v>
      </c>
      <c r="B80" s="171" t="s">
        <v>99</v>
      </c>
      <c r="C80" s="171" t="s">
        <v>240</v>
      </c>
      <c r="D80" s="171" t="s">
        <v>99</v>
      </c>
      <c r="E80" s="171" t="s">
        <v>240</v>
      </c>
      <c r="F80" s="171" t="s">
        <v>99</v>
      </c>
      <c r="G80" s="171" t="s">
        <v>240</v>
      </c>
      <c r="H80" s="171" t="s">
        <v>99</v>
      </c>
      <c r="I80" s="171" t="s">
        <v>240</v>
      </c>
    </row>
    <row r="81" spans="1:9" ht="30.75" customHeight="1">
      <c r="A81" s="645"/>
      <c r="B81" s="351">
        <f>100%/12</f>
        <v>8.3333333333333329E-2</v>
      </c>
      <c r="C81" s="351">
        <f>100%/12</f>
        <v>8.3333333333333329E-2</v>
      </c>
      <c r="D81" s="351"/>
      <c r="E81" s="117"/>
      <c r="F81" s="123"/>
      <c r="G81" s="118"/>
      <c r="H81" s="123"/>
      <c r="I81" s="118"/>
    </row>
    <row r="82" spans="1:9" ht="130.5" customHeight="1">
      <c r="A82" s="114" t="s">
        <v>269</v>
      </c>
      <c r="B82" s="802" t="s">
        <v>505</v>
      </c>
      <c r="C82" s="803"/>
      <c r="D82" s="642"/>
      <c r="E82" s="643"/>
      <c r="F82" s="648"/>
      <c r="G82" s="650"/>
      <c r="H82" s="642"/>
      <c r="I82" s="643"/>
    </row>
    <row r="83" spans="1:9" ht="80.25" customHeight="1">
      <c r="A83" s="114" t="s">
        <v>270</v>
      </c>
      <c r="B83" s="658" t="s">
        <v>506</v>
      </c>
      <c r="C83" s="659"/>
      <c r="D83" s="640"/>
      <c r="E83" s="641"/>
      <c r="F83" s="642"/>
      <c r="G83" s="643"/>
      <c r="H83" s="642"/>
      <c r="I83" s="643"/>
    </row>
    <row r="84" spans="1:9" ht="30" customHeight="1">
      <c r="A84" s="644" t="s">
        <v>198</v>
      </c>
      <c r="B84" s="171" t="s">
        <v>99</v>
      </c>
      <c r="C84" s="171" t="s">
        <v>240</v>
      </c>
      <c r="D84" s="171" t="s">
        <v>99</v>
      </c>
      <c r="E84" s="171" t="s">
        <v>240</v>
      </c>
      <c r="F84" s="171" t="s">
        <v>99</v>
      </c>
      <c r="G84" s="171" t="s">
        <v>240</v>
      </c>
      <c r="H84" s="171" t="s">
        <v>99</v>
      </c>
      <c r="I84" s="171" t="s">
        <v>240</v>
      </c>
    </row>
    <row r="85" spans="1:9" ht="30" customHeight="1">
      <c r="A85" s="645"/>
      <c r="B85" s="351">
        <f>100%/12</f>
        <v>8.3333333333333329E-2</v>
      </c>
      <c r="C85" s="351">
        <f>100%/12</f>
        <v>8.3333333333333329E-2</v>
      </c>
      <c r="D85" s="351"/>
      <c r="E85" s="117"/>
      <c r="F85" s="123"/>
      <c r="G85" s="118"/>
      <c r="H85" s="123"/>
      <c r="I85" s="118"/>
    </row>
    <row r="86" spans="1:9" ht="283.5" customHeight="1">
      <c r="A86" s="114" t="s">
        <v>269</v>
      </c>
      <c r="B86" s="804" t="s">
        <v>507</v>
      </c>
      <c r="C86" s="805"/>
      <c r="D86" s="806"/>
      <c r="E86" s="807"/>
      <c r="F86" s="663"/>
      <c r="G86" s="663"/>
      <c r="H86" s="663"/>
      <c r="I86" s="663"/>
    </row>
    <row r="87" spans="1:9" ht="146.25" customHeight="1">
      <c r="A87" s="114" t="s">
        <v>270</v>
      </c>
      <c r="B87" s="808" t="s">
        <v>508</v>
      </c>
      <c r="C87" s="809"/>
      <c r="D87" s="810"/>
      <c r="E87" s="641"/>
      <c r="F87" s="660"/>
      <c r="G87" s="661"/>
      <c r="H87" s="660"/>
      <c r="I87" s="661"/>
    </row>
    <row r="88" spans="1:9" ht="29.25" customHeight="1">
      <c r="A88" s="644" t="s">
        <v>200</v>
      </c>
      <c r="B88" s="171" t="s">
        <v>99</v>
      </c>
      <c r="C88" s="171" t="s">
        <v>240</v>
      </c>
      <c r="D88" s="171" t="s">
        <v>99</v>
      </c>
      <c r="E88" s="171" t="s">
        <v>240</v>
      </c>
      <c r="F88" s="171" t="s">
        <v>99</v>
      </c>
      <c r="G88" s="171" t="s">
        <v>240</v>
      </c>
      <c r="H88" s="171" t="s">
        <v>99</v>
      </c>
      <c r="I88" s="171" t="s">
        <v>240</v>
      </c>
    </row>
    <row r="89" spans="1:9" ht="29.25" customHeight="1">
      <c r="A89" s="645"/>
      <c r="B89" s="351">
        <f>100%/12</f>
        <v>8.3333333333333329E-2</v>
      </c>
      <c r="C89" s="119"/>
      <c r="D89" s="351"/>
      <c r="E89" s="117"/>
      <c r="F89" s="123"/>
      <c r="G89" s="118"/>
      <c r="H89" s="123"/>
      <c r="I89" s="118"/>
    </row>
    <row r="90" spans="1:9" ht="80.25" customHeight="1">
      <c r="A90" s="114" t="s">
        <v>269</v>
      </c>
      <c r="B90" s="798"/>
      <c r="C90" s="799"/>
      <c r="D90" s="664"/>
      <c r="E90" s="664"/>
      <c r="F90" s="664"/>
      <c r="G90" s="664"/>
      <c r="H90" s="664"/>
      <c r="I90" s="664"/>
    </row>
    <row r="91" spans="1:9" ht="80.25" customHeight="1">
      <c r="A91" s="114" t="s">
        <v>270</v>
      </c>
      <c r="B91" s="660"/>
      <c r="C91" s="661"/>
      <c r="D91" s="660"/>
      <c r="E91" s="661"/>
      <c r="F91" s="660"/>
      <c r="G91" s="661"/>
      <c r="H91" s="660"/>
      <c r="I91" s="661"/>
    </row>
    <row r="92" spans="1:9" ht="25.25" customHeight="1">
      <c r="A92" s="644" t="s">
        <v>201</v>
      </c>
      <c r="B92" s="171" t="s">
        <v>99</v>
      </c>
      <c r="C92" s="171" t="s">
        <v>240</v>
      </c>
      <c r="D92" s="171" t="s">
        <v>99</v>
      </c>
      <c r="E92" s="171" t="s">
        <v>240</v>
      </c>
      <c r="F92" s="171" t="s">
        <v>99</v>
      </c>
      <c r="G92" s="171" t="s">
        <v>240</v>
      </c>
      <c r="H92" s="171" t="s">
        <v>99</v>
      </c>
      <c r="I92" s="171" t="s">
        <v>240</v>
      </c>
    </row>
    <row r="93" spans="1:9" ht="25.25" customHeight="1">
      <c r="A93" s="645"/>
      <c r="B93" s="351">
        <f>100%/12</f>
        <v>8.3333333333333329E-2</v>
      </c>
      <c r="C93" s="119"/>
      <c r="D93" s="351"/>
      <c r="E93" s="117"/>
      <c r="F93" s="123"/>
      <c r="G93" s="118"/>
      <c r="H93" s="123"/>
      <c r="I93" s="118"/>
    </row>
    <row r="94" spans="1:9" ht="80.25" customHeight="1">
      <c r="A94" s="114" t="s">
        <v>269</v>
      </c>
      <c r="B94" s="664"/>
      <c r="C94" s="664"/>
      <c r="D94" s="664"/>
      <c r="E94" s="664"/>
      <c r="F94" s="664"/>
      <c r="G94" s="664"/>
      <c r="H94" s="664"/>
      <c r="I94" s="664"/>
    </row>
    <row r="95" spans="1:9" ht="80.25" customHeight="1">
      <c r="A95" s="114" t="s">
        <v>270</v>
      </c>
      <c r="B95" s="660"/>
      <c r="C95" s="661"/>
      <c r="D95" s="660"/>
      <c r="E95" s="661"/>
      <c r="F95" s="660"/>
      <c r="G95" s="661"/>
      <c r="H95" s="660"/>
      <c r="I95" s="661"/>
    </row>
    <row r="96" spans="1:9" ht="25.25" customHeight="1">
      <c r="A96" s="644" t="s">
        <v>202</v>
      </c>
      <c r="B96" s="171" t="s">
        <v>99</v>
      </c>
      <c r="C96" s="171" t="s">
        <v>240</v>
      </c>
      <c r="D96" s="171" t="s">
        <v>99</v>
      </c>
      <c r="E96" s="171" t="s">
        <v>240</v>
      </c>
      <c r="F96" s="171" t="s">
        <v>99</v>
      </c>
      <c r="G96" s="171" t="s">
        <v>240</v>
      </c>
      <c r="H96" s="171" t="s">
        <v>99</v>
      </c>
      <c r="I96" s="171" t="s">
        <v>240</v>
      </c>
    </row>
    <row r="97" spans="1:9" ht="25.25" customHeight="1">
      <c r="A97" s="645"/>
      <c r="B97" s="351">
        <f>100%/12</f>
        <v>8.3333333333333329E-2</v>
      </c>
      <c r="C97" s="119"/>
      <c r="D97" s="351"/>
      <c r="E97" s="117"/>
      <c r="F97" s="123"/>
      <c r="G97" s="118"/>
      <c r="H97" s="123"/>
      <c r="I97" s="118"/>
    </row>
    <row r="98" spans="1:9" ht="80.25" customHeight="1">
      <c r="A98" s="114" t="s">
        <v>269</v>
      </c>
      <c r="B98" s="664"/>
      <c r="C98" s="664"/>
      <c r="D98" s="664"/>
      <c r="E98" s="664"/>
      <c r="F98" s="664"/>
      <c r="G98" s="664"/>
      <c r="H98" s="664"/>
      <c r="I98" s="664"/>
    </row>
    <row r="99" spans="1:9" ht="80.25" customHeight="1">
      <c r="A99" s="114" t="s">
        <v>270</v>
      </c>
      <c r="B99" s="660"/>
      <c r="C99" s="661"/>
      <c r="D99" s="660"/>
      <c r="E99" s="661"/>
      <c r="F99" s="660"/>
      <c r="G99" s="661"/>
      <c r="H99" s="660"/>
      <c r="I99" s="661"/>
    </row>
    <row r="100" spans="1:9" ht="25.25" customHeight="1">
      <c r="A100" s="644" t="s">
        <v>204</v>
      </c>
      <c r="B100" s="171" t="s">
        <v>99</v>
      </c>
      <c r="C100" s="171" t="s">
        <v>240</v>
      </c>
      <c r="D100" s="171" t="s">
        <v>99</v>
      </c>
      <c r="E100" s="171" t="s">
        <v>240</v>
      </c>
      <c r="F100" s="171" t="s">
        <v>99</v>
      </c>
      <c r="G100" s="171" t="s">
        <v>240</v>
      </c>
      <c r="H100" s="171" t="s">
        <v>99</v>
      </c>
      <c r="I100" s="171" t="s">
        <v>240</v>
      </c>
    </row>
    <row r="101" spans="1:9" ht="25.25" customHeight="1">
      <c r="A101" s="645"/>
      <c r="B101" s="351">
        <f>100%/12</f>
        <v>8.3333333333333329E-2</v>
      </c>
      <c r="C101" s="119"/>
      <c r="D101" s="351"/>
      <c r="E101" s="117"/>
      <c r="F101" s="123"/>
      <c r="G101" s="118"/>
      <c r="H101" s="123"/>
      <c r="I101" s="118"/>
    </row>
    <row r="102" spans="1:9" ht="80.25" customHeight="1">
      <c r="A102" s="114" t="s">
        <v>269</v>
      </c>
      <c r="B102" s="664"/>
      <c r="C102" s="664"/>
      <c r="D102" s="664"/>
      <c r="E102" s="664"/>
      <c r="F102" s="664"/>
      <c r="G102" s="664"/>
      <c r="H102" s="664"/>
      <c r="I102" s="664"/>
    </row>
    <row r="103" spans="1:9" ht="80.25" customHeight="1">
      <c r="A103" s="114" t="s">
        <v>270</v>
      </c>
      <c r="B103" s="660"/>
      <c r="C103" s="661"/>
      <c r="D103" s="660"/>
      <c r="E103" s="661"/>
      <c r="F103" s="660"/>
      <c r="G103" s="661"/>
      <c r="H103" s="660"/>
      <c r="I103" s="661"/>
    </row>
    <row r="104" spans="1:9" ht="25.25" customHeight="1">
      <c r="A104" s="644" t="s">
        <v>205</v>
      </c>
      <c r="B104" s="171" t="s">
        <v>99</v>
      </c>
      <c r="C104" s="171" t="s">
        <v>240</v>
      </c>
      <c r="D104" s="171" t="s">
        <v>99</v>
      </c>
      <c r="E104" s="171" t="s">
        <v>240</v>
      </c>
      <c r="F104" s="171" t="s">
        <v>99</v>
      </c>
      <c r="G104" s="171" t="s">
        <v>240</v>
      </c>
      <c r="H104" s="171" t="s">
        <v>99</v>
      </c>
      <c r="I104" s="171" t="s">
        <v>240</v>
      </c>
    </row>
    <row r="105" spans="1:9" ht="25.25" customHeight="1">
      <c r="A105" s="645"/>
      <c r="B105" s="351">
        <f>100%/12</f>
        <v>8.3333333333333329E-2</v>
      </c>
      <c r="C105" s="119"/>
      <c r="D105" s="351"/>
      <c r="E105" s="117"/>
      <c r="F105" s="123"/>
      <c r="G105" s="118"/>
      <c r="H105" s="123"/>
      <c r="I105" s="118"/>
    </row>
    <row r="106" spans="1:9" ht="80.25" customHeight="1">
      <c r="A106" s="114" t="s">
        <v>269</v>
      </c>
      <c r="B106" s="664"/>
      <c r="C106" s="664"/>
      <c r="D106" s="664"/>
      <c r="E106" s="664"/>
      <c r="F106" s="664"/>
      <c r="G106" s="664"/>
      <c r="H106" s="664"/>
      <c r="I106" s="664"/>
    </row>
    <row r="107" spans="1:9" ht="80.25" customHeight="1">
      <c r="A107" s="114" t="s">
        <v>270</v>
      </c>
      <c r="B107" s="660"/>
      <c r="C107" s="661"/>
      <c r="D107" s="660"/>
      <c r="E107" s="661"/>
      <c r="F107" s="660"/>
      <c r="G107" s="661"/>
      <c r="H107" s="660"/>
      <c r="I107" s="661"/>
    </row>
    <row r="108" spans="1:9" ht="25.25" customHeight="1">
      <c r="A108" s="644" t="s">
        <v>206</v>
      </c>
      <c r="B108" s="171" t="s">
        <v>99</v>
      </c>
      <c r="C108" s="171" t="s">
        <v>240</v>
      </c>
      <c r="D108" s="171" t="s">
        <v>99</v>
      </c>
      <c r="E108" s="171" t="s">
        <v>240</v>
      </c>
      <c r="F108" s="171" t="s">
        <v>99</v>
      </c>
      <c r="G108" s="171" t="s">
        <v>240</v>
      </c>
      <c r="H108" s="171" t="s">
        <v>99</v>
      </c>
      <c r="I108" s="171" t="s">
        <v>240</v>
      </c>
    </row>
    <row r="109" spans="1:9" ht="25.25" customHeight="1">
      <c r="A109" s="645"/>
      <c r="B109" s="351">
        <f>100%/12</f>
        <v>8.3333333333333329E-2</v>
      </c>
      <c r="C109" s="119"/>
      <c r="D109" s="351"/>
      <c r="E109" s="117"/>
      <c r="F109" s="123"/>
      <c r="G109" s="118"/>
      <c r="H109" s="123"/>
      <c r="I109" s="118"/>
    </row>
    <row r="110" spans="1:9" ht="80.25" customHeight="1">
      <c r="A110" s="114" t="s">
        <v>269</v>
      </c>
      <c r="B110" s="664"/>
      <c r="C110" s="664"/>
      <c r="D110" s="664"/>
      <c r="E110" s="664"/>
      <c r="F110" s="664"/>
      <c r="G110" s="664"/>
      <c r="H110" s="664"/>
      <c r="I110" s="664"/>
    </row>
    <row r="111" spans="1:9" ht="80.25" customHeight="1">
      <c r="A111" s="114" t="s">
        <v>270</v>
      </c>
      <c r="B111" s="660"/>
      <c r="C111" s="661"/>
      <c r="D111" s="660"/>
      <c r="E111" s="661"/>
      <c r="F111" s="660"/>
      <c r="G111" s="661"/>
      <c r="H111" s="660"/>
      <c r="I111" s="661"/>
    </row>
    <row r="112" spans="1:9" ht="25.25" customHeight="1">
      <c r="A112" s="644" t="s">
        <v>207</v>
      </c>
      <c r="B112" s="171" t="s">
        <v>99</v>
      </c>
      <c r="C112" s="171" t="s">
        <v>240</v>
      </c>
      <c r="D112" s="171" t="s">
        <v>99</v>
      </c>
      <c r="E112" s="171" t="s">
        <v>240</v>
      </c>
      <c r="F112" s="171" t="s">
        <v>99</v>
      </c>
      <c r="G112" s="171" t="s">
        <v>240</v>
      </c>
      <c r="H112" s="171" t="s">
        <v>99</v>
      </c>
      <c r="I112" s="171" t="s">
        <v>240</v>
      </c>
    </row>
    <row r="113" spans="1:9" ht="25.25" customHeight="1">
      <c r="A113" s="645"/>
      <c r="B113" s="351">
        <f>100%/12</f>
        <v>8.3333333333333329E-2</v>
      </c>
      <c r="C113" s="314"/>
      <c r="D113" s="351"/>
      <c r="E113" s="314"/>
      <c r="F113" s="314"/>
      <c r="G113" s="315"/>
      <c r="H113" s="314"/>
      <c r="I113" s="315"/>
    </row>
    <row r="114" spans="1:9" ht="80.25" customHeight="1">
      <c r="A114" s="114" t="s">
        <v>269</v>
      </c>
      <c r="B114" s="665"/>
      <c r="C114" s="665"/>
      <c r="D114" s="665"/>
      <c r="E114" s="665"/>
      <c r="F114" s="665"/>
      <c r="G114" s="665"/>
      <c r="H114" s="665"/>
      <c r="I114" s="665"/>
    </row>
    <row r="115" spans="1:9" ht="80.25" customHeight="1">
      <c r="A115" s="114" t="s">
        <v>270</v>
      </c>
      <c r="B115" s="660"/>
      <c r="C115" s="661"/>
      <c r="D115" s="660"/>
      <c r="E115" s="661"/>
      <c r="F115" s="660"/>
      <c r="G115" s="661"/>
      <c r="H115" s="660"/>
      <c r="I115" s="661"/>
    </row>
    <row r="116" spans="1:9" ht="17">
      <c r="A116" s="115" t="s">
        <v>275</v>
      </c>
      <c r="B116" s="120">
        <f t="shared" ref="B116:I116" si="0">(B69+B73+B77+B81+B85+B89+B93+B97+B101+B105+B109+B113)</f>
        <v>1</v>
      </c>
      <c r="C116" s="120">
        <f t="shared" si="0"/>
        <v>0.33333333333333331</v>
      </c>
      <c r="D116" s="120">
        <f t="shared" si="0"/>
        <v>0</v>
      </c>
      <c r="E116" s="120">
        <f t="shared" si="0"/>
        <v>0</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5BC8A813-F7BC-4980-85A6-A9241368A968}"/>
    <hyperlink ref="B79:C79" r:id="rId2" display="https://secretariadistritald-my.sharepoint.com/personal/mcgranados_sdmujer_gov_co/_layouts/15/onedrive.aspx?id=%2Fpersonal%2Fmcgranados%5Fsdmujer%5Fgov%5Fco%2FDocuments%2F2025%2F04%2E%20ABRIL%2F01%2E%20OBLIGACI%C3%93N%2F8225%20%2D%20SEGUIMIENTO%20MARZO%202025%2FEVIDENCIAS&amp;ct=1744144233427&amp;or=OWA%2DNT%2DMail&amp;ga=1" xr:uid="{3FA8A47D-F8BE-4945-BD82-D01CAFDB9AF8}"/>
    <hyperlink ref="B83:C83" r:id="rId3" display="https://secretariadistritald-my.sharepoint.com/personal/mcgranados_sdmujer_gov_co/_layouts/15/onedrive.aspx?ct=1746723410760&amp;or=OWA%2DNT%2DMail&amp;ga=1&amp;id=%2Fpersonal%2Fmcgranados%5Fsdmujer%5Fgov%5Fco%2FDocuments%2F2025%2F05%2E%20MAYO%2F01%2E%20OBLIGACI%C3%93N%2F8225%20SEGUIMIENTO%20ABRIL%2FEVIDENCIAS" xr:uid="{9CCB6C83-9675-4493-8E65-D3093B1FBAA0}"/>
    <hyperlink ref="B87:C87" r:id="rId4" display="https://secretariadistritald-my.sharepoint.com/personal/mcgranados_sdmujer_gov_co/_layouts/15/onedrive.aspx?id=%2Fpersonal%2Fmcgranados%5Fsdmujer%5Fgov%5Fco%2FDocuments%2F2025%2F06%2E%20JUNIO%2F8225%20%2D%20SEGUIMIENTO%20MAYO%2FEVIDENCIAS%2FACTIVIDAD%208&amp;ct=1749065699408&amp;or=OWA%2DNT%2DMail&amp;ga=1" xr:uid="{5048F607-6267-433F-A570-3645362B22D4}"/>
  </hyperlinks>
  <pageMargins left="0.25" right="0.25" top="0.75" bottom="0.75" header="0.3" footer="0.3"/>
  <pageSetup paperSize="8" scale="18" orientation="portrait" r:id="rId5"/>
  <drawing r:id="rId6"/>
  <legacyDrawing r:id="rId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76348BC-F96B-4748-A300-43029FD4E89B}">
          <x14:formula1>
            <xm:f>Listas!$B$2:$B$4</xm:f>
          </x14:formula1>
          <xm:sqref>H35:I36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4D56-AE29-5D4F-825F-7C4F1BBC85B0}">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28</v>
      </c>
      <c r="E8" s="686"/>
      <c r="F8" s="686"/>
      <c r="G8" s="686"/>
      <c r="H8" s="687"/>
      <c r="I8" s="681" t="s">
        <v>283</v>
      </c>
      <c r="J8" s="684"/>
      <c r="K8" s="685" t="s">
        <v>29</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tr">
        <f>ACTIVIDAD_7!B11</f>
        <v>Fortalecer el 100% de los controles asociados al proceso de gestión financiera</v>
      </c>
      <c r="F10" s="692"/>
      <c r="G10" s="692"/>
      <c r="H10" s="692"/>
      <c r="I10" s="692"/>
      <c r="J10" s="692"/>
      <c r="K10" s="692"/>
      <c r="L10" s="692"/>
    </row>
    <row r="11" spans="1:12" ht="34.5" customHeight="1">
      <c r="A11" s="693" t="s">
        <v>285</v>
      </c>
      <c r="B11" s="694"/>
      <c r="C11" s="694"/>
      <c r="D11" s="683"/>
      <c r="E11" s="695" t="s">
        <v>509</v>
      </c>
      <c r="F11" s="696"/>
      <c r="G11" s="696"/>
      <c r="H11" s="696"/>
      <c r="I11" s="696"/>
      <c r="J11" s="696"/>
      <c r="K11" s="696"/>
      <c r="L11" s="697"/>
    </row>
    <row r="12" spans="1:12" ht="47.25" customHeight="1">
      <c r="A12" s="681" t="s">
        <v>286</v>
      </c>
      <c r="B12" s="682"/>
      <c r="C12" s="682"/>
      <c r="D12" s="684"/>
      <c r="E12" s="698" t="s">
        <v>510</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01">
        <v>1</v>
      </c>
      <c r="E16" s="702"/>
      <c r="F16" s="702"/>
      <c r="G16" s="702"/>
      <c r="H16" s="703"/>
      <c r="I16" s="681" t="s">
        <v>235</v>
      </c>
      <c r="J16" s="684"/>
      <c r="K16" s="685" t="s">
        <v>23</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509</v>
      </c>
      <c r="D19" s="686"/>
      <c r="E19" s="686"/>
      <c r="F19" s="686"/>
      <c r="G19" s="687"/>
      <c r="H19" s="685" t="s">
        <v>509</v>
      </c>
      <c r="I19" s="687"/>
      <c r="J19" s="705" t="s">
        <v>34</v>
      </c>
      <c r="K19" s="706"/>
      <c r="L19" s="303" t="s">
        <v>511</v>
      </c>
    </row>
    <row r="20" spans="1:12" ht="62.25" customHeight="1">
      <c r="A20" s="302"/>
      <c r="B20" s="303"/>
      <c r="C20" s="685"/>
      <c r="D20" s="686"/>
      <c r="E20" s="686"/>
      <c r="F20" s="686"/>
      <c r="G20" s="687"/>
      <c r="H20" s="685"/>
      <c r="I20" s="687"/>
      <c r="J20" s="705"/>
      <c r="K20" s="706"/>
      <c r="L20" s="303"/>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t="s">
        <v>512</v>
      </c>
      <c r="C22" s="686"/>
      <c r="D22" s="686"/>
      <c r="E22" s="686"/>
      <c r="F22" s="686"/>
      <c r="G22" s="686"/>
      <c r="H22" s="686"/>
      <c r="I22" s="686"/>
      <c r="J22" s="686"/>
      <c r="K22" s="687"/>
      <c r="L22" s="303" t="s">
        <v>34</v>
      </c>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f>ACTIVIDAD_7!B36</f>
        <v>1</v>
      </c>
      <c r="E24" s="686"/>
      <c r="F24" s="691" t="s">
        <v>309</v>
      </c>
      <c r="G24" s="691"/>
      <c r="H24" s="317">
        <v>2024</v>
      </c>
      <c r="I24" s="691" t="s">
        <v>310</v>
      </c>
      <c r="J24" s="691"/>
      <c r="K24" s="709" t="s">
        <v>513</v>
      </c>
      <c r="L24" s="709"/>
    </row>
    <row r="25" spans="1:12" ht="26.25" customHeight="1">
      <c r="A25" s="681" t="s">
        <v>312</v>
      </c>
      <c r="B25" s="682"/>
      <c r="C25" s="684"/>
      <c r="D25" s="685" t="s">
        <v>246</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BA16053-5E36-5E48-9FD9-153593BD8643}">
          <x14:formula1>
            <xm:f>Datos!$K$2:$K$3</xm:f>
          </x14:formula1>
          <xm:sqref>J19:K20</xm:sqref>
        </x14:dataValidation>
        <x14:dataValidation type="list" allowBlank="1" showInputMessage="1" showErrorMessage="1" xr:uid="{EAF0DFD2-5350-C147-AA76-7521A1513871}">
          <x14:formula1>
            <xm:f>Datos!$K$2:$K$4</xm:f>
          </x14:formula1>
          <xm:sqref>L22</xm:sqref>
        </x14:dataValidation>
        <x14:dataValidation type="list" allowBlank="1" showInputMessage="1" showErrorMessage="1" xr:uid="{34C8DBDB-523D-344F-9D50-D741011B8E56}">
          <x14:formula1>
            <xm:f>Datos!$J$2:$J$5</xm:f>
          </x14:formula1>
          <xm:sqref>K16:L16</xm:sqref>
        </x14:dataValidation>
        <x14:dataValidation type="list" allowBlank="1" showInputMessage="1" showErrorMessage="1" xr:uid="{B46F1CD5-6128-B541-94C2-1F62B1BDAFD9}">
          <x14:formula1>
            <xm:f>Datos!$I$2:$I$7</xm:f>
          </x14:formula1>
          <xm:sqref>K15:L15</xm:sqref>
        </x14:dataValidation>
        <x14:dataValidation type="list" allowBlank="1" showInputMessage="1" showErrorMessage="1" xr:uid="{53C6EB93-EE9B-B845-9145-07C3441E8D90}">
          <x14:formula1>
            <xm:f>Datos!$H$2:$H$3</xm:f>
          </x14:formula1>
          <xm:sqref>D15:H15</xm:sqref>
        </x14:dataValidation>
        <x14:dataValidation type="list" allowBlank="1" showInputMessage="1" showErrorMessage="1" xr:uid="{3E0002FD-D917-634C-86D9-1FAA34548E04}">
          <x14:formula1>
            <xm:f>Datos!$G$2:$G$8</xm:f>
          </x14:formula1>
          <xm:sqref>K13:L13</xm:sqref>
        </x14:dataValidation>
        <x14:dataValidation type="list" allowBlank="1" showInputMessage="1" showErrorMessage="1" xr:uid="{0AA92252-281B-C146-AAA7-4518F8BBE08D}">
          <x14:formula1>
            <xm:f>Datos!$F$2:$F$18</xm:f>
          </x14:formula1>
          <xm:sqref>K8:L8</xm:sqref>
        </x14:dataValidation>
        <x14:dataValidation type="list" allowBlank="1" showInputMessage="1" showErrorMessage="1" xr:uid="{74CE772A-46A0-6348-A0AF-585C0CC7BDD0}">
          <x14:formula1>
            <xm:f>Datos!$E$2:$E$23</xm:f>
          </x14:formula1>
          <xm:sqref>D8:H8</xm:sqref>
        </x14:dataValidation>
        <x14:dataValidation type="list" allowBlank="1" showInputMessage="1" showErrorMessage="1" xr:uid="{C79E1E38-76E0-A745-A71A-E5085A125DF6}">
          <x14:formula1>
            <xm:f>Datos!$D$2:$D$7</xm:f>
          </x14:formula1>
          <xm:sqref>K7:L7</xm:sqref>
        </x14:dataValidation>
        <x14:dataValidation type="list" allowBlank="1" showInputMessage="1" showErrorMessage="1" xr:uid="{48013C41-3386-594A-8C68-6878B2F2CB20}">
          <x14:formula1>
            <xm:f>Datos!$C$2:$C$3</xm:f>
          </x14:formula1>
          <xm:sqref>D7:H7</xm:sqref>
        </x14:dataValidation>
        <x14:dataValidation type="list" allowBlank="1" showInputMessage="1" showErrorMessage="1" xr:uid="{F0A64101-A294-A643-A7CE-56E39145B6B7}">
          <x14:formula1>
            <xm:f>Datos!$B$2:$B$6</xm:f>
          </x14:formula1>
          <xm:sqref>K6:L6</xm:sqref>
        </x14:dataValidation>
        <x14:dataValidation type="list" allowBlank="1" showInputMessage="1" showErrorMessage="1" xr:uid="{D3D6E3B2-6258-BE43-B49D-130190E4BA79}">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D23D-61EB-E848-89E8-714354149E49}">
  <sheetPr>
    <tabColor theme="7" tint="0.39997558519241921"/>
    <pageSetUpPr fitToPage="1"/>
  </sheetPr>
  <dimension ref="A1:L27"/>
  <sheetViews>
    <sheetView zoomScale="120" zoomScaleNormal="120" workbookViewId="0">
      <selection activeCell="D25" sqref="D25:L25"/>
    </sheetView>
  </sheetViews>
  <sheetFormatPr baseColWidth="10" defaultColWidth="8.6640625" defaultRowHeight="13"/>
  <cols>
    <col min="1" max="1" width="3.33203125" style="301" customWidth="1"/>
    <col min="2" max="2" width="9.33203125" style="301" customWidth="1"/>
    <col min="3" max="3" width="5.6640625" style="301" customWidth="1"/>
    <col min="4" max="4" width="6.6640625" style="301" customWidth="1"/>
    <col min="5" max="5" width="5.6640625" style="301" customWidth="1"/>
    <col min="6" max="6" width="10.33203125" style="301" customWidth="1"/>
    <col min="7" max="7" width="2.1640625" style="301" customWidth="1"/>
    <col min="8" max="8" width="18.6640625" style="301" customWidth="1"/>
    <col min="9" max="9" width="12.6640625" style="301" customWidth="1"/>
    <col min="10" max="10" width="6.6640625" style="301" customWidth="1"/>
    <col min="11" max="11" width="18.6640625" style="301" customWidth="1"/>
    <col min="12" max="12" width="25.6640625" style="301" customWidth="1"/>
    <col min="13" max="16384" width="8.6640625" style="301"/>
  </cols>
  <sheetData>
    <row r="1" spans="1:12" ht="18.75" customHeight="1">
      <c r="A1" s="668"/>
      <c r="B1" s="669"/>
      <c r="C1" s="669"/>
      <c r="D1" s="669"/>
      <c r="E1" s="670"/>
      <c r="F1" s="677" t="s">
        <v>276</v>
      </c>
      <c r="G1" s="678"/>
      <c r="H1" s="678"/>
      <c r="I1" s="678"/>
      <c r="J1" s="678"/>
      <c r="K1" s="678"/>
      <c r="L1" s="300"/>
    </row>
    <row r="2" spans="1:12" ht="18.75" customHeight="1">
      <c r="A2" s="671"/>
      <c r="B2" s="672"/>
      <c r="C2" s="672"/>
      <c r="D2" s="672"/>
      <c r="E2" s="673"/>
      <c r="F2" s="679"/>
      <c r="G2" s="680"/>
      <c r="H2" s="680"/>
      <c r="I2" s="680"/>
      <c r="J2" s="680"/>
      <c r="K2" s="680"/>
      <c r="L2" s="300"/>
    </row>
    <row r="3" spans="1:12" ht="18.75" customHeight="1">
      <c r="A3" s="671"/>
      <c r="B3" s="672"/>
      <c r="C3" s="672"/>
      <c r="D3" s="672"/>
      <c r="E3" s="673"/>
      <c r="F3" s="677" t="s">
        <v>277</v>
      </c>
      <c r="G3" s="678"/>
      <c r="H3" s="678"/>
      <c r="I3" s="678"/>
      <c r="J3" s="678"/>
      <c r="K3" s="678"/>
      <c r="L3" s="300"/>
    </row>
    <row r="4" spans="1:12" ht="18.75" customHeight="1">
      <c r="A4" s="674"/>
      <c r="B4" s="675"/>
      <c r="C4" s="675"/>
      <c r="D4" s="675"/>
      <c r="E4" s="676"/>
      <c r="F4" s="679"/>
      <c r="G4" s="680"/>
      <c r="H4" s="680"/>
      <c r="I4" s="680"/>
      <c r="J4" s="680"/>
      <c r="K4" s="680"/>
      <c r="L4" s="300"/>
    </row>
    <row r="5" spans="1:12" ht="15.75" customHeight="1">
      <c r="A5" s="681" t="s">
        <v>278</v>
      </c>
      <c r="B5" s="682"/>
      <c r="C5" s="682"/>
      <c r="D5" s="682"/>
      <c r="E5" s="682"/>
      <c r="F5" s="682"/>
      <c r="G5" s="682"/>
      <c r="H5" s="682"/>
      <c r="I5" s="682"/>
      <c r="J5" s="682"/>
      <c r="K5" s="682"/>
      <c r="L5" s="683"/>
    </row>
    <row r="6" spans="1:12" ht="23.25" customHeight="1">
      <c r="A6" s="681" t="s">
        <v>279</v>
      </c>
      <c r="B6" s="682"/>
      <c r="C6" s="684"/>
      <c r="D6" s="685" t="s">
        <v>12</v>
      </c>
      <c r="E6" s="686"/>
      <c r="F6" s="686"/>
      <c r="G6" s="686"/>
      <c r="H6" s="687"/>
      <c r="I6" s="681" t="s">
        <v>280</v>
      </c>
      <c r="J6" s="684"/>
      <c r="K6" s="685" t="s">
        <v>37</v>
      </c>
      <c r="L6" s="687"/>
    </row>
    <row r="7" spans="1:12" ht="17.75" customHeight="1">
      <c r="A7" s="681" t="s">
        <v>281</v>
      </c>
      <c r="B7" s="682"/>
      <c r="C7" s="684"/>
      <c r="D7" s="685" t="s">
        <v>26</v>
      </c>
      <c r="E7" s="686"/>
      <c r="F7" s="686"/>
      <c r="G7" s="686"/>
      <c r="H7" s="687"/>
      <c r="I7" s="681" t="s">
        <v>98</v>
      </c>
      <c r="J7" s="684"/>
      <c r="K7" s="685" t="s">
        <v>15</v>
      </c>
      <c r="L7" s="687"/>
    </row>
    <row r="8" spans="1:12" ht="35.75" customHeight="1">
      <c r="A8" s="681" t="s">
        <v>282</v>
      </c>
      <c r="B8" s="682"/>
      <c r="C8" s="684"/>
      <c r="D8" s="685" t="s">
        <v>16</v>
      </c>
      <c r="E8" s="686"/>
      <c r="F8" s="686"/>
      <c r="G8" s="686"/>
      <c r="H8" s="687"/>
      <c r="I8" s="681" t="s">
        <v>283</v>
      </c>
      <c r="J8" s="684"/>
      <c r="K8" s="685" t="s">
        <v>29</v>
      </c>
      <c r="L8" s="687"/>
    </row>
    <row r="9" spans="1:12" ht="15.75" customHeight="1">
      <c r="A9" s="688" t="s">
        <v>284</v>
      </c>
      <c r="B9" s="689"/>
      <c r="C9" s="689"/>
      <c r="D9" s="689"/>
      <c r="E9" s="689"/>
      <c r="F9" s="689"/>
      <c r="G9" s="689"/>
      <c r="H9" s="689"/>
      <c r="I9" s="689"/>
      <c r="J9" s="689"/>
      <c r="K9" s="689"/>
      <c r="L9" s="690"/>
    </row>
    <row r="10" spans="1:12" ht="41.25" customHeight="1">
      <c r="A10" s="691" t="s">
        <v>219</v>
      </c>
      <c r="B10" s="691"/>
      <c r="C10" s="691"/>
      <c r="D10" s="691"/>
      <c r="E10" s="692" t="s">
        <v>514</v>
      </c>
      <c r="F10" s="692"/>
      <c r="G10" s="692"/>
      <c r="H10" s="692"/>
      <c r="I10" s="692"/>
      <c r="J10" s="692"/>
      <c r="K10" s="692"/>
      <c r="L10" s="692"/>
    </row>
    <row r="11" spans="1:12" ht="34.5" customHeight="1">
      <c r="A11" s="693" t="s">
        <v>285</v>
      </c>
      <c r="B11" s="694"/>
      <c r="C11" s="694"/>
      <c r="D11" s="683"/>
      <c r="E11" s="695" t="s">
        <v>515</v>
      </c>
      <c r="F11" s="696"/>
      <c r="G11" s="696"/>
      <c r="H11" s="696"/>
      <c r="I11" s="696"/>
      <c r="J11" s="696"/>
      <c r="K11" s="696"/>
      <c r="L11" s="697"/>
    </row>
    <row r="12" spans="1:12" ht="47.25" customHeight="1">
      <c r="A12" s="681" t="s">
        <v>286</v>
      </c>
      <c r="B12" s="682"/>
      <c r="C12" s="682"/>
      <c r="D12" s="684"/>
      <c r="E12" s="698" t="s">
        <v>516</v>
      </c>
      <c r="F12" s="699"/>
      <c r="G12" s="699"/>
      <c r="H12" s="699"/>
      <c r="I12" s="699"/>
      <c r="J12" s="699"/>
      <c r="K12" s="699"/>
      <c r="L12" s="700"/>
    </row>
    <row r="13" spans="1:12" ht="28.5" customHeight="1">
      <c r="A13" s="681" t="s">
        <v>288</v>
      </c>
      <c r="B13" s="682"/>
      <c r="C13" s="684"/>
      <c r="D13" s="685"/>
      <c r="E13" s="686"/>
      <c r="F13" s="686"/>
      <c r="G13" s="686"/>
      <c r="H13" s="687"/>
      <c r="I13" s="681" t="s">
        <v>289</v>
      </c>
      <c r="J13" s="684"/>
      <c r="K13" s="685" t="s">
        <v>49</v>
      </c>
      <c r="L13" s="687"/>
    </row>
    <row r="14" spans="1:12" ht="15.75" customHeight="1">
      <c r="A14" s="681" t="s">
        <v>290</v>
      </c>
      <c r="B14" s="682"/>
      <c r="C14" s="682"/>
      <c r="D14" s="682"/>
      <c r="E14" s="682"/>
      <c r="F14" s="682"/>
      <c r="G14" s="682"/>
      <c r="H14" s="682"/>
      <c r="I14" s="682"/>
      <c r="J14" s="682"/>
      <c r="K14" s="682"/>
      <c r="L14" s="683"/>
    </row>
    <row r="15" spans="1:12" ht="25.5" customHeight="1">
      <c r="A15" s="681" t="s">
        <v>291</v>
      </c>
      <c r="B15" s="682"/>
      <c r="C15" s="684"/>
      <c r="D15" s="685" t="s">
        <v>19</v>
      </c>
      <c r="E15" s="686"/>
      <c r="F15" s="686"/>
      <c r="G15" s="686"/>
      <c r="H15" s="687"/>
      <c r="I15" s="681" t="s">
        <v>292</v>
      </c>
      <c r="J15" s="684"/>
      <c r="K15" s="685" t="s">
        <v>20</v>
      </c>
      <c r="L15" s="687"/>
    </row>
    <row r="16" spans="1:12" ht="25.5" customHeight="1">
      <c r="A16" s="681" t="s">
        <v>293</v>
      </c>
      <c r="B16" s="682"/>
      <c r="C16" s="684"/>
      <c r="D16" s="701">
        <v>0.91</v>
      </c>
      <c r="E16" s="702"/>
      <c r="F16" s="702"/>
      <c r="G16" s="702"/>
      <c r="H16" s="703"/>
      <c r="I16" s="681" t="s">
        <v>235</v>
      </c>
      <c r="J16" s="684"/>
      <c r="K16" s="685" t="s">
        <v>33</v>
      </c>
      <c r="L16" s="687"/>
    </row>
    <row r="17" spans="1:12" ht="27.5" customHeight="1">
      <c r="A17" s="681" t="s">
        <v>294</v>
      </c>
      <c r="B17" s="682"/>
      <c r="C17" s="684"/>
      <c r="D17" s="685"/>
      <c r="E17" s="686"/>
      <c r="F17" s="686"/>
      <c r="G17" s="686"/>
      <c r="H17" s="686"/>
      <c r="I17" s="686"/>
      <c r="J17" s="686"/>
      <c r="K17" s="686"/>
      <c r="L17" s="687"/>
    </row>
    <row r="18" spans="1:12" ht="12" customHeight="1">
      <c r="A18" s="308" t="s">
        <v>295</v>
      </c>
      <c r="B18" s="308" t="s">
        <v>296</v>
      </c>
      <c r="C18" s="681" t="s">
        <v>297</v>
      </c>
      <c r="D18" s="682"/>
      <c r="E18" s="682"/>
      <c r="F18" s="682"/>
      <c r="G18" s="684"/>
      <c r="H18" s="681" t="s">
        <v>298</v>
      </c>
      <c r="I18" s="684"/>
      <c r="J18" s="681" t="s">
        <v>299</v>
      </c>
      <c r="K18" s="684"/>
      <c r="L18" s="308" t="s">
        <v>300</v>
      </c>
    </row>
    <row r="19" spans="1:12" ht="63.75" customHeight="1">
      <c r="A19" s="302">
        <v>1</v>
      </c>
      <c r="B19" s="303" t="s">
        <v>301</v>
      </c>
      <c r="C19" s="685" t="s">
        <v>515</v>
      </c>
      <c r="D19" s="686"/>
      <c r="E19" s="686"/>
      <c r="F19" s="686"/>
      <c r="G19" s="687"/>
      <c r="H19" s="685" t="s">
        <v>515</v>
      </c>
      <c r="I19" s="687"/>
      <c r="J19" s="705" t="s">
        <v>34</v>
      </c>
      <c r="K19" s="706"/>
      <c r="L19" s="303" t="s">
        <v>517</v>
      </c>
    </row>
    <row r="20" spans="1:12" ht="62.25" customHeight="1">
      <c r="A20" s="302"/>
      <c r="B20" s="303"/>
      <c r="C20" s="685"/>
      <c r="D20" s="686"/>
      <c r="E20" s="686"/>
      <c r="F20" s="686"/>
      <c r="G20" s="687"/>
      <c r="H20" s="685"/>
      <c r="I20" s="687"/>
      <c r="J20" s="705"/>
      <c r="K20" s="706"/>
      <c r="L20" s="303"/>
    </row>
    <row r="21" spans="1:12" ht="25.5" customHeight="1">
      <c r="A21" s="308" t="s">
        <v>295</v>
      </c>
      <c r="B21" s="681" t="s">
        <v>304</v>
      </c>
      <c r="C21" s="682"/>
      <c r="D21" s="682"/>
      <c r="E21" s="682"/>
      <c r="F21" s="682"/>
      <c r="G21" s="682"/>
      <c r="H21" s="682"/>
      <c r="I21" s="682"/>
      <c r="J21" s="682"/>
      <c r="K21" s="684"/>
      <c r="L21" s="308" t="s">
        <v>305</v>
      </c>
    </row>
    <row r="22" spans="1:12" ht="28.25" customHeight="1">
      <c r="A22" s="302">
        <v>1</v>
      </c>
      <c r="B22" s="685"/>
      <c r="C22" s="686"/>
      <c r="D22" s="686"/>
      <c r="E22" s="686"/>
      <c r="F22" s="686"/>
      <c r="G22" s="686"/>
      <c r="H22" s="686"/>
      <c r="I22" s="686"/>
      <c r="J22" s="686"/>
      <c r="K22" s="687"/>
      <c r="L22" s="303"/>
    </row>
    <row r="23" spans="1:12" ht="15.75" customHeight="1">
      <c r="A23" s="681" t="s">
        <v>307</v>
      </c>
      <c r="B23" s="682"/>
      <c r="C23" s="682"/>
      <c r="D23" s="682"/>
      <c r="E23" s="682"/>
      <c r="F23" s="689"/>
      <c r="G23" s="689"/>
      <c r="H23" s="682"/>
      <c r="I23" s="689"/>
      <c r="J23" s="689"/>
      <c r="K23" s="689"/>
      <c r="L23" s="704"/>
    </row>
    <row r="24" spans="1:12" ht="26.25" customHeight="1">
      <c r="A24" s="681" t="s">
        <v>308</v>
      </c>
      <c r="B24" s="682"/>
      <c r="C24" s="684"/>
      <c r="D24" s="708">
        <v>0.90400000000000003</v>
      </c>
      <c r="E24" s="686"/>
      <c r="F24" s="691" t="s">
        <v>309</v>
      </c>
      <c r="G24" s="691"/>
      <c r="H24" s="317">
        <v>2024</v>
      </c>
      <c r="I24" s="691" t="s">
        <v>310</v>
      </c>
      <c r="J24" s="691"/>
      <c r="K24" s="709" t="s">
        <v>517</v>
      </c>
      <c r="L24" s="709"/>
    </row>
    <row r="25" spans="1:12" ht="26.25" customHeight="1">
      <c r="A25" s="681" t="s">
        <v>312</v>
      </c>
      <c r="B25" s="682"/>
      <c r="C25" s="684"/>
      <c r="D25" s="685" t="s">
        <v>246</v>
      </c>
      <c r="E25" s="686"/>
      <c r="F25" s="710"/>
      <c r="G25" s="710"/>
      <c r="H25" s="686"/>
      <c r="I25" s="710"/>
      <c r="J25" s="710"/>
      <c r="K25" s="710"/>
      <c r="L25" s="711"/>
    </row>
    <row r="26" spans="1:12" ht="45.75" customHeight="1">
      <c r="A26" s="681" t="s">
        <v>314</v>
      </c>
      <c r="B26" s="682"/>
      <c r="C26" s="684"/>
      <c r="D26" s="705"/>
      <c r="E26" s="707"/>
      <c r="F26" s="707"/>
      <c r="G26" s="707"/>
      <c r="H26" s="707"/>
      <c r="I26" s="707"/>
      <c r="J26" s="707"/>
      <c r="K26" s="707"/>
      <c r="L26" s="706"/>
    </row>
    <row r="27" spans="1:12" ht="17.75" customHeight="1">
      <c r="A27" s="681" t="s">
        <v>315</v>
      </c>
      <c r="B27" s="682"/>
      <c r="C27" s="684"/>
      <c r="D27" s="685"/>
      <c r="E27" s="686"/>
      <c r="F27" s="686"/>
      <c r="G27" s="686"/>
      <c r="H27" s="686"/>
      <c r="I27" s="686"/>
      <c r="J27" s="686"/>
      <c r="K27" s="686"/>
      <c r="L27" s="687"/>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3C523D1-82C8-D946-8550-238E5F262273}">
          <x14:formula1>
            <xm:f>Datos!$A$2:$A$5</xm:f>
          </x14:formula1>
          <xm:sqref>D6:H6</xm:sqref>
        </x14:dataValidation>
        <x14:dataValidation type="list" allowBlank="1" showInputMessage="1" showErrorMessage="1" xr:uid="{0E2C8389-9915-7047-87A3-9AABD84FD993}">
          <x14:formula1>
            <xm:f>Datos!$B$2:$B$6</xm:f>
          </x14:formula1>
          <xm:sqref>K6:L6</xm:sqref>
        </x14:dataValidation>
        <x14:dataValidation type="list" allowBlank="1" showInputMessage="1" showErrorMessage="1" xr:uid="{EB05126C-13AD-7541-96BD-98CC8D226004}">
          <x14:formula1>
            <xm:f>Datos!$C$2:$C$3</xm:f>
          </x14:formula1>
          <xm:sqref>D7:H7</xm:sqref>
        </x14:dataValidation>
        <x14:dataValidation type="list" allowBlank="1" showInputMessage="1" showErrorMessage="1" xr:uid="{C153F603-EAA0-4B4E-8F35-64B0C1626CD1}">
          <x14:formula1>
            <xm:f>Datos!$D$2:$D$7</xm:f>
          </x14:formula1>
          <xm:sqref>K7:L7</xm:sqref>
        </x14:dataValidation>
        <x14:dataValidation type="list" allowBlank="1" showInputMessage="1" showErrorMessage="1" xr:uid="{8CB2AA99-B99D-FD48-988B-3493EB2D06D4}">
          <x14:formula1>
            <xm:f>Datos!$E$2:$E$23</xm:f>
          </x14:formula1>
          <xm:sqref>D8:H8</xm:sqref>
        </x14:dataValidation>
        <x14:dataValidation type="list" allowBlank="1" showInputMessage="1" showErrorMessage="1" xr:uid="{5F115061-4266-D144-8DCD-08DF7D65DC86}">
          <x14:formula1>
            <xm:f>Datos!$F$2:$F$18</xm:f>
          </x14:formula1>
          <xm:sqref>K8:L8</xm:sqref>
        </x14:dataValidation>
        <x14:dataValidation type="list" allowBlank="1" showInputMessage="1" showErrorMessage="1" xr:uid="{177C0D7D-7195-3D41-8734-BE2BB9FB8E0A}">
          <x14:formula1>
            <xm:f>Datos!$G$2:$G$8</xm:f>
          </x14:formula1>
          <xm:sqref>K13:L13</xm:sqref>
        </x14:dataValidation>
        <x14:dataValidation type="list" allowBlank="1" showInputMessage="1" showErrorMessage="1" xr:uid="{B5FEE352-F5D1-774A-BA48-935DDFFAEF23}">
          <x14:formula1>
            <xm:f>Datos!$H$2:$H$3</xm:f>
          </x14:formula1>
          <xm:sqref>D15:H15</xm:sqref>
        </x14:dataValidation>
        <x14:dataValidation type="list" allowBlank="1" showInputMessage="1" showErrorMessage="1" xr:uid="{2B94210A-2B8A-864C-B0DF-B9C9452029CB}">
          <x14:formula1>
            <xm:f>Datos!$I$2:$I$7</xm:f>
          </x14:formula1>
          <xm:sqref>K15:L15</xm:sqref>
        </x14:dataValidation>
        <x14:dataValidation type="list" allowBlank="1" showInputMessage="1" showErrorMessage="1" xr:uid="{A368725C-D006-4943-BD2C-37542F854124}">
          <x14:formula1>
            <xm:f>Datos!$J$2:$J$5</xm:f>
          </x14:formula1>
          <xm:sqref>K16:L16</xm:sqref>
        </x14:dataValidation>
        <x14:dataValidation type="list" allowBlank="1" showInputMessage="1" showErrorMessage="1" xr:uid="{E796C65B-1CB5-2245-9F98-3F59977B55F9}">
          <x14:formula1>
            <xm:f>Datos!$K$2:$K$4</xm:f>
          </x14:formula1>
          <xm:sqref>L22</xm:sqref>
        </x14:dataValidation>
        <x14:dataValidation type="list" allowBlank="1" showInputMessage="1" showErrorMessage="1" xr:uid="{4420EE64-E0E2-E540-A71C-A185511E9BF2}">
          <x14:formula1>
            <xm:f>Datos!$K$2:$K$3</xm:f>
          </x14:formula1>
          <xm:sqref>J19:K20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36"/>
  <sheetViews>
    <sheetView view="pageBreakPreview" zoomScale="36" zoomScaleNormal="125" workbookViewId="0">
      <selection activeCell="W34" sqref="W34"/>
    </sheetView>
  </sheetViews>
  <sheetFormatPr baseColWidth="10" defaultColWidth="11.5" defaultRowHeight="15"/>
  <cols>
    <col min="1" max="1" width="9.33203125" style="181" customWidth="1"/>
    <col min="2" max="2" width="35.5" style="181" customWidth="1"/>
    <col min="3" max="3" width="27.6640625" style="181" customWidth="1"/>
    <col min="4" max="4" width="12" style="181" customWidth="1"/>
    <col min="5" max="5" width="35" style="181" customWidth="1"/>
    <col min="6" max="6" width="17.33203125" style="181" customWidth="1"/>
    <col min="7" max="7" width="13.6640625" style="181" customWidth="1"/>
    <col min="8" max="8" width="13.5" style="181" customWidth="1"/>
    <col min="9" max="9" width="13.6640625" style="182" customWidth="1"/>
    <col min="10" max="10" width="11.5" style="182" customWidth="1"/>
    <col min="11" max="11" width="11.5" style="182"/>
    <col min="12" max="12" width="10.1640625" style="182" customWidth="1"/>
    <col min="13" max="13" width="10.1640625" style="181" customWidth="1"/>
    <col min="14" max="14" width="12.6640625" style="181" customWidth="1"/>
    <col min="15" max="16" width="10.1640625" style="181" customWidth="1"/>
    <col min="17" max="17" width="12.6640625" style="181" customWidth="1"/>
    <col min="18" max="19" width="10.1640625" style="181" customWidth="1"/>
    <col min="20" max="20" width="12.6640625" style="181" customWidth="1"/>
    <col min="21" max="22" width="10.1640625" style="181" customWidth="1"/>
    <col min="23" max="23" width="12.6640625" style="181" customWidth="1"/>
    <col min="24" max="25" width="10.33203125" style="181" customWidth="1"/>
    <col min="26" max="26" width="12.6640625" style="181" customWidth="1"/>
    <col min="27" max="28" width="10.33203125" style="181" customWidth="1"/>
    <col min="29" max="29" width="12.6640625" style="181" customWidth="1"/>
    <col min="30" max="31" width="10.33203125" style="181" customWidth="1"/>
    <col min="32" max="32" width="13.5" style="181" customWidth="1"/>
    <col min="33" max="34" width="10.33203125" style="181" customWidth="1"/>
    <col min="35" max="35" width="13.5" style="181" customWidth="1"/>
    <col min="36" max="37" width="10.33203125" style="181" customWidth="1"/>
    <col min="38" max="38" width="13.5" style="181" customWidth="1"/>
    <col min="39" max="40" width="10.33203125" style="181" customWidth="1"/>
    <col min="41" max="41" width="13.5" style="181" customWidth="1"/>
    <col min="42" max="43" width="10.33203125" style="181" customWidth="1"/>
    <col min="44" max="44" width="12" style="181" customWidth="1"/>
    <col min="45" max="46" width="10.33203125" style="181" customWidth="1"/>
    <col min="47" max="47" width="12.5" style="181" customWidth="1"/>
    <col min="48" max="48" width="14" style="181" customWidth="1"/>
    <col min="49" max="50" width="12" style="181" customWidth="1"/>
    <col min="51" max="91" width="11.5" style="202"/>
    <col min="92" max="16384" width="11.5" style="181"/>
  </cols>
  <sheetData>
    <row r="1" spans="1:91" s="156" customFormat="1" ht="25.5" customHeight="1" thickBot="1">
      <c r="A1" s="573"/>
      <c r="B1" s="811"/>
      <c r="C1" s="818" t="s">
        <v>182</v>
      </c>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7" t="s">
        <v>183</v>
      </c>
      <c r="AW1" s="817"/>
      <c r="AX1" s="817"/>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177"/>
      <c r="CB1" s="177"/>
      <c r="CC1" s="177"/>
      <c r="CD1" s="177"/>
      <c r="CE1" s="177"/>
      <c r="CF1" s="177"/>
      <c r="CG1" s="177"/>
      <c r="CH1" s="177"/>
      <c r="CI1" s="177"/>
      <c r="CJ1" s="177"/>
      <c r="CK1" s="177"/>
      <c r="CL1" s="177"/>
      <c r="CM1" s="177"/>
    </row>
    <row r="2" spans="1:91" s="156" customFormat="1" ht="25.5" customHeight="1" thickBot="1">
      <c r="A2" s="573"/>
      <c r="B2" s="811"/>
      <c r="C2" s="819" t="s">
        <v>184</v>
      </c>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7" t="s">
        <v>185</v>
      </c>
      <c r="AW2" s="817"/>
      <c r="AX2" s="817"/>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177"/>
      <c r="CB2" s="177"/>
      <c r="CC2" s="177"/>
      <c r="CD2" s="177"/>
      <c r="CE2" s="177"/>
      <c r="CF2" s="177"/>
      <c r="CG2" s="177"/>
      <c r="CH2" s="177"/>
      <c r="CI2" s="177"/>
      <c r="CJ2" s="177"/>
      <c r="CK2" s="177"/>
      <c r="CL2" s="177"/>
      <c r="CM2" s="177"/>
    </row>
    <row r="3" spans="1:91" s="156" customFormat="1" ht="25.5" customHeight="1" thickBot="1">
      <c r="A3" s="573"/>
      <c r="B3" s="811"/>
      <c r="C3" s="819" t="s">
        <v>186</v>
      </c>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7" t="s">
        <v>187</v>
      </c>
      <c r="AW3" s="817"/>
      <c r="AX3" s="817"/>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177"/>
      <c r="CB3" s="177"/>
      <c r="CC3" s="177"/>
      <c r="CD3" s="177"/>
      <c r="CE3" s="177"/>
      <c r="CF3" s="177"/>
      <c r="CG3" s="177"/>
      <c r="CH3" s="177"/>
      <c r="CI3" s="177"/>
      <c r="CJ3" s="177"/>
      <c r="CK3" s="177"/>
      <c r="CL3" s="177"/>
      <c r="CM3" s="177"/>
    </row>
    <row r="4" spans="1:91" s="156" customFormat="1" ht="25.5" customHeight="1" thickBot="1">
      <c r="A4" s="574"/>
      <c r="B4" s="812"/>
      <c r="C4" s="813" t="s">
        <v>518</v>
      </c>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5"/>
      <c r="AV4" s="817" t="s">
        <v>189</v>
      </c>
      <c r="AW4" s="817"/>
      <c r="AX4" s="817"/>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177"/>
      <c r="CB4" s="177"/>
      <c r="CC4" s="177"/>
      <c r="CD4" s="177"/>
      <c r="CE4" s="177"/>
      <c r="CF4" s="177"/>
      <c r="CG4" s="177"/>
      <c r="CH4" s="177"/>
      <c r="CI4" s="177"/>
      <c r="CJ4" s="177"/>
      <c r="CK4" s="177"/>
      <c r="CL4" s="177"/>
      <c r="CM4" s="177"/>
    </row>
    <row r="5" spans="1:91" s="177" customFormat="1" ht="21.75" customHeight="1" thickBot="1">
      <c r="A5" s="203"/>
      <c r="B5" s="180"/>
      <c r="C5" s="180"/>
      <c r="D5" s="180"/>
      <c r="E5" s="180"/>
      <c r="F5" s="180"/>
      <c r="G5" s="180"/>
      <c r="H5" s="180"/>
      <c r="I5" s="180"/>
      <c r="J5" s="180"/>
      <c r="K5" s="180"/>
      <c r="L5" s="180"/>
      <c r="M5" s="204"/>
      <c r="N5" s="204"/>
      <c r="O5" s="204"/>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row>
    <row r="6" spans="1:91" s="156" customFormat="1" ht="21.75" customHeight="1" thickBot="1">
      <c r="A6" s="816" t="s">
        <v>190</v>
      </c>
      <c r="B6" s="816"/>
      <c r="C6" s="259" t="s">
        <v>191</v>
      </c>
      <c r="D6" s="246"/>
      <c r="E6" s="259" t="s">
        <v>192</v>
      </c>
      <c r="F6" s="246"/>
      <c r="G6" s="259" t="s">
        <v>193</v>
      </c>
      <c r="H6" s="246"/>
      <c r="I6" s="285" t="s">
        <v>194</v>
      </c>
      <c r="J6" s="260"/>
      <c r="K6" s="286"/>
      <c r="L6" s="287"/>
      <c r="M6" s="263"/>
      <c r="N6" s="822" t="s">
        <v>196</v>
      </c>
      <c r="O6" s="823"/>
      <c r="P6" s="824"/>
      <c r="Q6" s="831" t="s">
        <v>197</v>
      </c>
      <c r="R6" s="831"/>
      <c r="S6" s="831"/>
      <c r="T6" s="820"/>
      <c r="U6" s="821"/>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177"/>
      <c r="CB6" s="177"/>
      <c r="CC6" s="177"/>
      <c r="CD6" s="177"/>
      <c r="CE6" s="177"/>
      <c r="CF6" s="177"/>
      <c r="CG6" s="177"/>
      <c r="CH6" s="177"/>
      <c r="CI6" s="177"/>
      <c r="CJ6" s="177"/>
      <c r="CK6" s="177"/>
      <c r="CL6" s="177"/>
      <c r="CM6" s="177"/>
    </row>
    <row r="7" spans="1:91" s="156" customFormat="1" ht="21.75" customHeight="1">
      <c r="A7" s="816"/>
      <c r="B7" s="816"/>
      <c r="C7" s="261" t="s">
        <v>198</v>
      </c>
      <c r="D7" s="262" t="s">
        <v>199</v>
      </c>
      <c r="E7" s="259" t="s">
        <v>200</v>
      </c>
      <c r="F7" s="246"/>
      <c r="G7" s="259" t="s">
        <v>201</v>
      </c>
      <c r="H7" s="262"/>
      <c r="I7" s="285" t="s">
        <v>202</v>
      </c>
      <c r="J7" s="260"/>
      <c r="K7" s="286"/>
      <c r="L7" s="287"/>
      <c r="M7" s="263"/>
      <c r="N7" s="825"/>
      <c r="O7" s="826"/>
      <c r="P7" s="827"/>
      <c r="Q7" s="831" t="s">
        <v>203</v>
      </c>
      <c r="R7" s="831"/>
      <c r="S7" s="831"/>
      <c r="T7" s="820"/>
      <c r="U7" s="821"/>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177"/>
      <c r="CB7" s="177"/>
      <c r="CC7" s="177"/>
      <c r="CD7" s="177"/>
      <c r="CE7" s="177"/>
      <c r="CF7" s="177"/>
      <c r="CG7" s="177"/>
      <c r="CH7" s="177"/>
      <c r="CI7" s="177"/>
      <c r="CJ7" s="177"/>
      <c r="CK7" s="177"/>
      <c r="CL7" s="177"/>
      <c r="CM7" s="177"/>
    </row>
    <row r="8" spans="1:91" s="156" customFormat="1" ht="21.75" customHeight="1" thickBot="1">
      <c r="A8" s="816"/>
      <c r="B8" s="816"/>
      <c r="C8" s="259" t="s">
        <v>204</v>
      </c>
      <c r="D8" s="246"/>
      <c r="E8" s="259" t="s">
        <v>205</v>
      </c>
      <c r="F8" s="246"/>
      <c r="G8" s="259" t="s">
        <v>206</v>
      </c>
      <c r="H8" s="262"/>
      <c r="I8" s="285" t="s">
        <v>207</v>
      </c>
      <c r="J8" s="260"/>
      <c r="K8" s="286"/>
      <c r="L8" s="287"/>
      <c r="M8" s="263"/>
      <c r="N8" s="828"/>
      <c r="O8" s="829"/>
      <c r="P8" s="830"/>
      <c r="Q8" s="831" t="s">
        <v>208</v>
      </c>
      <c r="R8" s="831"/>
      <c r="S8" s="831"/>
      <c r="T8" s="820"/>
      <c r="U8" s="821"/>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177"/>
      <c r="CB8" s="177"/>
      <c r="CC8" s="177"/>
      <c r="CD8" s="177"/>
      <c r="CE8" s="177"/>
      <c r="CF8" s="177"/>
      <c r="CG8" s="177"/>
      <c r="CH8" s="177"/>
      <c r="CI8" s="177"/>
      <c r="CJ8" s="177"/>
      <c r="CK8" s="177"/>
      <c r="CL8" s="177"/>
      <c r="CM8" s="177"/>
    </row>
    <row r="9" spans="1:91" s="177" customFormat="1" ht="21.75" customHeight="1">
      <c r="I9" s="288"/>
      <c r="J9" s="288"/>
      <c r="K9" s="288"/>
      <c r="L9" s="288"/>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row>
    <row r="10" spans="1:91" s="177" customFormat="1" ht="21.75" customHeight="1" thickBot="1">
      <c r="I10" s="288"/>
      <c r="J10" s="288"/>
      <c r="K10" s="288"/>
      <c r="L10" s="288"/>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row>
    <row r="11" spans="1:91" ht="23.75" customHeight="1">
      <c r="A11" s="846" t="s">
        <v>519</v>
      </c>
      <c r="B11" s="834" t="s">
        <v>520</v>
      </c>
      <c r="C11" s="832" t="s">
        <v>53</v>
      </c>
      <c r="D11" s="832" t="s">
        <v>521</v>
      </c>
      <c r="E11" s="832" t="s">
        <v>522</v>
      </c>
      <c r="F11" s="832" t="s">
        <v>523</v>
      </c>
      <c r="G11" s="834" t="s">
        <v>524</v>
      </c>
      <c r="H11" s="834" t="s">
        <v>525</v>
      </c>
      <c r="I11" s="836" t="s">
        <v>526</v>
      </c>
      <c r="J11" s="836" t="s">
        <v>527</v>
      </c>
      <c r="K11" s="844" t="s">
        <v>528</v>
      </c>
      <c r="L11" s="840" t="s">
        <v>191</v>
      </c>
      <c r="M11" s="841"/>
      <c r="N11" s="842"/>
      <c r="O11" s="843" t="s">
        <v>192</v>
      </c>
      <c r="P11" s="841"/>
      <c r="Q11" s="842"/>
      <c r="R11" s="843" t="s">
        <v>193</v>
      </c>
      <c r="S11" s="841"/>
      <c r="T11" s="842"/>
      <c r="U11" s="843" t="s">
        <v>194</v>
      </c>
      <c r="V11" s="841"/>
      <c r="W11" s="842"/>
      <c r="X11" s="843" t="s">
        <v>198</v>
      </c>
      <c r="Y11" s="841"/>
      <c r="Z11" s="842"/>
      <c r="AA11" s="843" t="s">
        <v>200</v>
      </c>
      <c r="AB11" s="841"/>
      <c r="AC11" s="842"/>
      <c r="AD11" s="843" t="s">
        <v>201</v>
      </c>
      <c r="AE11" s="841"/>
      <c r="AF11" s="842"/>
      <c r="AG11" s="843" t="s">
        <v>202</v>
      </c>
      <c r="AH11" s="841"/>
      <c r="AI11" s="842"/>
      <c r="AJ11" s="843" t="s">
        <v>204</v>
      </c>
      <c r="AK11" s="841"/>
      <c r="AL11" s="842"/>
      <c r="AM11" s="843" t="s">
        <v>205</v>
      </c>
      <c r="AN11" s="841"/>
      <c r="AO11" s="842"/>
      <c r="AP11" s="843" t="s">
        <v>206</v>
      </c>
      <c r="AQ11" s="841"/>
      <c r="AR11" s="842"/>
      <c r="AS11" s="843" t="s">
        <v>207</v>
      </c>
      <c r="AT11" s="841"/>
      <c r="AU11" s="842"/>
      <c r="AV11" s="838" t="s">
        <v>529</v>
      </c>
      <c r="AW11" s="849" t="s">
        <v>530</v>
      </c>
      <c r="AX11" s="851" t="s">
        <v>531</v>
      </c>
      <c r="AY11" s="848"/>
      <c r="AZ11" s="848"/>
      <c r="BA11" s="848"/>
      <c r="BB11" s="848"/>
      <c r="BC11" s="848"/>
      <c r="BD11" s="848"/>
      <c r="BE11" s="848"/>
      <c r="BF11" s="848"/>
      <c r="BG11" s="848"/>
    </row>
    <row r="12" spans="1:91" s="182" customFormat="1" ht="36.75" customHeight="1" thickBot="1">
      <c r="A12" s="847"/>
      <c r="B12" s="835"/>
      <c r="C12" s="833"/>
      <c r="D12" s="833"/>
      <c r="E12" s="833"/>
      <c r="F12" s="833"/>
      <c r="G12" s="835"/>
      <c r="H12" s="835"/>
      <c r="I12" s="837"/>
      <c r="J12" s="837"/>
      <c r="K12" s="845"/>
      <c r="L12" s="264" t="s">
        <v>532</v>
      </c>
      <c r="M12" s="247" t="s">
        <v>533</v>
      </c>
      <c r="N12" s="247" t="s">
        <v>534</v>
      </c>
      <c r="O12" s="264" t="s">
        <v>532</v>
      </c>
      <c r="P12" s="247" t="s">
        <v>533</v>
      </c>
      <c r="Q12" s="247" t="s">
        <v>534</v>
      </c>
      <c r="R12" s="264" t="s">
        <v>532</v>
      </c>
      <c r="S12" s="247" t="s">
        <v>533</v>
      </c>
      <c r="T12" s="247" t="s">
        <v>534</v>
      </c>
      <c r="U12" s="264" t="s">
        <v>532</v>
      </c>
      <c r="V12" s="247" t="s">
        <v>533</v>
      </c>
      <c r="W12" s="247" t="s">
        <v>534</v>
      </c>
      <c r="X12" s="264" t="s">
        <v>532</v>
      </c>
      <c r="Y12" s="247" t="s">
        <v>533</v>
      </c>
      <c r="Z12" s="247" t="s">
        <v>534</v>
      </c>
      <c r="AA12" s="264" t="s">
        <v>532</v>
      </c>
      <c r="AB12" s="247" t="s">
        <v>533</v>
      </c>
      <c r="AC12" s="247" t="s">
        <v>534</v>
      </c>
      <c r="AD12" s="264" t="s">
        <v>532</v>
      </c>
      <c r="AE12" s="247" t="s">
        <v>533</v>
      </c>
      <c r="AF12" s="247" t="s">
        <v>534</v>
      </c>
      <c r="AG12" s="264" t="s">
        <v>532</v>
      </c>
      <c r="AH12" s="247" t="s">
        <v>533</v>
      </c>
      <c r="AI12" s="247" t="s">
        <v>534</v>
      </c>
      <c r="AJ12" s="264" t="s">
        <v>532</v>
      </c>
      <c r="AK12" s="247" t="s">
        <v>533</v>
      </c>
      <c r="AL12" s="247" t="s">
        <v>534</v>
      </c>
      <c r="AM12" s="264" t="s">
        <v>532</v>
      </c>
      <c r="AN12" s="247" t="s">
        <v>533</v>
      </c>
      <c r="AO12" s="247" t="s">
        <v>534</v>
      </c>
      <c r="AP12" s="264" t="s">
        <v>532</v>
      </c>
      <c r="AQ12" s="247" t="s">
        <v>533</v>
      </c>
      <c r="AR12" s="247" t="s">
        <v>534</v>
      </c>
      <c r="AS12" s="264" t="s">
        <v>532</v>
      </c>
      <c r="AT12" s="247" t="s">
        <v>533</v>
      </c>
      <c r="AU12" s="247" t="s">
        <v>534</v>
      </c>
      <c r="AV12" s="839"/>
      <c r="AW12" s="850"/>
      <c r="AX12" s="852"/>
      <c r="AY12" s="848"/>
      <c r="AZ12" s="848"/>
      <c r="BA12" s="848"/>
      <c r="BB12" s="848"/>
      <c r="BC12" s="848"/>
      <c r="BD12" s="848"/>
      <c r="BE12" s="848"/>
      <c r="BF12" s="848"/>
      <c r="BG12" s="848"/>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row>
    <row r="13" spans="1:91" ht="51.75" hidden="1" customHeight="1">
      <c r="A13" s="192" t="s">
        <v>535</v>
      </c>
      <c r="B13" s="193" t="s">
        <v>536</v>
      </c>
      <c r="C13" s="193" t="s">
        <v>537</v>
      </c>
      <c r="D13" s="194">
        <v>1</v>
      </c>
      <c r="E13" s="193" t="s">
        <v>538</v>
      </c>
      <c r="F13" s="193"/>
      <c r="G13" s="194" t="s">
        <v>539</v>
      </c>
      <c r="H13" s="194" t="s">
        <v>540</v>
      </c>
      <c r="I13" s="289">
        <v>3520</v>
      </c>
      <c r="J13" s="289">
        <v>9846</v>
      </c>
      <c r="K13" s="290">
        <v>1000</v>
      </c>
      <c r="L13" s="291">
        <v>42</v>
      </c>
      <c r="M13" s="248"/>
      <c r="N13" s="248"/>
      <c r="O13" s="249">
        <v>84</v>
      </c>
      <c r="P13" s="250"/>
      <c r="Q13" s="250"/>
      <c r="R13" s="249">
        <v>104</v>
      </c>
      <c r="S13" s="250"/>
      <c r="T13" s="250"/>
      <c r="U13" s="249">
        <v>104</v>
      </c>
      <c r="V13" s="250"/>
      <c r="W13" s="250"/>
      <c r="X13" s="249">
        <v>104</v>
      </c>
      <c r="Y13" s="250"/>
      <c r="Z13" s="250"/>
      <c r="AA13" s="249">
        <v>104</v>
      </c>
      <c r="AB13" s="250"/>
      <c r="AC13" s="250"/>
      <c r="AD13" s="249">
        <v>104</v>
      </c>
      <c r="AE13" s="250"/>
      <c r="AF13" s="250"/>
      <c r="AG13" s="249">
        <v>104</v>
      </c>
      <c r="AH13" s="250"/>
      <c r="AI13" s="250"/>
      <c r="AJ13" s="249">
        <v>104</v>
      </c>
      <c r="AK13" s="250"/>
      <c r="AL13" s="250"/>
      <c r="AM13" s="249">
        <v>104</v>
      </c>
      <c r="AN13" s="250"/>
      <c r="AO13" s="250"/>
      <c r="AP13" s="249">
        <v>42</v>
      </c>
      <c r="AQ13" s="250"/>
      <c r="AR13" s="250"/>
      <c r="AS13" s="249">
        <v>0</v>
      </c>
      <c r="AT13" s="250"/>
      <c r="AU13" s="250"/>
      <c r="AV13" s="195">
        <f>+L13+O13+R13+U13+X13+AA13+AD13+AG13+AJ13+AM13+AP13+AS13</f>
        <v>1000</v>
      </c>
      <c r="AW13" s="251">
        <f>+M13+P13+S13+V13+Y13+AB13+AE13+AH13+AK13+AN13+AQ13+AT13</f>
        <v>0</v>
      </c>
      <c r="AX13" s="196" t="s">
        <v>541</v>
      </c>
    </row>
    <row r="14" spans="1:91" ht="51.75" hidden="1" customHeight="1">
      <c r="A14" s="186" t="s">
        <v>535</v>
      </c>
      <c r="B14" s="184" t="s">
        <v>536</v>
      </c>
      <c r="C14" s="184" t="s">
        <v>537</v>
      </c>
      <c r="D14" s="183">
        <v>2</v>
      </c>
      <c r="E14" s="184" t="s">
        <v>542</v>
      </c>
      <c r="F14" s="184"/>
      <c r="G14" s="183" t="s">
        <v>539</v>
      </c>
      <c r="H14" s="183" t="s">
        <v>540</v>
      </c>
      <c r="I14" s="185">
        <v>111340</v>
      </c>
      <c r="J14" s="185">
        <v>350292</v>
      </c>
      <c r="K14" s="292">
        <v>35000</v>
      </c>
      <c r="L14" s="293">
        <v>2916</v>
      </c>
      <c r="M14" s="252"/>
      <c r="N14" s="252"/>
      <c r="O14" s="253">
        <v>2916</v>
      </c>
      <c r="P14" s="254"/>
      <c r="Q14" s="254"/>
      <c r="R14" s="253">
        <v>2916</v>
      </c>
      <c r="S14" s="254"/>
      <c r="T14" s="254"/>
      <c r="U14" s="253">
        <v>2916</v>
      </c>
      <c r="V14" s="254"/>
      <c r="W14" s="254"/>
      <c r="X14" s="253">
        <v>2917</v>
      </c>
      <c r="Y14" s="254"/>
      <c r="Z14" s="254"/>
      <c r="AA14" s="253">
        <v>2917</v>
      </c>
      <c r="AB14" s="254"/>
      <c r="AC14" s="254"/>
      <c r="AD14" s="253">
        <v>2917</v>
      </c>
      <c r="AE14" s="254"/>
      <c r="AF14" s="254"/>
      <c r="AG14" s="253">
        <v>2917</v>
      </c>
      <c r="AH14" s="254"/>
      <c r="AI14" s="254"/>
      <c r="AJ14" s="253">
        <v>2917</v>
      </c>
      <c r="AK14" s="254"/>
      <c r="AL14" s="254"/>
      <c r="AM14" s="253">
        <v>2917</v>
      </c>
      <c r="AN14" s="254"/>
      <c r="AO14" s="254"/>
      <c r="AP14" s="253">
        <v>2917</v>
      </c>
      <c r="AQ14" s="254"/>
      <c r="AR14" s="254"/>
      <c r="AS14" s="253">
        <v>2917</v>
      </c>
      <c r="AT14" s="254"/>
      <c r="AU14" s="254"/>
      <c r="AV14" s="195">
        <f t="shared" ref="AV14:AV35" si="0">+L14+O14+R14+U14+X14+AA14+AD14+AG14+AJ14+AM14+AP14+AS14</f>
        <v>35000</v>
      </c>
      <c r="AW14" s="251">
        <f t="shared" ref="AW14:AW36" si="1">+M14+P14+S14+V14+Y14+AB14+AE14+AH14+AK14+AN14+AQ14+AT14</f>
        <v>0</v>
      </c>
      <c r="AX14" s="197" t="s">
        <v>543</v>
      </c>
    </row>
    <row r="15" spans="1:91" ht="51.75" hidden="1" customHeight="1">
      <c r="A15" s="186" t="s">
        <v>535</v>
      </c>
      <c r="B15" s="184" t="s">
        <v>536</v>
      </c>
      <c r="C15" s="184" t="s">
        <v>537</v>
      </c>
      <c r="D15" s="183">
        <v>3</v>
      </c>
      <c r="E15" s="184" t="s">
        <v>544</v>
      </c>
      <c r="F15" s="184"/>
      <c r="G15" s="183" t="s">
        <v>539</v>
      </c>
      <c r="H15" s="183" t="s">
        <v>540</v>
      </c>
      <c r="I15" s="185">
        <v>196518110</v>
      </c>
      <c r="J15" s="185">
        <v>56451000</v>
      </c>
      <c r="K15" s="187">
        <v>5020000</v>
      </c>
      <c r="L15" s="293">
        <v>418000</v>
      </c>
      <c r="M15" s="252"/>
      <c r="N15" s="252"/>
      <c r="O15" s="253">
        <v>418000</v>
      </c>
      <c r="P15" s="254"/>
      <c r="Q15" s="254"/>
      <c r="R15" s="253">
        <v>418000</v>
      </c>
      <c r="S15" s="254"/>
      <c r="T15" s="254"/>
      <c r="U15" s="253">
        <v>550000</v>
      </c>
      <c r="V15" s="254"/>
      <c r="W15" s="254"/>
      <c r="X15" s="253">
        <v>418000</v>
      </c>
      <c r="Y15" s="254"/>
      <c r="Z15" s="254"/>
      <c r="AA15" s="253">
        <v>418000</v>
      </c>
      <c r="AB15" s="254"/>
      <c r="AC15" s="254"/>
      <c r="AD15" s="253">
        <v>418000</v>
      </c>
      <c r="AE15" s="254"/>
      <c r="AF15" s="254"/>
      <c r="AG15" s="253">
        <v>418000</v>
      </c>
      <c r="AH15" s="254"/>
      <c r="AI15" s="254"/>
      <c r="AJ15" s="253">
        <v>418000</v>
      </c>
      <c r="AK15" s="254"/>
      <c r="AL15" s="254"/>
      <c r="AM15" s="253">
        <v>418000</v>
      </c>
      <c r="AN15" s="254"/>
      <c r="AO15" s="254"/>
      <c r="AP15" s="253">
        <v>500000</v>
      </c>
      <c r="AQ15" s="254"/>
      <c r="AR15" s="254"/>
      <c r="AS15" s="253">
        <v>208000</v>
      </c>
      <c r="AT15" s="254"/>
      <c r="AU15" s="254"/>
      <c r="AV15" s="195">
        <f t="shared" si="0"/>
        <v>5020000</v>
      </c>
      <c r="AW15" s="251">
        <f t="shared" si="1"/>
        <v>0</v>
      </c>
      <c r="AX15" s="197" t="s">
        <v>545</v>
      </c>
    </row>
    <row r="16" spans="1:91" ht="51.75" hidden="1" customHeight="1">
      <c r="A16" s="186" t="s">
        <v>535</v>
      </c>
      <c r="B16" s="184" t="s">
        <v>536</v>
      </c>
      <c r="C16" s="184" t="s">
        <v>537</v>
      </c>
      <c r="D16" s="183">
        <v>4</v>
      </c>
      <c r="E16" s="184" t="s">
        <v>546</v>
      </c>
      <c r="F16" s="184"/>
      <c r="G16" s="183" t="s">
        <v>539</v>
      </c>
      <c r="H16" s="183" t="s">
        <v>540</v>
      </c>
      <c r="I16" s="185">
        <v>3993</v>
      </c>
      <c r="J16" s="185">
        <v>9916</v>
      </c>
      <c r="K16" s="292">
        <v>1000</v>
      </c>
      <c r="L16" s="293">
        <v>0</v>
      </c>
      <c r="M16" s="252"/>
      <c r="N16" s="252"/>
      <c r="O16" s="253">
        <v>60</v>
      </c>
      <c r="P16" s="254"/>
      <c r="Q16" s="254"/>
      <c r="R16" s="253">
        <v>110</v>
      </c>
      <c r="S16" s="254"/>
      <c r="T16" s="254"/>
      <c r="U16" s="253">
        <v>110</v>
      </c>
      <c r="V16" s="254"/>
      <c r="W16" s="254"/>
      <c r="X16" s="253">
        <v>110</v>
      </c>
      <c r="Y16" s="254"/>
      <c r="Z16" s="254"/>
      <c r="AA16" s="253">
        <v>110</v>
      </c>
      <c r="AB16" s="254"/>
      <c r="AC16" s="254"/>
      <c r="AD16" s="253">
        <v>110</v>
      </c>
      <c r="AE16" s="254"/>
      <c r="AF16" s="254"/>
      <c r="AG16" s="253">
        <v>110</v>
      </c>
      <c r="AH16" s="254"/>
      <c r="AI16" s="254"/>
      <c r="AJ16" s="253">
        <v>110</v>
      </c>
      <c r="AK16" s="254"/>
      <c r="AL16" s="254"/>
      <c r="AM16" s="253">
        <v>110</v>
      </c>
      <c r="AN16" s="254"/>
      <c r="AO16" s="254"/>
      <c r="AP16" s="253">
        <v>60</v>
      </c>
      <c r="AQ16" s="254"/>
      <c r="AR16" s="254"/>
      <c r="AS16" s="253">
        <v>0</v>
      </c>
      <c r="AT16" s="254"/>
      <c r="AU16" s="254"/>
      <c r="AV16" s="195">
        <f t="shared" si="0"/>
        <v>1000</v>
      </c>
      <c r="AW16" s="251">
        <f t="shared" si="1"/>
        <v>0</v>
      </c>
      <c r="AX16" s="197" t="s">
        <v>543</v>
      </c>
    </row>
    <row r="17" spans="1:50" ht="51.75" hidden="1" customHeight="1">
      <c r="A17" s="186" t="s">
        <v>535</v>
      </c>
      <c r="B17" s="184" t="s">
        <v>536</v>
      </c>
      <c r="C17" s="184" t="s">
        <v>537</v>
      </c>
      <c r="D17" s="183">
        <v>5</v>
      </c>
      <c r="E17" s="184" t="s">
        <v>547</v>
      </c>
      <c r="F17" s="184"/>
      <c r="G17" s="183" t="s">
        <v>539</v>
      </c>
      <c r="H17" s="183" t="s">
        <v>548</v>
      </c>
      <c r="I17" s="185">
        <v>90102</v>
      </c>
      <c r="J17" s="185">
        <v>286385</v>
      </c>
      <c r="K17" s="292">
        <v>29000</v>
      </c>
      <c r="L17" s="293">
        <v>0</v>
      </c>
      <c r="M17" s="252"/>
      <c r="N17" s="252"/>
      <c r="O17" s="253">
        <v>1500</v>
      </c>
      <c r="P17" s="254"/>
      <c r="Q17" s="254"/>
      <c r="R17" s="253">
        <v>3000</v>
      </c>
      <c r="S17" s="254"/>
      <c r="T17" s="254"/>
      <c r="U17" s="253">
        <v>3000</v>
      </c>
      <c r="V17" s="254"/>
      <c r="W17" s="254"/>
      <c r="X17" s="253">
        <v>3000</v>
      </c>
      <c r="Y17" s="254"/>
      <c r="Z17" s="254"/>
      <c r="AA17" s="253">
        <v>3000</v>
      </c>
      <c r="AB17" s="254"/>
      <c r="AC17" s="254"/>
      <c r="AD17" s="253">
        <v>3000</v>
      </c>
      <c r="AE17" s="254"/>
      <c r="AF17" s="254"/>
      <c r="AG17" s="253">
        <v>3000</v>
      </c>
      <c r="AH17" s="254"/>
      <c r="AI17" s="254"/>
      <c r="AJ17" s="253">
        <v>3000</v>
      </c>
      <c r="AK17" s="254"/>
      <c r="AL17" s="254"/>
      <c r="AM17" s="253">
        <v>3000</v>
      </c>
      <c r="AN17" s="254"/>
      <c r="AO17" s="254"/>
      <c r="AP17" s="253">
        <v>3500</v>
      </c>
      <c r="AQ17" s="254"/>
      <c r="AR17" s="254"/>
      <c r="AS17" s="253">
        <v>0</v>
      </c>
      <c r="AT17" s="254"/>
      <c r="AU17" s="254"/>
      <c r="AV17" s="195">
        <f t="shared" si="0"/>
        <v>29000</v>
      </c>
      <c r="AW17" s="251">
        <f t="shared" si="1"/>
        <v>0</v>
      </c>
      <c r="AX17" s="197" t="s">
        <v>543</v>
      </c>
    </row>
    <row r="18" spans="1:50" ht="51.75" hidden="1" customHeight="1">
      <c r="A18" s="186" t="s">
        <v>535</v>
      </c>
      <c r="B18" s="184" t="s">
        <v>536</v>
      </c>
      <c r="C18" s="184" t="s">
        <v>537</v>
      </c>
      <c r="D18" s="183">
        <v>6</v>
      </c>
      <c r="E18" s="184" t="s">
        <v>549</v>
      </c>
      <c r="F18" s="184"/>
      <c r="G18" s="183" t="s">
        <v>539</v>
      </c>
      <c r="H18" s="183" t="s">
        <v>540</v>
      </c>
      <c r="I18" s="185">
        <v>3430</v>
      </c>
      <c r="J18" s="185">
        <v>11841</v>
      </c>
      <c r="K18" s="292">
        <v>1200</v>
      </c>
      <c r="L18" s="293">
        <v>100</v>
      </c>
      <c r="M18" s="252"/>
      <c r="N18" s="252"/>
      <c r="O18" s="253">
        <v>100</v>
      </c>
      <c r="P18" s="254"/>
      <c r="Q18" s="254"/>
      <c r="R18" s="253">
        <v>100</v>
      </c>
      <c r="S18" s="254"/>
      <c r="T18" s="254"/>
      <c r="U18" s="253">
        <v>100</v>
      </c>
      <c r="V18" s="254"/>
      <c r="W18" s="254"/>
      <c r="X18" s="253">
        <v>100</v>
      </c>
      <c r="Y18" s="254"/>
      <c r="Z18" s="254"/>
      <c r="AA18" s="253">
        <v>100</v>
      </c>
      <c r="AB18" s="254"/>
      <c r="AC18" s="254"/>
      <c r="AD18" s="253">
        <v>100</v>
      </c>
      <c r="AE18" s="254"/>
      <c r="AF18" s="254"/>
      <c r="AG18" s="253">
        <v>100</v>
      </c>
      <c r="AH18" s="254"/>
      <c r="AI18" s="254"/>
      <c r="AJ18" s="253">
        <v>100</v>
      </c>
      <c r="AK18" s="254"/>
      <c r="AL18" s="254"/>
      <c r="AM18" s="253">
        <v>100</v>
      </c>
      <c r="AN18" s="254"/>
      <c r="AO18" s="254"/>
      <c r="AP18" s="253">
        <v>100</v>
      </c>
      <c r="AQ18" s="254"/>
      <c r="AR18" s="254"/>
      <c r="AS18" s="253">
        <v>100</v>
      </c>
      <c r="AT18" s="254"/>
      <c r="AU18" s="254"/>
      <c r="AV18" s="195">
        <f t="shared" si="0"/>
        <v>1200</v>
      </c>
      <c r="AW18" s="251">
        <f t="shared" si="1"/>
        <v>0</v>
      </c>
      <c r="AX18" s="197" t="s">
        <v>543</v>
      </c>
    </row>
    <row r="19" spans="1:50" ht="51.75" hidden="1" customHeight="1">
      <c r="A19" s="186" t="s">
        <v>535</v>
      </c>
      <c r="B19" s="184" t="s">
        <v>536</v>
      </c>
      <c r="C19" s="184" t="s">
        <v>537</v>
      </c>
      <c r="D19" s="183">
        <v>7</v>
      </c>
      <c r="E19" s="184" t="s">
        <v>550</v>
      </c>
      <c r="F19" s="184"/>
      <c r="G19" s="183" t="s">
        <v>539</v>
      </c>
      <c r="H19" s="183" t="s">
        <v>540</v>
      </c>
      <c r="I19" s="185">
        <v>13336</v>
      </c>
      <c r="J19" s="185">
        <v>12778</v>
      </c>
      <c r="K19" s="292">
        <v>1200</v>
      </c>
      <c r="L19" s="293">
        <v>0</v>
      </c>
      <c r="M19" s="252"/>
      <c r="N19" s="252"/>
      <c r="O19" s="253">
        <v>100</v>
      </c>
      <c r="P19" s="254"/>
      <c r="Q19" s="254"/>
      <c r="R19" s="253">
        <v>125</v>
      </c>
      <c r="S19" s="254"/>
      <c r="T19" s="254"/>
      <c r="U19" s="253">
        <v>125</v>
      </c>
      <c r="V19" s="254"/>
      <c r="W19" s="254"/>
      <c r="X19" s="253">
        <v>125</v>
      </c>
      <c r="Y19" s="254"/>
      <c r="Z19" s="254"/>
      <c r="AA19" s="253">
        <v>125</v>
      </c>
      <c r="AB19" s="254"/>
      <c r="AC19" s="254"/>
      <c r="AD19" s="253">
        <v>125</v>
      </c>
      <c r="AE19" s="254"/>
      <c r="AF19" s="254"/>
      <c r="AG19" s="253">
        <v>125</v>
      </c>
      <c r="AH19" s="254"/>
      <c r="AI19" s="254"/>
      <c r="AJ19" s="253">
        <v>125</v>
      </c>
      <c r="AK19" s="254"/>
      <c r="AL19" s="254"/>
      <c r="AM19" s="253">
        <v>125</v>
      </c>
      <c r="AN19" s="254"/>
      <c r="AO19" s="254"/>
      <c r="AP19" s="253">
        <v>100</v>
      </c>
      <c r="AQ19" s="254"/>
      <c r="AR19" s="254"/>
      <c r="AS19" s="253">
        <v>0</v>
      </c>
      <c r="AT19" s="254"/>
      <c r="AU19" s="254"/>
      <c r="AV19" s="195">
        <f t="shared" si="0"/>
        <v>1200</v>
      </c>
      <c r="AW19" s="251">
        <f t="shared" si="1"/>
        <v>0</v>
      </c>
      <c r="AX19" s="197" t="s">
        <v>543</v>
      </c>
    </row>
    <row r="20" spans="1:50" ht="51.75" hidden="1" customHeight="1">
      <c r="A20" s="186" t="s">
        <v>535</v>
      </c>
      <c r="B20" s="184" t="s">
        <v>536</v>
      </c>
      <c r="C20" s="184" t="s">
        <v>537</v>
      </c>
      <c r="D20" s="183">
        <v>8</v>
      </c>
      <c r="E20" s="184" t="s">
        <v>551</v>
      </c>
      <c r="F20" s="184"/>
      <c r="G20" s="183" t="s">
        <v>539</v>
      </c>
      <c r="H20" s="183" t="s">
        <v>540</v>
      </c>
      <c r="I20" s="185">
        <v>14921</v>
      </c>
      <c r="J20" s="185">
        <v>24269</v>
      </c>
      <c r="K20" s="292">
        <v>2400</v>
      </c>
      <c r="L20" s="293">
        <v>0</v>
      </c>
      <c r="M20" s="252"/>
      <c r="N20" s="252"/>
      <c r="O20" s="253">
        <v>160</v>
      </c>
      <c r="P20" s="254"/>
      <c r="Q20" s="254"/>
      <c r="R20" s="253">
        <v>280</v>
      </c>
      <c r="S20" s="254"/>
      <c r="T20" s="254"/>
      <c r="U20" s="253">
        <v>280</v>
      </c>
      <c r="V20" s="254"/>
      <c r="W20" s="254"/>
      <c r="X20" s="253">
        <v>280</v>
      </c>
      <c r="Y20" s="254"/>
      <c r="Z20" s="254"/>
      <c r="AA20" s="253">
        <v>280</v>
      </c>
      <c r="AB20" s="254"/>
      <c r="AC20" s="254"/>
      <c r="AD20" s="253">
        <v>280</v>
      </c>
      <c r="AE20" s="254"/>
      <c r="AF20" s="254"/>
      <c r="AG20" s="253">
        <v>280</v>
      </c>
      <c r="AH20" s="254"/>
      <c r="AI20" s="254"/>
      <c r="AJ20" s="253">
        <v>280</v>
      </c>
      <c r="AK20" s="254"/>
      <c r="AL20" s="254"/>
      <c r="AM20" s="253">
        <v>280</v>
      </c>
      <c r="AN20" s="254"/>
      <c r="AO20" s="254"/>
      <c r="AP20" s="253">
        <v>0</v>
      </c>
      <c r="AQ20" s="254"/>
      <c r="AR20" s="254"/>
      <c r="AS20" s="253">
        <v>0</v>
      </c>
      <c r="AT20" s="254"/>
      <c r="AU20" s="254"/>
      <c r="AV20" s="195">
        <f t="shared" si="0"/>
        <v>2400</v>
      </c>
      <c r="AW20" s="251">
        <f t="shared" si="1"/>
        <v>0</v>
      </c>
      <c r="AX20" s="197" t="s">
        <v>543</v>
      </c>
    </row>
    <row r="21" spans="1:50" ht="51.75" hidden="1" customHeight="1">
      <c r="A21" s="186" t="s">
        <v>535</v>
      </c>
      <c r="B21" s="184" t="s">
        <v>536</v>
      </c>
      <c r="C21" s="184" t="s">
        <v>537</v>
      </c>
      <c r="D21" s="183">
        <v>9</v>
      </c>
      <c r="E21" s="184" t="s">
        <v>552</v>
      </c>
      <c r="F21" s="184"/>
      <c r="G21" s="183" t="s">
        <v>539</v>
      </c>
      <c r="H21" s="183" t="s">
        <v>548</v>
      </c>
      <c r="I21" s="185">
        <v>34622</v>
      </c>
      <c r="J21" s="185">
        <v>116050</v>
      </c>
      <c r="K21" s="292">
        <v>11500</v>
      </c>
      <c r="L21" s="293">
        <v>479</v>
      </c>
      <c r="M21" s="252"/>
      <c r="N21" s="252"/>
      <c r="O21" s="253">
        <v>958</v>
      </c>
      <c r="P21" s="254"/>
      <c r="Q21" s="254"/>
      <c r="R21" s="253">
        <v>1150</v>
      </c>
      <c r="S21" s="254"/>
      <c r="T21" s="254"/>
      <c r="U21" s="253">
        <v>1150</v>
      </c>
      <c r="V21" s="254"/>
      <c r="W21" s="254"/>
      <c r="X21" s="253">
        <v>1150</v>
      </c>
      <c r="Y21" s="254"/>
      <c r="Z21" s="254"/>
      <c r="AA21" s="253">
        <v>1150</v>
      </c>
      <c r="AB21" s="254"/>
      <c r="AC21" s="254"/>
      <c r="AD21" s="253">
        <v>1150</v>
      </c>
      <c r="AE21" s="254"/>
      <c r="AF21" s="254"/>
      <c r="AG21" s="253">
        <v>1150</v>
      </c>
      <c r="AH21" s="254"/>
      <c r="AI21" s="254"/>
      <c r="AJ21" s="253">
        <v>1150</v>
      </c>
      <c r="AK21" s="254"/>
      <c r="AL21" s="254"/>
      <c r="AM21" s="253">
        <v>1150</v>
      </c>
      <c r="AN21" s="254"/>
      <c r="AO21" s="254"/>
      <c r="AP21" s="253">
        <v>479</v>
      </c>
      <c r="AQ21" s="254"/>
      <c r="AR21" s="254"/>
      <c r="AS21" s="253">
        <v>384</v>
      </c>
      <c r="AT21" s="254"/>
      <c r="AU21" s="254"/>
      <c r="AV21" s="195">
        <f t="shared" si="0"/>
        <v>11500</v>
      </c>
      <c r="AW21" s="251">
        <f t="shared" si="1"/>
        <v>0</v>
      </c>
      <c r="AX21" s="197" t="s">
        <v>541</v>
      </c>
    </row>
    <row r="22" spans="1:50" ht="51.75" hidden="1" customHeight="1">
      <c r="A22" s="186" t="s">
        <v>553</v>
      </c>
      <c r="B22" s="184" t="s">
        <v>554</v>
      </c>
      <c r="C22" s="184" t="s">
        <v>555</v>
      </c>
      <c r="D22" s="183">
        <v>23</v>
      </c>
      <c r="E22" s="184" t="s">
        <v>556</v>
      </c>
      <c r="F22" s="184"/>
      <c r="G22" s="183" t="s">
        <v>539</v>
      </c>
      <c r="H22" s="183" t="s">
        <v>540</v>
      </c>
      <c r="I22" s="185">
        <v>15</v>
      </c>
      <c r="J22" s="185">
        <v>47</v>
      </c>
      <c r="K22" s="187">
        <v>4</v>
      </c>
      <c r="L22" s="293"/>
      <c r="M22" s="252"/>
      <c r="N22" s="252"/>
      <c r="O22" s="253"/>
      <c r="P22" s="254"/>
      <c r="Q22" s="254"/>
      <c r="R22" s="253">
        <v>1</v>
      </c>
      <c r="S22" s="254"/>
      <c r="T22" s="254"/>
      <c r="U22" s="253"/>
      <c r="V22" s="254"/>
      <c r="W22" s="254"/>
      <c r="X22" s="253"/>
      <c r="Y22" s="254"/>
      <c r="Z22" s="254"/>
      <c r="AA22" s="253"/>
      <c r="AB22" s="254"/>
      <c r="AC22" s="254"/>
      <c r="AD22" s="253"/>
      <c r="AE22" s="254"/>
      <c r="AF22" s="254"/>
      <c r="AG22" s="253"/>
      <c r="AH22" s="254"/>
      <c r="AI22" s="254"/>
      <c r="AJ22" s="253">
        <v>1</v>
      </c>
      <c r="AK22" s="254"/>
      <c r="AL22" s="254"/>
      <c r="AM22" s="253">
        <v>1</v>
      </c>
      <c r="AN22" s="254"/>
      <c r="AO22" s="254"/>
      <c r="AP22" s="253">
        <v>1</v>
      </c>
      <c r="AQ22" s="254"/>
      <c r="AR22" s="254"/>
      <c r="AS22" s="253"/>
      <c r="AT22" s="254"/>
      <c r="AU22" s="254"/>
      <c r="AV22" s="195">
        <f t="shared" si="0"/>
        <v>4</v>
      </c>
      <c r="AW22" s="251">
        <f t="shared" si="1"/>
        <v>0</v>
      </c>
      <c r="AX22" s="197" t="s">
        <v>557</v>
      </c>
    </row>
    <row r="23" spans="1:50" ht="51.75" hidden="1" customHeight="1">
      <c r="A23" s="186" t="s">
        <v>553</v>
      </c>
      <c r="B23" s="184" t="s">
        <v>554</v>
      </c>
      <c r="C23" s="184" t="s">
        <v>555</v>
      </c>
      <c r="D23" s="183">
        <v>24</v>
      </c>
      <c r="E23" s="184" t="s">
        <v>558</v>
      </c>
      <c r="F23" s="184"/>
      <c r="G23" s="183" t="s">
        <v>539</v>
      </c>
      <c r="H23" s="183" t="s">
        <v>540</v>
      </c>
      <c r="I23" s="185">
        <v>15</v>
      </c>
      <c r="J23" s="185">
        <v>47</v>
      </c>
      <c r="K23" s="188">
        <v>4</v>
      </c>
      <c r="L23" s="293"/>
      <c r="M23" s="252"/>
      <c r="N23" s="252"/>
      <c r="O23" s="253"/>
      <c r="P23" s="254"/>
      <c r="Q23" s="254"/>
      <c r="R23" s="253"/>
      <c r="S23" s="254"/>
      <c r="T23" s="254"/>
      <c r="U23" s="253">
        <v>1</v>
      </c>
      <c r="V23" s="254"/>
      <c r="W23" s="254"/>
      <c r="X23" s="253"/>
      <c r="Y23" s="254"/>
      <c r="Z23" s="254"/>
      <c r="AA23" s="253"/>
      <c r="AB23" s="254"/>
      <c r="AC23" s="254"/>
      <c r="AD23" s="253"/>
      <c r="AE23" s="254"/>
      <c r="AF23" s="254"/>
      <c r="AG23" s="253"/>
      <c r="AH23" s="254"/>
      <c r="AI23" s="254"/>
      <c r="AJ23" s="253"/>
      <c r="AK23" s="254"/>
      <c r="AL23" s="254"/>
      <c r="AM23" s="253">
        <v>1</v>
      </c>
      <c r="AN23" s="254"/>
      <c r="AO23" s="254"/>
      <c r="AP23" s="253">
        <v>1</v>
      </c>
      <c r="AQ23" s="254"/>
      <c r="AR23" s="254"/>
      <c r="AS23" s="253">
        <v>1</v>
      </c>
      <c r="AT23" s="254"/>
      <c r="AU23" s="254"/>
      <c r="AV23" s="195">
        <f t="shared" si="0"/>
        <v>4</v>
      </c>
      <c r="AW23" s="251">
        <f t="shared" si="1"/>
        <v>0</v>
      </c>
      <c r="AX23" s="197" t="s">
        <v>557</v>
      </c>
    </row>
    <row r="24" spans="1:50" ht="51.75" hidden="1" customHeight="1">
      <c r="A24" s="186" t="s">
        <v>559</v>
      </c>
      <c r="B24" s="184" t="s">
        <v>560</v>
      </c>
      <c r="C24" s="184" t="s">
        <v>561</v>
      </c>
      <c r="D24" s="183">
        <v>10</v>
      </c>
      <c r="E24" s="184" t="s">
        <v>562</v>
      </c>
      <c r="F24" s="184"/>
      <c r="G24" s="183" t="s">
        <v>539</v>
      </c>
      <c r="H24" s="183" t="s">
        <v>548</v>
      </c>
      <c r="I24" s="185">
        <v>45565</v>
      </c>
      <c r="J24" s="185">
        <v>121298</v>
      </c>
      <c r="K24" s="292">
        <v>12500</v>
      </c>
      <c r="L24" s="293">
        <v>768</v>
      </c>
      <c r="M24" s="252"/>
      <c r="N24" s="252"/>
      <c r="O24" s="253">
        <v>1000</v>
      </c>
      <c r="P24" s="254"/>
      <c r="Q24" s="254"/>
      <c r="R24" s="253">
        <v>1250</v>
      </c>
      <c r="S24" s="254"/>
      <c r="T24" s="254"/>
      <c r="U24" s="253">
        <v>885.00000000000011</v>
      </c>
      <c r="V24" s="254"/>
      <c r="W24" s="254"/>
      <c r="X24" s="253">
        <v>1260</v>
      </c>
      <c r="Y24" s="254"/>
      <c r="Z24" s="254"/>
      <c r="AA24" s="253">
        <v>1259</v>
      </c>
      <c r="AB24" s="254"/>
      <c r="AC24" s="254"/>
      <c r="AD24" s="253">
        <v>1078</v>
      </c>
      <c r="AE24" s="254"/>
      <c r="AF24" s="254"/>
      <c r="AG24" s="253">
        <v>1250</v>
      </c>
      <c r="AH24" s="254"/>
      <c r="AI24" s="254"/>
      <c r="AJ24" s="253">
        <v>1125</v>
      </c>
      <c r="AK24" s="254"/>
      <c r="AL24" s="254"/>
      <c r="AM24" s="253">
        <v>875.00000000000011</v>
      </c>
      <c r="AN24" s="254"/>
      <c r="AO24" s="254"/>
      <c r="AP24" s="253">
        <v>1000</v>
      </c>
      <c r="AQ24" s="254"/>
      <c r="AR24" s="254"/>
      <c r="AS24" s="253">
        <v>750</v>
      </c>
      <c r="AT24" s="254"/>
      <c r="AU24" s="254"/>
      <c r="AV24" s="195">
        <f t="shared" si="0"/>
        <v>12500</v>
      </c>
      <c r="AW24" s="251">
        <f t="shared" si="1"/>
        <v>0</v>
      </c>
      <c r="AX24" s="197" t="s">
        <v>563</v>
      </c>
    </row>
    <row r="25" spans="1:50" ht="51.75" hidden="1" customHeight="1">
      <c r="A25" s="186" t="s">
        <v>559</v>
      </c>
      <c r="B25" s="184" t="s">
        <v>560</v>
      </c>
      <c r="C25" s="184" t="s">
        <v>561</v>
      </c>
      <c r="D25" s="183">
        <v>11</v>
      </c>
      <c r="E25" s="184" t="s">
        <v>564</v>
      </c>
      <c r="F25" s="184"/>
      <c r="G25" s="183" t="s">
        <v>539</v>
      </c>
      <c r="H25" s="183" t="s">
        <v>548</v>
      </c>
      <c r="I25" s="185">
        <v>166214</v>
      </c>
      <c r="J25" s="185">
        <v>386196</v>
      </c>
      <c r="K25" s="292">
        <v>41500</v>
      </c>
      <c r="L25" s="293">
        <v>867</v>
      </c>
      <c r="M25" s="252"/>
      <c r="N25" s="252"/>
      <c r="O25" s="253">
        <v>2493</v>
      </c>
      <c r="P25" s="254"/>
      <c r="Q25" s="254"/>
      <c r="R25" s="253">
        <v>5398</v>
      </c>
      <c r="S25" s="254"/>
      <c r="T25" s="254"/>
      <c r="U25" s="253">
        <v>2299</v>
      </c>
      <c r="V25" s="254"/>
      <c r="W25" s="254"/>
      <c r="X25" s="253">
        <v>4983</v>
      </c>
      <c r="Y25" s="254"/>
      <c r="Z25" s="254"/>
      <c r="AA25" s="253">
        <v>3323</v>
      </c>
      <c r="AB25" s="254"/>
      <c r="AC25" s="254"/>
      <c r="AD25" s="253">
        <v>3542</v>
      </c>
      <c r="AE25" s="254"/>
      <c r="AF25" s="254"/>
      <c r="AG25" s="253">
        <v>3662</v>
      </c>
      <c r="AH25" s="254"/>
      <c r="AI25" s="254"/>
      <c r="AJ25" s="253">
        <v>3674</v>
      </c>
      <c r="AK25" s="254"/>
      <c r="AL25" s="254"/>
      <c r="AM25" s="253">
        <v>3374</v>
      </c>
      <c r="AN25" s="254"/>
      <c r="AO25" s="254"/>
      <c r="AP25" s="253">
        <v>4565</v>
      </c>
      <c r="AQ25" s="254"/>
      <c r="AR25" s="254"/>
      <c r="AS25" s="253">
        <v>3320</v>
      </c>
      <c r="AT25" s="254"/>
      <c r="AU25" s="254"/>
      <c r="AV25" s="195">
        <f t="shared" si="0"/>
        <v>41500</v>
      </c>
      <c r="AW25" s="251">
        <f t="shared" si="1"/>
        <v>0</v>
      </c>
      <c r="AX25" s="197" t="s">
        <v>563</v>
      </c>
    </row>
    <row r="26" spans="1:50" ht="51.75" hidden="1" customHeight="1">
      <c r="A26" s="186" t="s">
        <v>559</v>
      </c>
      <c r="B26" s="184" t="s">
        <v>560</v>
      </c>
      <c r="C26" s="184" t="s">
        <v>561</v>
      </c>
      <c r="D26" s="183">
        <v>13</v>
      </c>
      <c r="E26" s="184" t="s">
        <v>565</v>
      </c>
      <c r="F26" s="184"/>
      <c r="G26" s="183" t="s">
        <v>539</v>
      </c>
      <c r="H26" s="183" t="s">
        <v>548</v>
      </c>
      <c r="I26" s="185">
        <v>46329</v>
      </c>
      <c r="J26" s="185">
        <v>122579</v>
      </c>
      <c r="K26" s="292">
        <v>12800</v>
      </c>
      <c r="L26" s="293">
        <v>768</v>
      </c>
      <c r="M26" s="252"/>
      <c r="N26" s="252"/>
      <c r="O26" s="253">
        <v>1024</v>
      </c>
      <c r="P26" s="254"/>
      <c r="Q26" s="254"/>
      <c r="R26" s="253">
        <v>1280</v>
      </c>
      <c r="S26" s="254"/>
      <c r="T26" s="254"/>
      <c r="U26" s="253">
        <v>896.00000000000011</v>
      </c>
      <c r="V26" s="254"/>
      <c r="W26" s="254"/>
      <c r="X26" s="253">
        <v>1280</v>
      </c>
      <c r="Y26" s="254"/>
      <c r="Z26" s="254"/>
      <c r="AA26" s="253">
        <v>1280</v>
      </c>
      <c r="AB26" s="254"/>
      <c r="AC26" s="254"/>
      <c r="AD26" s="253">
        <v>1152</v>
      </c>
      <c r="AE26" s="254"/>
      <c r="AF26" s="254"/>
      <c r="AG26" s="253">
        <v>1280</v>
      </c>
      <c r="AH26" s="254"/>
      <c r="AI26" s="254"/>
      <c r="AJ26" s="253">
        <v>1152</v>
      </c>
      <c r="AK26" s="254"/>
      <c r="AL26" s="254"/>
      <c r="AM26" s="253">
        <v>896.00000000000011</v>
      </c>
      <c r="AN26" s="254"/>
      <c r="AO26" s="254"/>
      <c r="AP26" s="253">
        <v>1024</v>
      </c>
      <c r="AQ26" s="254"/>
      <c r="AR26" s="254"/>
      <c r="AS26" s="253">
        <v>768</v>
      </c>
      <c r="AT26" s="254"/>
      <c r="AU26" s="254"/>
      <c r="AV26" s="195">
        <f t="shared" si="0"/>
        <v>12800</v>
      </c>
      <c r="AW26" s="251">
        <f t="shared" si="1"/>
        <v>0</v>
      </c>
      <c r="AX26" s="197" t="s">
        <v>563</v>
      </c>
    </row>
    <row r="27" spans="1:50" ht="51.75" hidden="1" customHeight="1">
      <c r="A27" s="186" t="s">
        <v>559</v>
      </c>
      <c r="B27" s="184" t="s">
        <v>560</v>
      </c>
      <c r="C27" s="184" t="s">
        <v>561</v>
      </c>
      <c r="D27" s="183">
        <v>14</v>
      </c>
      <c r="E27" s="184" t="s">
        <v>566</v>
      </c>
      <c r="F27" s="184"/>
      <c r="G27" s="183" t="s">
        <v>539</v>
      </c>
      <c r="H27" s="183" t="s">
        <v>548</v>
      </c>
      <c r="I27" s="185">
        <v>13521</v>
      </c>
      <c r="J27" s="185">
        <v>20650</v>
      </c>
      <c r="K27" s="292">
        <v>3500</v>
      </c>
      <c r="L27" s="293">
        <v>150</v>
      </c>
      <c r="M27" s="252"/>
      <c r="N27" s="252"/>
      <c r="O27" s="253">
        <v>200</v>
      </c>
      <c r="P27" s="254"/>
      <c r="Q27" s="254"/>
      <c r="R27" s="253">
        <v>250</v>
      </c>
      <c r="S27" s="254"/>
      <c r="T27" s="254"/>
      <c r="U27" s="253">
        <v>350</v>
      </c>
      <c r="V27" s="254"/>
      <c r="W27" s="254"/>
      <c r="X27" s="253">
        <v>350</v>
      </c>
      <c r="Y27" s="254"/>
      <c r="Z27" s="254"/>
      <c r="AA27" s="253">
        <v>450</v>
      </c>
      <c r="AB27" s="254"/>
      <c r="AC27" s="254"/>
      <c r="AD27" s="253">
        <v>450</v>
      </c>
      <c r="AE27" s="254"/>
      <c r="AF27" s="254"/>
      <c r="AG27" s="253">
        <v>350</v>
      </c>
      <c r="AH27" s="254"/>
      <c r="AI27" s="254"/>
      <c r="AJ27" s="253">
        <v>350</v>
      </c>
      <c r="AK27" s="254"/>
      <c r="AL27" s="254"/>
      <c r="AM27" s="253">
        <v>250</v>
      </c>
      <c r="AN27" s="254"/>
      <c r="AO27" s="254"/>
      <c r="AP27" s="253">
        <v>200</v>
      </c>
      <c r="AQ27" s="254"/>
      <c r="AR27" s="254"/>
      <c r="AS27" s="253">
        <v>150</v>
      </c>
      <c r="AT27" s="254"/>
      <c r="AU27" s="254"/>
      <c r="AV27" s="195">
        <f t="shared" si="0"/>
        <v>3500</v>
      </c>
      <c r="AW27" s="251">
        <f t="shared" si="1"/>
        <v>0</v>
      </c>
      <c r="AX27" s="197" t="s">
        <v>567</v>
      </c>
    </row>
    <row r="28" spans="1:50" ht="51.75" hidden="1" customHeight="1">
      <c r="A28" s="186" t="s">
        <v>559</v>
      </c>
      <c r="B28" s="184" t="s">
        <v>560</v>
      </c>
      <c r="C28" s="184" t="s">
        <v>561</v>
      </c>
      <c r="D28" s="183">
        <v>15</v>
      </c>
      <c r="E28" s="184" t="s">
        <v>568</v>
      </c>
      <c r="F28" s="184"/>
      <c r="G28" s="183" t="s">
        <v>539</v>
      </c>
      <c r="H28" s="183" t="s">
        <v>548</v>
      </c>
      <c r="I28" s="185">
        <v>8570</v>
      </c>
      <c r="J28" s="185">
        <v>20178</v>
      </c>
      <c r="K28" s="292">
        <v>2300</v>
      </c>
      <c r="L28" s="293">
        <v>100</v>
      </c>
      <c r="M28" s="252"/>
      <c r="N28" s="252"/>
      <c r="O28" s="253">
        <v>140</v>
      </c>
      <c r="P28" s="254"/>
      <c r="Q28" s="254"/>
      <c r="R28" s="253">
        <v>180</v>
      </c>
      <c r="S28" s="254"/>
      <c r="T28" s="254"/>
      <c r="U28" s="253">
        <v>200</v>
      </c>
      <c r="V28" s="254"/>
      <c r="W28" s="254"/>
      <c r="X28" s="253">
        <v>230</v>
      </c>
      <c r="Y28" s="254"/>
      <c r="Z28" s="254"/>
      <c r="AA28" s="253">
        <v>300</v>
      </c>
      <c r="AB28" s="254"/>
      <c r="AC28" s="254"/>
      <c r="AD28" s="253">
        <v>300</v>
      </c>
      <c r="AE28" s="254"/>
      <c r="AF28" s="254"/>
      <c r="AG28" s="253">
        <v>230</v>
      </c>
      <c r="AH28" s="254"/>
      <c r="AI28" s="254"/>
      <c r="AJ28" s="253">
        <v>200</v>
      </c>
      <c r="AK28" s="254"/>
      <c r="AL28" s="254"/>
      <c r="AM28" s="253">
        <v>180</v>
      </c>
      <c r="AN28" s="254"/>
      <c r="AO28" s="254"/>
      <c r="AP28" s="253">
        <v>140</v>
      </c>
      <c r="AQ28" s="254"/>
      <c r="AR28" s="254"/>
      <c r="AS28" s="253">
        <v>100</v>
      </c>
      <c r="AT28" s="254"/>
      <c r="AU28" s="254"/>
      <c r="AV28" s="195">
        <f t="shared" si="0"/>
        <v>2300</v>
      </c>
      <c r="AW28" s="251">
        <f t="shared" si="1"/>
        <v>0</v>
      </c>
      <c r="AX28" s="197" t="s">
        <v>567</v>
      </c>
    </row>
    <row r="29" spans="1:50" ht="51.75" hidden="1" customHeight="1">
      <c r="A29" s="186" t="s">
        <v>559</v>
      </c>
      <c r="B29" s="184" t="s">
        <v>560</v>
      </c>
      <c r="C29" s="184" t="s">
        <v>561</v>
      </c>
      <c r="D29" s="183">
        <v>16</v>
      </c>
      <c r="E29" s="184" t="s">
        <v>569</v>
      </c>
      <c r="F29" s="184"/>
      <c r="G29" s="183" t="s">
        <v>539</v>
      </c>
      <c r="H29" s="183" t="s">
        <v>548</v>
      </c>
      <c r="I29" s="185">
        <v>20697</v>
      </c>
      <c r="J29" s="185">
        <v>22950</v>
      </c>
      <c r="K29" s="292">
        <v>4000</v>
      </c>
      <c r="L29" s="293">
        <v>150</v>
      </c>
      <c r="M29" s="252"/>
      <c r="N29" s="252"/>
      <c r="O29" s="253">
        <v>250</v>
      </c>
      <c r="P29" s="254"/>
      <c r="Q29" s="254"/>
      <c r="R29" s="253">
        <v>250</v>
      </c>
      <c r="S29" s="254"/>
      <c r="T29" s="254"/>
      <c r="U29" s="253">
        <v>350</v>
      </c>
      <c r="V29" s="254"/>
      <c r="W29" s="254"/>
      <c r="X29" s="253">
        <v>450</v>
      </c>
      <c r="Y29" s="254"/>
      <c r="Z29" s="254"/>
      <c r="AA29" s="253">
        <v>550</v>
      </c>
      <c r="AB29" s="254"/>
      <c r="AC29" s="254"/>
      <c r="AD29" s="253">
        <v>550</v>
      </c>
      <c r="AE29" s="254"/>
      <c r="AF29" s="254"/>
      <c r="AG29" s="253">
        <v>450</v>
      </c>
      <c r="AH29" s="254"/>
      <c r="AI29" s="254"/>
      <c r="AJ29" s="253">
        <v>350</v>
      </c>
      <c r="AK29" s="254"/>
      <c r="AL29" s="254"/>
      <c r="AM29" s="253">
        <v>250</v>
      </c>
      <c r="AN29" s="254"/>
      <c r="AO29" s="254"/>
      <c r="AP29" s="253">
        <v>250</v>
      </c>
      <c r="AQ29" s="254"/>
      <c r="AR29" s="254"/>
      <c r="AS29" s="253">
        <v>150</v>
      </c>
      <c r="AT29" s="254"/>
      <c r="AU29" s="254"/>
      <c r="AV29" s="195">
        <f t="shared" si="0"/>
        <v>4000</v>
      </c>
      <c r="AW29" s="251">
        <f t="shared" si="1"/>
        <v>0</v>
      </c>
      <c r="AX29" s="197" t="s">
        <v>567</v>
      </c>
    </row>
    <row r="30" spans="1:50" ht="51.75" hidden="1" customHeight="1">
      <c r="A30" s="186" t="s">
        <v>559</v>
      </c>
      <c r="B30" s="184" t="s">
        <v>560</v>
      </c>
      <c r="C30" s="184" t="s">
        <v>570</v>
      </c>
      <c r="D30" s="183">
        <v>17</v>
      </c>
      <c r="E30" s="184" t="s">
        <v>571</v>
      </c>
      <c r="F30" s="184"/>
      <c r="G30" s="183" t="s">
        <v>539</v>
      </c>
      <c r="H30" s="183" t="s">
        <v>548</v>
      </c>
      <c r="I30" s="185">
        <v>24162</v>
      </c>
      <c r="J30" s="185">
        <v>77500</v>
      </c>
      <c r="K30" s="187">
        <v>7900</v>
      </c>
      <c r="L30" s="293">
        <v>0</v>
      </c>
      <c r="M30" s="252"/>
      <c r="N30" s="252"/>
      <c r="O30" s="253">
        <v>750</v>
      </c>
      <c r="P30" s="254"/>
      <c r="Q30" s="254"/>
      <c r="R30" s="253">
        <v>750</v>
      </c>
      <c r="S30" s="254"/>
      <c r="T30" s="254"/>
      <c r="U30" s="253">
        <v>750</v>
      </c>
      <c r="V30" s="254"/>
      <c r="W30" s="254"/>
      <c r="X30" s="253">
        <v>750</v>
      </c>
      <c r="Y30" s="254"/>
      <c r="Z30" s="254"/>
      <c r="AA30" s="253">
        <v>750</v>
      </c>
      <c r="AB30" s="254"/>
      <c r="AC30" s="254"/>
      <c r="AD30" s="253">
        <v>750</v>
      </c>
      <c r="AE30" s="254"/>
      <c r="AF30" s="254"/>
      <c r="AG30" s="253">
        <v>750</v>
      </c>
      <c r="AH30" s="254"/>
      <c r="AI30" s="254"/>
      <c r="AJ30" s="253">
        <v>750</v>
      </c>
      <c r="AK30" s="254"/>
      <c r="AL30" s="254"/>
      <c r="AM30" s="253">
        <v>750</v>
      </c>
      <c r="AN30" s="254"/>
      <c r="AO30" s="254"/>
      <c r="AP30" s="253">
        <v>750</v>
      </c>
      <c r="AQ30" s="254"/>
      <c r="AR30" s="254"/>
      <c r="AS30" s="253">
        <v>400</v>
      </c>
      <c r="AT30" s="254"/>
      <c r="AU30" s="254"/>
      <c r="AV30" s="195">
        <f t="shared" si="0"/>
        <v>7900</v>
      </c>
      <c r="AW30" s="251">
        <f t="shared" si="1"/>
        <v>0</v>
      </c>
      <c r="AX30" s="197" t="s">
        <v>572</v>
      </c>
    </row>
    <row r="31" spans="1:50" ht="51.75" hidden="1" customHeight="1">
      <c r="A31" s="186" t="s">
        <v>573</v>
      </c>
      <c r="B31" s="184" t="s">
        <v>574</v>
      </c>
      <c r="C31" s="184" t="s">
        <v>575</v>
      </c>
      <c r="D31" s="183">
        <v>20</v>
      </c>
      <c r="E31" s="184" t="s">
        <v>576</v>
      </c>
      <c r="F31" s="184"/>
      <c r="G31" s="183" t="s">
        <v>539</v>
      </c>
      <c r="H31" s="183" t="s">
        <v>540</v>
      </c>
      <c r="I31" s="185">
        <v>5332</v>
      </c>
      <c r="J31" s="185">
        <v>13748</v>
      </c>
      <c r="K31" s="292">
        <v>1800</v>
      </c>
      <c r="L31" s="293">
        <v>0</v>
      </c>
      <c r="M31" s="252"/>
      <c r="N31" s="252"/>
      <c r="O31" s="253">
        <v>200</v>
      </c>
      <c r="P31" s="254"/>
      <c r="Q31" s="254"/>
      <c r="R31" s="253">
        <v>300</v>
      </c>
      <c r="S31" s="254"/>
      <c r="T31" s="254"/>
      <c r="U31" s="253">
        <v>200</v>
      </c>
      <c r="V31" s="254"/>
      <c r="W31" s="254"/>
      <c r="X31" s="253">
        <v>300</v>
      </c>
      <c r="Y31" s="254"/>
      <c r="Z31" s="254"/>
      <c r="AA31" s="253">
        <v>200</v>
      </c>
      <c r="AB31" s="254"/>
      <c r="AC31" s="254"/>
      <c r="AD31" s="253">
        <v>200</v>
      </c>
      <c r="AE31" s="254"/>
      <c r="AF31" s="254"/>
      <c r="AG31" s="253">
        <v>200</v>
      </c>
      <c r="AH31" s="254"/>
      <c r="AI31" s="254"/>
      <c r="AJ31" s="253">
        <v>200</v>
      </c>
      <c r="AK31" s="254"/>
      <c r="AL31" s="254"/>
      <c r="AM31" s="253"/>
      <c r="AN31" s="254"/>
      <c r="AO31" s="254"/>
      <c r="AP31" s="253"/>
      <c r="AQ31" s="254"/>
      <c r="AR31" s="254"/>
      <c r="AS31" s="253"/>
      <c r="AT31" s="254"/>
      <c r="AU31" s="254"/>
      <c r="AV31" s="195">
        <f t="shared" si="0"/>
        <v>1800</v>
      </c>
      <c r="AW31" s="251">
        <f t="shared" si="1"/>
        <v>0</v>
      </c>
      <c r="AX31" s="197" t="s">
        <v>563</v>
      </c>
    </row>
    <row r="32" spans="1:50" ht="51.75" hidden="1" customHeight="1">
      <c r="A32" s="186" t="s">
        <v>577</v>
      </c>
      <c r="B32" s="184" t="s">
        <v>578</v>
      </c>
      <c r="C32" s="184" t="s">
        <v>579</v>
      </c>
      <c r="D32" s="183">
        <v>21</v>
      </c>
      <c r="E32" s="184" t="s">
        <v>580</v>
      </c>
      <c r="F32" s="184"/>
      <c r="G32" s="183" t="s">
        <v>539</v>
      </c>
      <c r="H32" s="183" t="s">
        <v>548</v>
      </c>
      <c r="I32" s="185">
        <v>11925</v>
      </c>
      <c r="J32" s="185">
        <v>25000</v>
      </c>
      <c r="K32" s="292">
        <v>3000</v>
      </c>
      <c r="L32" s="293">
        <v>0</v>
      </c>
      <c r="M32" s="252"/>
      <c r="N32" s="252"/>
      <c r="O32" s="253">
        <v>0</v>
      </c>
      <c r="P32" s="254"/>
      <c r="Q32" s="254"/>
      <c r="R32" s="253">
        <v>500</v>
      </c>
      <c r="S32" s="254"/>
      <c r="T32" s="254"/>
      <c r="U32" s="253">
        <v>0</v>
      </c>
      <c r="V32" s="254"/>
      <c r="W32" s="254"/>
      <c r="X32" s="253">
        <v>0</v>
      </c>
      <c r="Y32" s="254"/>
      <c r="Z32" s="254"/>
      <c r="AA32" s="253">
        <v>1000</v>
      </c>
      <c r="AB32" s="254"/>
      <c r="AC32" s="254"/>
      <c r="AD32" s="253">
        <v>0</v>
      </c>
      <c r="AE32" s="254"/>
      <c r="AF32" s="254"/>
      <c r="AG32" s="253">
        <v>0</v>
      </c>
      <c r="AH32" s="254"/>
      <c r="AI32" s="254"/>
      <c r="AJ32" s="253">
        <v>500</v>
      </c>
      <c r="AK32" s="254"/>
      <c r="AL32" s="254"/>
      <c r="AM32" s="253">
        <v>0</v>
      </c>
      <c r="AN32" s="254"/>
      <c r="AO32" s="254"/>
      <c r="AP32" s="253">
        <v>0</v>
      </c>
      <c r="AQ32" s="254"/>
      <c r="AR32" s="254"/>
      <c r="AS32" s="253">
        <v>1000</v>
      </c>
      <c r="AT32" s="254"/>
      <c r="AU32" s="254"/>
      <c r="AV32" s="195">
        <f t="shared" si="0"/>
        <v>3000</v>
      </c>
      <c r="AW32" s="251">
        <f t="shared" si="1"/>
        <v>0</v>
      </c>
      <c r="AX32" s="197" t="s">
        <v>581</v>
      </c>
    </row>
    <row r="33" spans="1:50" ht="51.75" hidden="1" customHeight="1">
      <c r="A33" s="186" t="s">
        <v>577</v>
      </c>
      <c r="B33" s="184" t="s">
        <v>578</v>
      </c>
      <c r="C33" s="184" t="s">
        <v>579</v>
      </c>
      <c r="D33" s="183">
        <v>22</v>
      </c>
      <c r="E33" s="184" t="s">
        <v>582</v>
      </c>
      <c r="F33" s="184"/>
      <c r="G33" s="183" t="s">
        <v>539</v>
      </c>
      <c r="H33" s="183" t="s">
        <v>548</v>
      </c>
      <c r="I33" s="185">
        <v>16877</v>
      </c>
      <c r="J33" s="185">
        <v>32500</v>
      </c>
      <c r="K33" s="292">
        <v>3000</v>
      </c>
      <c r="L33" s="293">
        <v>0</v>
      </c>
      <c r="M33" s="252"/>
      <c r="N33" s="252"/>
      <c r="O33" s="253">
        <v>150</v>
      </c>
      <c r="P33" s="254"/>
      <c r="Q33" s="254"/>
      <c r="R33" s="253">
        <v>300</v>
      </c>
      <c r="S33" s="254"/>
      <c r="T33" s="254"/>
      <c r="U33" s="253">
        <v>300</v>
      </c>
      <c r="V33" s="254"/>
      <c r="W33" s="254"/>
      <c r="X33" s="253">
        <v>300</v>
      </c>
      <c r="Y33" s="254"/>
      <c r="Z33" s="254"/>
      <c r="AA33" s="253">
        <v>300</v>
      </c>
      <c r="AB33" s="254"/>
      <c r="AC33" s="254"/>
      <c r="AD33" s="253">
        <v>300</v>
      </c>
      <c r="AE33" s="254"/>
      <c r="AF33" s="254"/>
      <c r="AG33" s="253">
        <v>300</v>
      </c>
      <c r="AH33" s="254"/>
      <c r="AI33" s="254"/>
      <c r="AJ33" s="253">
        <v>300</v>
      </c>
      <c r="AK33" s="254"/>
      <c r="AL33" s="254"/>
      <c r="AM33" s="253">
        <v>300</v>
      </c>
      <c r="AN33" s="254"/>
      <c r="AO33" s="254"/>
      <c r="AP33" s="253">
        <v>300</v>
      </c>
      <c r="AQ33" s="254"/>
      <c r="AR33" s="254"/>
      <c r="AS33" s="253">
        <v>150</v>
      </c>
      <c r="AT33" s="254"/>
      <c r="AU33" s="254"/>
      <c r="AV33" s="195">
        <f t="shared" si="0"/>
        <v>3000</v>
      </c>
      <c r="AW33" s="251">
        <f t="shared" si="1"/>
        <v>0</v>
      </c>
      <c r="AX33" s="197">
        <v>8198</v>
      </c>
    </row>
    <row r="34" spans="1:50" ht="51.75" customHeight="1" thickBot="1">
      <c r="A34" s="186">
        <v>11</v>
      </c>
      <c r="B34" s="184" t="s">
        <v>583</v>
      </c>
      <c r="C34" s="184" t="s">
        <v>584</v>
      </c>
      <c r="D34" s="183">
        <v>25</v>
      </c>
      <c r="E34" s="184" t="s">
        <v>585</v>
      </c>
      <c r="F34" s="184"/>
      <c r="G34" s="183" t="s">
        <v>586</v>
      </c>
      <c r="H34" s="183" t="s">
        <v>540</v>
      </c>
      <c r="I34" s="185">
        <v>100</v>
      </c>
      <c r="J34" s="185">
        <v>100</v>
      </c>
      <c r="K34" s="292">
        <v>100</v>
      </c>
      <c r="L34" s="293">
        <v>100</v>
      </c>
      <c r="M34" s="252"/>
      <c r="N34" s="252"/>
      <c r="O34" s="253">
        <v>100</v>
      </c>
      <c r="P34" s="254">
        <v>0</v>
      </c>
      <c r="Q34" s="454" t="s">
        <v>587</v>
      </c>
      <c r="R34" s="253">
        <v>100</v>
      </c>
      <c r="S34" s="254">
        <v>100</v>
      </c>
      <c r="T34" s="478" t="s">
        <v>588</v>
      </c>
      <c r="U34" s="253">
        <v>100</v>
      </c>
      <c r="V34" s="254">
        <v>100</v>
      </c>
      <c r="W34" s="499" t="s">
        <v>588</v>
      </c>
      <c r="X34" s="253">
        <v>100</v>
      </c>
      <c r="Y34" s="253">
        <v>100</v>
      </c>
      <c r="Z34" s="254" t="s">
        <v>588</v>
      </c>
      <c r="AA34" s="253">
        <v>100</v>
      </c>
      <c r="AB34" s="254"/>
      <c r="AC34" s="254"/>
      <c r="AD34" s="253">
        <v>100</v>
      </c>
      <c r="AE34" s="254"/>
      <c r="AF34" s="254"/>
      <c r="AG34" s="253">
        <v>100</v>
      </c>
      <c r="AH34" s="254"/>
      <c r="AI34" s="254"/>
      <c r="AJ34" s="253">
        <v>100</v>
      </c>
      <c r="AK34" s="254"/>
      <c r="AL34" s="254"/>
      <c r="AM34" s="253">
        <v>100</v>
      </c>
      <c r="AN34" s="254"/>
      <c r="AO34" s="254"/>
      <c r="AP34" s="253">
        <v>100</v>
      </c>
      <c r="AQ34" s="254"/>
      <c r="AR34" s="254"/>
      <c r="AS34" s="253">
        <v>100</v>
      </c>
      <c r="AT34" s="254"/>
      <c r="AU34" s="254"/>
      <c r="AV34" s="195">
        <v>100</v>
      </c>
      <c r="AW34" s="251">
        <f t="shared" si="1"/>
        <v>300</v>
      </c>
      <c r="AX34" s="198">
        <v>8225</v>
      </c>
    </row>
    <row r="35" spans="1:50" ht="51.75" customHeight="1" thickBot="1">
      <c r="A35" s="186">
        <v>11</v>
      </c>
      <c r="B35" s="184" t="s">
        <v>583</v>
      </c>
      <c r="C35" s="184" t="s">
        <v>589</v>
      </c>
      <c r="D35" s="183">
        <v>26</v>
      </c>
      <c r="E35" s="184" t="s">
        <v>590</v>
      </c>
      <c r="F35" s="184"/>
      <c r="G35" s="183" t="s">
        <v>586</v>
      </c>
      <c r="H35" s="183" t="s">
        <v>540</v>
      </c>
      <c r="I35" s="185">
        <v>100</v>
      </c>
      <c r="J35" s="185">
        <v>100</v>
      </c>
      <c r="K35" s="292">
        <v>100</v>
      </c>
      <c r="L35" s="293">
        <v>0</v>
      </c>
      <c r="M35" s="255">
        <v>0</v>
      </c>
      <c r="N35" s="454" t="s">
        <v>587</v>
      </c>
      <c r="O35" s="253">
        <v>9.09</v>
      </c>
      <c r="P35" s="255">
        <v>0</v>
      </c>
      <c r="Q35" s="454" t="s">
        <v>587</v>
      </c>
      <c r="R35" s="253">
        <v>9.09</v>
      </c>
      <c r="S35" s="254">
        <v>18.18</v>
      </c>
      <c r="T35" s="479" t="s">
        <v>591</v>
      </c>
      <c r="U35" s="253">
        <v>6.82</v>
      </c>
      <c r="V35" s="253">
        <v>9.09</v>
      </c>
      <c r="W35" s="499" t="s">
        <v>591</v>
      </c>
      <c r="X35" s="253">
        <v>9.09</v>
      </c>
      <c r="Y35" s="253">
        <v>9.09</v>
      </c>
      <c r="Z35" s="254" t="s">
        <v>592</v>
      </c>
      <c r="AA35" s="253">
        <v>9.09</v>
      </c>
      <c r="AB35" s="254"/>
      <c r="AC35" s="254"/>
      <c r="AD35" s="253">
        <v>9.09</v>
      </c>
      <c r="AE35" s="254"/>
      <c r="AF35" s="254"/>
      <c r="AG35" s="253">
        <v>9.09</v>
      </c>
      <c r="AH35" s="254"/>
      <c r="AI35" s="254"/>
      <c r="AJ35" s="253">
        <v>9.09</v>
      </c>
      <c r="AK35" s="254"/>
      <c r="AL35" s="254"/>
      <c r="AM35" s="253">
        <v>9.09</v>
      </c>
      <c r="AN35" s="254"/>
      <c r="AO35" s="254"/>
      <c r="AP35" s="253">
        <v>9.1</v>
      </c>
      <c r="AQ35" s="254"/>
      <c r="AR35" s="254"/>
      <c r="AS35" s="253">
        <v>9.09</v>
      </c>
      <c r="AT35" s="254"/>
      <c r="AU35" s="254"/>
      <c r="AV35" s="195">
        <f t="shared" si="0"/>
        <v>97.730000000000018</v>
      </c>
      <c r="AW35" s="251">
        <f t="shared" si="1"/>
        <v>36.36</v>
      </c>
      <c r="AX35" s="198">
        <v>8225</v>
      </c>
    </row>
    <row r="36" spans="1:50" ht="51.75" customHeight="1">
      <c r="A36" s="189">
        <v>11</v>
      </c>
      <c r="B36" s="190" t="s">
        <v>583</v>
      </c>
      <c r="C36" s="184" t="s">
        <v>589</v>
      </c>
      <c r="D36" s="191">
        <v>27</v>
      </c>
      <c r="E36" s="190" t="s">
        <v>593</v>
      </c>
      <c r="F36" s="190"/>
      <c r="G36" s="191" t="s">
        <v>594</v>
      </c>
      <c r="H36" s="191" t="s">
        <v>540</v>
      </c>
      <c r="I36" s="294">
        <v>90</v>
      </c>
      <c r="J36" s="294">
        <v>95</v>
      </c>
      <c r="K36" s="295">
        <v>91</v>
      </c>
      <c r="L36" s="296">
        <v>0</v>
      </c>
      <c r="M36" s="255">
        <v>0</v>
      </c>
      <c r="N36" s="454" t="s">
        <v>587</v>
      </c>
      <c r="O36" s="256">
        <v>9.5500000000000007</v>
      </c>
      <c r="P36" s="257">
        <v>0</v>
      </c>
      <c r="Q36" s="454" t="s">
        <v>587</v>
      </c>
      <c r="R36" s="256">
        <v>90.51</v>
      </c>
      <c r="S36" s="256">
        <v>90.51</v>
      </c>
      <c r="T36" s="480" t="s">
        <v>595</v>
      </c>
      <c r="U36" s="256">
        <v>90.51</v>
      </c>
      <c r="V36" s="257">
        <v>90.51</v>
      </c>
      <c r="W36" s="498" t="s">
        <v>596</v>
      </c>
      <c r="X36" s="256">
        <v>90.68</v>
      </c>
      <c r="Y36" s="256">
        <v>90.68</v>
      </c>
      <c r="Z36" s="257" t="s">
        <v>597</v>
      </c>
      <c r="AA36" s="256">
        <v>90.73</v>
      </c>
      <c r="AB36" s="257"/>
      <c r="AC36" s="257"/>
      <c r="AD36" s="256">
        <v>90.77</v>
      </c>
      <c r="AE36" s="257"/>
      <c r="AF36" s="257"/>
      <c r="AG36" s="256">
        <v>90.82</v>
      </c>
      <c r="AH36" s="257"/>
      <c r="AI36" s="257"/>
      <c r="AJ36" s="256">
        <v>90.86</v>
      </c>
      <c r="AK36" s="257"/>
      <c r="AL36" s="257"/>
      <c r="AM36" s="256">
        <v>90.91</v>
      </c>
      <c r="AN36" s="257"/>
      <c r="AO36" s="257"/>
      <c r="AP36" s="256">
        <v>90</v>
      </c>
      <c r="AQ36" s="257"/>
      <c r="AR36" s="257"/>
      <c r="AS36" s="256">
        <v>91.000000000000014</v>
      </c>
      <c r="AT36" s="257"/>
      <c r="AU36" s="257"/>
      <c r="AV36" s="199">
        <v>91</v>
      </c>
      <c r="AW36" s="258">
        <f t="shared" si="1"/>
        <v>271.70000000000005</v>
      </c>
      <c r="AX36" s="200">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pageSetup paperSize="8" scale="18" orientation="portrait" horizontalDpi="0" verticalDpi="0"/>
  <colBreaks count="2" manualBreakCount="2">
    <brk id="18" max="1048575" man="1"/>
    <brk id="50" max="1048575" man="1"/>
  </col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55"/>
  <sheetViews>
    <sheetView showGridLines="0" view="pageBreakPreview" zoomScale="33" zoomScaleNormal="100" workbookViewId="0">
      <selection activeCell="C7" sqref="C7"/>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72"/>
      <c r="B1" s="575" t="s">
        <v>182</v>
      </c>
      <c r="C1" s="576"/>
      <c r="D1" s="576"/>
      <c r="E1" s="576"/>
      <c r="F1" s="576"/>
      <c r="G1" s="576"/>
      <c r="H1" s="576"/>
      <c r="I1" s="577"/>
      <c r="J1" s="578" t="s">
        <v>183</v>
      </c>
      <c r="K1" s="579"/>
      <c r="L1" s="580"/>
    </row>
    <row r="2" spans="1:15" s="156" customFormat="1" ht="30.75" customHeight="1" thickBot="1">
      <c r="A2" s="573"/>
      <c r="B2" s="581" t="s">
        <v>184</v>
      </c>
      <c r="C2" s="582"/>
      <c r="D2" s="582"/>
      <c r="E2" s="582"/>
      <c r="F2" s="582"/>
      <c r="G2" s="582"/>
      <c r="H2" s="582"/>
      <c r="I2" s="583"/>
      <c r="J2" s="578" t="s">
        <v>185</v>
      </c>
      <c r="K2" s="579"/>
      <c r="L2" s="580"/>
    </row>
    <row r="3" spans="1:15" s="156" customFormat="1" ht="24" customHeight="1" thickBot="1">
      <c r="A3" s="573"/>
      <c r="B3" s="581" t="s">
        <v>186</v>
      </c>
      <c r="C3" s="582"/>
      <c r="D3" s="582"/>
      <c r="E3" s="582"/>
      <c r="F3" s="582"/>
      <c r="G3" s="582"/>
      <c r="H3" s="582"/>
      <c r="I3" s="583"/>
      <c r="J3" s="578" t="s">
        <v>187</v>
      </c>
      <c r="K3" s="579"/>
      <c r="L3" s="580"/>
    </row>
    <row r="4" spans="1:15" s="156" customFormat="1" ht="21.75" customHeight="1" thickBot="1">
      <c r="A4" s="574"/>
      <c r="B4" s="584" t="s">
        <v>598</v>
      </c>
      <c r="C4" s="585"/>
      <c r="D4" s="585"/>
      <c r="E4" s="585"/>
      <c r="F4" s="585"/>
      <c r="G4" s="585"/>
      <c r="H4" s="585"/>
      <c r="I4" s="586"/>
      <c r="J4" s="578" t="s">
        <v>189</v>
      </c>
      <c r="K4" s="579"/>
      <c r="L4" s="580"/>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816" t="s">
        <v>190</v>
      </c>
      <c r="B6" s="278" t="s">
        <v>191</v>
      </c>
      <c r="C6" s="232"/>
      <c r="D6" s="278" t="s">
        <v>192</v>
      </c>
      <c r="E6" s="233"/>
      <c r="F6" s="278" t="s">
        <v>193</v>
      </c>
      <c r="G6" s="233"/>
      <c r="H6" s="278" t="s">
        <v>194</v>
      </c>
      <c r="I6" s="234"/>
      <c r="J6" s="878" t="s">
        <v>196</v>
      </c>
      <c r="K6" s="277" t="s">
        <v>197</v>
      </c>
      <c r="L6" s="160"/>
      <c r="M6" s="888"/>
      <c r="N6" s="888"/>
      <c r="O6" s="888"/>
    </row>
    <row r="7" spans="1:15" s="156" customFormat="1" ht="21.75" customHeight="1" thickBot="1">
      <c r="A7" s="816"/>
      <c r="B7" s="279" t="s">
        <v>198</v>
      </c>
      <c r="C7" s="235" t="s">
        <v>195</v>
      </c>
      <c r="D7" s="278" t="s">
        <v>200</v>
      </c>
      <c r="E7" s="236"/>
      <c r="F7" s="278" t="s">
        <v>201</v>
      </c>
      <c r="G7" s="236"/>
      <c r="H7" s="278" t="s">
        <v>202</v>
      </c>
      <c r="I7" s="234"/>
      <c r="J7" s="878"/>
      <c r="K7" s="277" t="s">
        <v>203</v>
      </c>
      <c r="L7" s="160"/>
      <c r="M7" s="888"/>
      <c r="N7" s="888"/>
      <c r="O7" s="888"/>
    </row>
    <row r="8" spans="1:15" s="156" customFormat="1" ht="21.75" customHeight="1" thickBot="1">
      <c r="A8" s="816"/>
      <c r="B8" s="278" t="s">
        <v>204</v>
      </c>
      <c r="C8" s="232"/>
      <c r="D8" s="278" t="s">
        <v>205</v>
      </c>
      <c r="E8" s="236"/>
      <c r="F8" s="278" t="s">
        <v>206</v>
      </c>
      <c r="G8" s="236"/>
      <c r="H8" s="278" t="s">
        <v>207</v>
      </c>
      <c r="I8" s="234"/>
      <c r="J8" s="878"/>
      <c r="K8" s="277" t="s">
        <v>208</v>
      </c>
      <c r="L8" s="160"/>
      <c r="M8" s="888"/>
      <c r="N8" s="888"/>
      <c r="O8" s="888"/>
    </row>
    <row r="9" spans="1:15" s="156" customFormat="1" ht="21.75" customHeight="1">
      <c r="A9" s="157"/>
      <c r="B9" s="158"/>
      <c r="C9" s="158"/>
      <c r="D9" s="158"/>
      <c r="E9" s="158"/>
      <c r="F9" s="158"/>
      <c r="G9" s="158"/>
      <c r="H9" s="158"/>
      <c r="I9" s="158"/>
      <c r="J9" s="158"/>
      <c r="K9" s="158"/>
      <c r="L9" s="158"/>
      <c r="M9" s="159"/>
      <c r="N9" s="159"/>
      <c r="O9" s="159"/>
    </row>
    <row r="10" spans="1:15" ht="15" customHeight="1">
      <c r="A10" s="73"/>
      <c r="B10" s="74"/>
      <c r="C10" s="74"/>
      <c r="D10" s="76"/>
      <c r="E10" s="75"/>
      <c r="F10" s="75"/>
      <c r="G10" s="427"/>
      <c r="H10" s="427"/>
      <c r="I10" s="77"/>
      <c r="J10" s="77"/>
      <c r="K10" s="74"/>
      <c r="L10" s="74"/>
      <c r="M10" s="74"/>
      <c r="N10" s="74"/>
      <c r="O10" s="74"/>
    </row>
    <row r="11" spans="1:15" ht="16.5" customHeight="1" thickBot="1">
      <c r="A11" s="153"/>
      <c r="B11" s="154"/>
      <c r="C11" s="154"/>
      <c r="D11" s="154"/>
      <c r="E11" s="154"/>
      <c r="F11" s="154"/>
      <c r="G11" s="154"/>
      <c r="H11" s="154"/>
      <c r="I11" s="154"/>
      <c r="J11" s="154"/>
      <c r="K11" s="154"/>
      <c r="L11" s="154"/>
      <c r="M11" s="154"/>
    </row>
    <row r="12" spans="1:15" ht="32" customHeight="1" thickBot="1">
      <c r="A12" s="875" t="s">
        <v>599</v>
      </c>
      <c r="B12" s="876"/>
      <c r="C12" s="876"/>
      <c r="D12" s="876"/>
      <c r="E12" s="876"/>
      <c r="F12" s="876"/>
      <c r="G12" s="876"/>
      <c r="H12" s="876"/>
      <c r="I12" s="876"/>
      <c r="J12" s="876"/>
      <c r="K12" s="876"/>
      <c r="L12" s="877"/>
    </row>
    <row r="13" spans="1:15" ht="32" customHeight="1">
      <c r="A13" s="856" t="s">
        <v>600</v>
      </c>
      <c r="B13" s="858" t="s">
        <v>438</v>
      </c>
      <c r="C13" s="860" t="s">
        <v>211</v>
      </c>
      <c r="D13" s="853" t="s">
        <v>238</v>
      </c>
      <c r="E13" s="854"/>
      <c r="F13" s="855"/>
      <c r="G13" s="853" t="s">
        <v>245</v>
      </c>
      <c r="H13" s="854"/>
      <c r="I13" s="855"/>
      <c r="J13" s="619" t="s">
        <v>248</v>
      </c>
      <c r="K13" s="620"/>
      <c r="L13" s="592"/>
    </row>
    <row r="14" spans="1:15" ht="32" customHeight="1">
      <c r="A14" s="857"/>
      <c r="B14" s="859"/>
      <c r="C14" s="861"/>
      <c r="D14" s="215" t="s">
        <v>226</v>
      </c>
      <c r="E14" s="213" t="s">
        <v>227</v>
      </c>
      <c r="F14" s="214" t="s">
        <v>601</v>
      </c>
      <c r="G14" s="215" t="s">
        <v>226</v>
      </c>
      <c r="H14" s="213" t="s">
        <v>227</v>
      </c>
      <c r="I14" s="214" t="s">
        <v>601</v>
      </c>
      <c r="J14" s="215" t="s">
        <v>226</v>
      </c>
      <c r="K14" s="213" t="s">
        <v>227</v>
      </c>
      <c r="L14" s="214" t="s">
        <v>601</v>
      </c>
    </row>
    <row r="15" spans="1:15" ht="57.75" customHeight="1">
      <c r="A15" s="870" t="s">
        <v>392</v>
      </c>
      <c r="B15" s="380" t="s">
        <v>602</v>
      </c>
      <c r="C15" s="882" t="s">
        <v>603</v>
      </c>
      <c r="D15" s="889"/>
      <c r="E15" s="891"/>
      <c r="F15" s="893"/>
      <c r="G15" s="216">
        <v>5040660836</v>
      </c>
      <c r="H15" s="211">
        <v>75514747</v>
      </c>
      <c r="I15" s="893"/>
      <c r="J15" s="462">
        <v>82316983</v>
      </c>
      <c r="K15" s="463">
        <v>341347713</v>
      </c>
      <c r="L15" s="884">
        <v>0.25</v>
      </c>
    </row>
    <row r="16" spans="1:15" ht="57.75" customHeight="1">
      <c r="A16" s="871"/>
      <c r="B16" s="380" t="s">
        <v>604</v>
      </c>
      <c r="C16" s="882"/>
      <c r="D16" s="890"/>
      <c r="E16" s="892"/>
      <c r="F16" s="894"/>
      <c r="G16" s="216">
        <v>710219000</v>
      </c>
      <c r="H16" s="211">
        <v>6314500</v>
      </c>
      <c r="I16" s="894"/>
      <c r="J16" s="462">
        <v>112200000</v>
      </c>
      <c r="K16" s="463">
        <v>39399810</v>
      </c>
      <c r="L16" s="885"/>
    </row>
    <row r="17" spans="1:13" ht="57.75" customHeight="1">
      <c r="A17" s="871"/>
      <c r="B17" s="380" t="s">
        <v>605</v>
      </c>
      <c r="C17" s="882"/>
      <c r="D17" s="381"/>
      <c r="E17" s="312"/>
      <c r="F17" s="894"/>
      <c r="G17" s="216">
        <v>1226387465</v>
      </c>
      <c r="H17" s="211">
        <v>5336082</v>
      </c>
      <c r="I17" s="894"/>
      <c r="J17" s="462">
        <v>69712390</v>
      </c>
      <c r="K17" s="463">
        <v>69869609</v>
      </c>
      <c r="L17" s="885"/>
    </row>
    <row r="18" spans="1:13" ht="57.75" customHeight="1">
      <c r="A18" s="871"/>
      <c r="B18" s="380" t="s">
        <v>606</v>
      </c>
      <c r="C18" s="882"/>
      <c r="D18" s="381"/>
      <c r="E18" s="312"/>
      <c r="F18" s="895"/>
      <c r="G18" s="216">
        <v>317445000</v>
      </c>
      <c r="H18" s="211">
        <v>7037386</v>
      </c>
      <c r="I18" s="895"/>
      <c r="J18" s="462">
        <v>0</v>
      </c>
      <c r="K18" s="463">
        <v>27435697</v>
      </c>
      <c r="L18" s="886"/>
    </row>
    <row r="19" spans="1:13" ht="57.75" customHeight="1">
      <c r="A19" s="872"/>
      <c r="B19" s="380" t="s">
        <v>607</v>
      </c>
      <c r="C19" s="383" t="s">
        <v>393</v>
      </c>
      <c r="D19" s="381"/>
      <c r="E19" s="312"/>
      <c r="F19" s="313"/>
      <c r="G19" s="216">
        <v>402043699</v>
      </c>
      <c r="H19" s="211">
        <v>0</v>
      </c>
      <c r="I19" s="313"/>
      <c r="J19" s="467">
        <v>350218637</v>
      </c>
      <c r="K19" s="463">
        <v>47000000</v>
      </c>
      <c r="L19" s="313">
        <v>25</v>
      </c>
    </row>
    <row r="20" spans="1:13" ht="57.75" customHeight="1">
      <c r="A20" s="870" t="s">
        <v>608</v>
      </c>
      <c r="B20" s="380" t="s">
        <v>609</v>
      </c>
      <c r="C20" s="883" t="s">
        <v>413</v>
      </c>
      <c r="D20" s="381"/>
      <c r="E20" s="312"/>
      <c r="F20" s="896"/>
      <c r="G20" s="216">
        <v>1300257000</v>
      </c>
      <c r="H20" s="211">
        <v>32455203</v>
      </c>
      <c r="I20" s="896"/>
      <c r="J20" s="462"/>
      <c r="K20" s="463">
        <v>82687014</v>
      </c>
      <c r="L20" s="887">
        <v>0.25</v>
      </c>
    </row>
    <row r="21" spans="1:13" ht="57.75" customHeight="1">
      <c r="A21" s="871"/>
      <c r="B21" s="380" t="s">
        <v>610</v>
      </c>
      <c r="C21" s="883"/>
      <c r="D21" s="381"/>
      <c r="E21" s="312"/>
      <c r="F21" s="895"/>
      <c r="G21" s="216">
        <v>677187000</v>
      </c>
      <c r="H21" s="211">
        <v>13193333</v>
      </c>
      <c r="I21" s="895"/>
      <c r="J21" s="462">
        <v>0</v>
      </c>
      <c r="K21" s="463">
        <v>62737000</v>
      </c>
      <c r="L21" s="886"/>
    </row>
    <row r="22" spans="1:13" ht="57.75" customHeight="1">
      <c r="A22" s="385" t="s">
        <v>611</v>
      </c>
      <c r="B22" s="380" t="s">
        <v>612</v>
      </c>
      <c r="C22" s="383" t="s">
        <v>495</v>
      </c>
      <c r="D22" s="382"/>
      <c r="E22" s="91"/>
      <c r="F22" s="92"/>
      <c r="G22" s="217">
        <v>495102000</v>
      </c>
      <c r="H22" s="91">
        <v>7894562</v>
      </c>
      <c r="I22" s="92"/>
      <c r="J22" s="464">
        <v>0</v>
      </c>
      <c r="K22" s="365">
        <v>45009272</v>
      </c>
      <c r="L22" s="466">
        <v>0.25</v>
      </c>
    </row>
    <row r="23" spans="1:13" ht="32" customHeight="1">
      <c r="A23" s="384"/>
      <c r="B23" s="205"/>
      <c r="C23" s="219"/>
      <c r="D23" s="217"/>
      <c r="E23" s="91"/>
      <c r="F23" s="92"/>
      <c r="G23" s="217"/>
      <c r="H23" s="91"/>
      <c r="I23" s="436"/>
      <c r="J23" s="217"/>
      <c r="K23" s="91"/>
      <c r="L23" s="92"/>
    </row>
    <row r="24" spans="1:13" ht="32" customHeight="1">
      <c r="A24" s="207"/>
      <c r="B24" s="208"/>
      <c r="C24" s="221"/>
      <c r="D24" s="218"/>
      <c r="E24" s="94"/>
      <c r="F24" s="97"/>
      <c r="G24" s="218"/>
      <c r="H24" s="434"/>
      <c r="I24" s="433"/>
      <c r="J24" s="435"/>
      <c r="K24" s="94"/>
      <c r="L24" s="97"/>
    </row>
    <row r="25" spans="1:13" s="95" customFormat="1" ht="16.5" customHeight="1">
      <c r="M25" s="68"/>
    </row>
    <row r="27" spans="1:13" ht="35" customHeight="1">
      <c r="A27" s="862" t="s">
        <v>613</v>
      </c>
      <c r="B27" s="863"/>
      <c r="C27" s="863"/>
      <c r="D27" s="863"/>
      <c r="E27" s="863"/>
      <c r="F27" s="863"/>
      <c r="G27" s="863"/>
      <c r="H27" s="863"/>
      <c r="I27" s="863"/>
      <c r="J27" s="863"/>
      <c r="K27" s="863"/>
      <c r="L27" s="864"/>
    </row>
    <row r="28" spans="1:13" ht="35" customHeight="1">
      <c r="A28" s="873" t="s">
        <v>600</v>
      </c>
      <c r="B28" s="858" t="s">
        <v>438</v>
      </c>
      <c r="C28" s="860" t="s">
        <v>211</v>
      </c>
      <c r="D28" s="853" t="s">
        <v>251</v>
      </c>
      <c r="E28" s="854"/>
      <c r="F28" s="855"/>
      <c r="G28" s="853" t="s">
        <v>255</v>
      </c>
      <c r="H28" s="854"/>
      <c r="I28" s="855"/>
      <c r="J28" s="853" t="s">
        <v>258</v>
      </c>
      <c r="K28" s="854"/>
      <c r="L28" s="868"/>
    </row>
    <row r="29" spans="1:13" ht="35" customHeight="1">
      <c r="A29" s="874"/>
      <c r="B29" s="859"/>
      <c r="C29" s="869"/>
      <c r="D29" s="215" t="s">
        <v>226</v>
      </c>
      <c r="E29" s="213" t="s">
        <v>227</v>
      </c>
      <c r="F29" s="214" t="s">
        <v>601</v>
      </c>
      <c r="G29" s="215" t="s">
        <v>226</v>
      </c>
      <c r="H29" s="213" t="s">
        <v>227</v>
      </c>
      <c r="I29" s="214" t="s">
        <v>601</v>
      </c>
      <c r="J29" s="215" t="s">
        <v>226</v>
      </c>
      <c r="K29" s="213" t="s">
        <v>227</v>
      </c>
      <c r="L29" s="485" t="s">
        <v>601</v>
      </c>
    </row>
    <row r="30" spans="1:13" ht="48">
      <c r="A30" s="879" t="s">
        <v>392</v>
      </c>
      <c r="B30" s="380" t="s">
        <v>602</v>
      </c>
      <c r="C30" s="882" t="s">
        <v>603</v>
      </c>
      <c r="D30" s="216">
        <f>+ACTIVIDAD_1!E25-ACTIVIDAD_1!D25</f>
        <v>50638950</v>
      </c>
      <c r="E30" s="211">
        <f>+ACTIVIDAD_1!E26-ACTIVIDAD_1!D26</f>
        <v>401217644</v>
      </c>
      <c r="F30" s="884">
        <v>0.25</v>
      </c>
      <c r="G30" s="216"/>
      <c r="H30" s="211"/>
      <c r="I30" s="212"/>
      <c r="J30" s="216"/>
      <c r="K30" s="211"/>
      <c r="L30" s="486"/>
    </row>
    <row r="31" spans="1:13" ht="32">
      <c r="A31" s="880"/>
      <c r="B31" s="380" t="s">
        <v>604</v>
      </c>
      <c r="C31" s="882"/>
      <c r="D31" s="217">
        <v>0</v>
      </c>
      <c r="E31" s="91">
        <f>+ACTIVIDAD_2!E26-ACTIVIDAD_2!D26</f>
        <v>52944967</v>
      </c>
      <c r="F31" s="885"/>
      <c r="G31" s="217"/>
      <c r="H31" s="91"/>
      <c r="I31" s="92"/>
      <c r="J31" s="217"/>
      <c r="K31" s="91"/>
      <c r="L31" s="487"/>
    </row>
    <row r="32" spans="1:13" ht="32">
      <c r="A32" s="880"/>
      <c r="B32" s="380" t="s">
        <v>605</v>
      </c>
      <c r="C32" s="882"/>
      <c r="D32" s="217">
        <v>0</v>
      </c>
      <c r="E32" s="91">
        <f>+ACTIVIDAD_3!E26-ACTIVIDAD_3!D26</f>
        <v>114025150</v>
      </c>
      <c r="F32" s="885"/>
      <c r="G32" s="217"/>
      <c r="H32" s="91"/>
      <c r="I32" s="92"/>
      <c r="J32" s="217"/>
      <c r="K32" s="91"/>
      <c r="L32" s="487"/>
    </row>
    <row r="33" spans="1:12" ht="64">
      <c r="A33" s="880"/>
      <c r="B33" s="380" t="s">
        <v>606</v>
      </c>
      <c r="C33" s="882"/>
      <c r="D33" s="482">
        <f>+ACTIVIDAD_4!E25-ACTIVIDAD_4!D25</f>
        <v>0</v>
      </c>
      <c r="E33" s="483">
        <f>+ACTIVIDAD_4!E26-ACTIVIDAD_4!D26</f>
        <v>27435697</v>
      </c>
      <c r="F33" s="886"/>
      <c r="G33" s="482"/>
      <c r="H33" s="483"/>
      <c r="I33" s="484"/>
      <c r="J33" s="482"/>
      <c r="K33" s="483"/>
      <c r="L33" s="488"/>
    </row>
    <row r="34" spans="1:12" ht="35" customHeight="1">
      <c r="A34" s="881"/>
      <c r="B34" s="380" t="s">
        <v>607</v>
      </c>
      <c r="C34" s="383" t="s">
        <v>393</v>
      </c>
      <c r="D34" s="482">
        <f>+ACTIVIDAD_5!E25-ACTIVIDAD_5!D25</f>
        <v>0</v>
      </c>
      <c r="E34" s="483">
        <f>+ACTIVIDAD_5!E26-ACTIVIDAD_5!D26</f>
        <v>0</v>
      </c>
      <c r="F34" s="313">
        <v>25</v>
      </c>
      <c r="G34" s="482"/>
      <c r="H34" s="483"/>
      <c r="I34" s="484"/>
      <c r="J34" s="482"/>
      <c r="K34" s="483"/>
      <c r="L34" s="488"/>
    </row>
    <row r="35" spans="1:12" ht="48">
      <c r="A35" s="879" t="s">
        <v>608</v>
      </c>
      <c r="B35" s="380" t="s">
        <v>609</v>
      </c>
      <c r="C35" s="883" t="s">
        <v>413</v>
      </c>
      <c r="D35" s="482">
        <f>+ACTIVIDAD_6!E25-ACTIVIDAD_6!D25</f>
        <v>85265200</v>
      </c>
      <c r="E35" s="483">
        <f>+ACTIVIDAD_6!E26-ACTIVIDAD_6!D26</f>
        <v>106812214</v>
      </c>
      <c r="F35" s="887">
        <v>0.25</v>
      </c>
      <c r="G35" s="482"/>
      <c r="H35" s="483"/>
      <c r="I35" s="484"/>
      <c r="J35" s="482"/>
      <c r="K35" s="483"/>
      <c r="L35" s="488"/>
    </row>
    <row r="36" spans="1:12" ht="48">
      <c r="A36" s="880"/>
      <c r="B36" s="380" t="s">
        <v>610</v>
      </c>
      <c r="C36" s="883"/>
      <c r="D36" s="482">
        <v>0</v>
      </c>
      <c r="E36" s="483">
        <f>+ACTIVIDAD_7!E26-ACTIVIDAD_7!D26</f>
        <v>69446844</v>
      </c>
      <c r="F36" s="886"/>
      <c r="G36" s="482"/>
      <c r="H36" s="483"/>
      <c r="I36" s="484"/>
      <c r="J36" s="482"/>
      <c r="K36" s="483"/>
      <c r="L36" s="488"/>
    </row>
    <row r="37" spans="1:12" ht="80">
      <c r="A37" s="489" t="s">
        <v>611</v>
      </c>
      <c r="B37" s="490" t="s">
        <v>612</v>
      </c>
      <c r="C37" s="491" t="s">
        <v>495</v>
      </c>
      <c r="D37" s="492">
        <f>+ACTIVIDAD_8!E25-ACTIVIDAD_8!D25</f>
        <v>0</v>
      </c>
      <c r="E37" s="493">
        <f>+ACTIVIDAD_8!E26-ACTIVIDAD_8!D26</f>
        <v>45009272</v>
      </c>
      <c r="F37" s="466">
        <v>0.25</v>
      </c>
      <c r="G37" s="492"/>
      <c r="H37" s="493"/>
      <c r="I37" s="494"/>
      <c r="J37" s="492"/>
      <c r="K37" s="493"/>
      <c r="L37" s="495"/>
    </row>
    <row r="39" spans="1:12" ht="15" thickBot="1"/>
    <row r="40" spans="1:12" ht="35" customHeight="1" thickBot="1">
      <c r="A40" s="865" t="s">
        <v>614</v>
      </c>
      <c r="B40" s="866"/>
      <c r="C40" s="866"/>
      <c r="D40" s="866"/>
      <c r="E40" s="866"/>
      <c r="F40" s="866"/>
      <c r="G40" s="866"/>
      <c r="H40" s="866"/>
      <c r="I40" s="866"/>
      <c r="J40" s="866"/>
      <c r="K40" s="866"/>
      <c r="L40" s="867"/>
    </row>
    <row r="41" spans="1:12" ht="35" customHeight="1">
      <c r="A41" s="856" t="s">
        <v>600</v>
      </c>
      <c r="B41" s="858" t="s">
        <v>438</v>
      </c>
      <c r="C41" s="860" t="s">
        <v>211</v>
      </c>
      <c r="D41" s="853" t="s">
        <v>259</v>
      </c>
      <c r="E41" s="854"/>
      <c r="F41" s="855"/>
      <c r="G41" s="853" t="s">
        <v>260</v>
      </c>
      <c r="H41" s="854"/>
      <c r="I41" s="855"/>
      <c r="J41" s="853" t="s">
        <v>261</v>
      </c>
      <c r="K41" s="854"/>
      <c r="L41" s="855"/>
    </row>
    <row r="42" spans="1:12" ht="35" customHeight="1" thickBot="1">
      <c r="A42" s="857"/>
      <c r="B42" s="859"/>
      <c r="C42" s="869"/>
      <c r="D42" s="215" t="s">
        <v>226</v>
      </c>
      <c r="E42" s="213" t="s">
        <v>227</v>
      </c>
      <c r="F42" s="214" t="s">
        <v>601</v>
      </c>
      <c r="G42" s="215" t="s">
        <v>226</v>
      </c>
      <c r="H42" s="213" t="s">
        <v>227</v>
      </c>
      <c r="I42" s="214" t="s">
        <v>601</v>
      </c>
      <c r="J42" s="215" t="s">
        <v>226</v>
      </c>
      <c r="K42" s="213" t="s">
        <v>227</v>
      </c>
      <c r="L42" s="214" t="s">
        <v>601</v>
      </c>
    </row>
    <row r="43" spans="1:12" ht="35" customHeight="1">
      <c r="A43" s="209"/>
      <c r="B43" s="210"/>
      <c r="C43" s="219" t="s">
        <v>615</v>
      </c>
      <c r="D43" s="216"/>
      <c r="E43" s="211"/>
      <c r="F43" s="212"/>
      <c r="G43" s="216"/>
      <c r="H43" s="211"/>
      <c r="I43" s="212"/>
      <c r="J43" s="216"/>
      <c r="K43" s="211"/>
      <c r="L43" s="212"/>
    </row>
    <row r="44" spans="1:12" ht="35" customHeight="1">
      <c r="A44" s="206"/>
      <c r="B44" s="205"/>
      <c r="C44" s="220" t="s">
        <v>616</v>
      </c>
      <c r="D44" s="217"/>
      <c r="E44" s="91"/>
      <c r="F44" s="92"/>
      <c r="G44" s="217"/>
      <c r="H44" s="91"/>
      <c r="I44" s="92"/>
      <c r="J44" s="217"/>
      <c r="K44" s="91"/>
      <c r="L44" s="92"/>
    </row>
    <row r="45" spans="1:12" ht="35" customHeight="1">
      <c r="A45" s="206"/>
      <c r="B45" s="205"/>
      <c r="C45" s="220" t="s">
        <v>617</v>
      </c>
      <c r="D45" s="217"/>
      <c r="E45" s="91"/>
      <c r="F45" s="92"/>
      <c r="G45" s="217"/>
      <c r="H45" s="91"/>
      <c r="I45" s="92"/>
      <c r="J45" s="217"/>
      <c r="K45" s="91"/>
      <c r="L45" s="92"/>
    </row>
    <row r="46" spans="1:12" ht="35" customHeight="1" thickBot="1">
      <c r="A46" s="207"/>
      <c r="B46" s="208"/>
      <c r="C46" s="221" t="s">
        <v>618</v>
      </c>
      <c r="D46" s="218"/>
      <c r="E46" s="94"/>
      <c r="F46" s="97"/>
      <c r="G46" s="218"/>
      <c r="H46" s="94"/>
      <c r="I46" s="97"/>
      <c r="J46" s="218"/>
      <c r="K46" s="94"/>
      <c r="L46" s="97"/>
    </row>
    <row r="48" spans="1:12" ht="15" thickBot="1"/>
    <row r="49" spans="1:12" ht="35" customHeight="1" thickBot="1">
      <c r="A49" s="865" t="s">
        <v>619</v>
      </c>
      <c r="B49" s="866"/>
      <c r="C49" s="866"/>
      <c r="D49" s="866"/>
      <c r="E49" s="866"/>
      <c r="F49" s="866"/>
      <c r="G49" s="866"/>
      <c r="H49" s="866"/>
      <c r="I49" s="866"/>
      <c r="J49" s="866"/>
      <c r="K49" s="866"/>
      <c r="L49" s="867"/>
    </row>
    <row r="50" spans="1:12" ht="35" customHeight="1">
      <c r="A50" s="856" t="s">
        <v>600</v>
      </c>
      <c r="B50" s="858" t="s">
        <v>438</v>
      </c>
      <c r="C50" s="860" t="s">
        <v>211</v>
      </c>
      <c r="D50" s="853" t="s">
        <v>262</v>
      </c>
      <c r="E50" s="854"/>
      <c r="F50" s="855"/>
      <c r="G50" s="853" t="s">
        <v>620</v>
      </c>
      <c r="H50" s="854"/>
      <c r="I50" s="855"/>
      <c r="J50" s="853" t="s">
        <v>264</v>
      </c>
      <c r="K50" s="854"/>
      <c r="L50" s="855"/>
    </row>
    <row r="51" spans="1:12" ht="35" customHeight="1" thickBot="1">
      <c r="A51" s="857"/>
      <c r="B51" s="859"/>
      <c r="C51" s="869"/>
      <c r="D51" s="215" t="s">
        <v>226</v>
      </c>
      <c r="E51" s="213" t="s">
        <v>227</v>
      </c>
      <c r="F51" s="214" t="s">
        <v>601</v>
      </c>
      <c r="G51" s="215" t="s">
        <v>226</v>
      </c>
      <c r="H51" s="213" t="s">
        <v>227</v>
      </c>
      <c r="I51" s="214" t="s">
        <v>601</v>
      </c>
      <c r="J51" s="215" t="s">
        <v>226</v>
      </c>
      <c r="K51" s="213" t="s">
        <v>227</v>
      </c>
      <c r="L51" s="214" t="s">
        <v>601</v>
      </c>
    </row>
    <row r="52" spans="1:12" ht="35" customHeight="1">
      <c r="A52" s="209"/>
      <c r="B52" s="210"/>
      <c r="C52" s="219" t="s">
        <v>615</v>
      </c>
      <c r="D52" s="216"/>
      <c r="E52" s="211"/>
      <c r="F52" s="212"/>
      <c r="G52" s="216"/>
      <c r="H52" s="211"/>
      <c r="I52" s="212"/>
      <c r="J52" s="216"/>
      <c r="K52" s="211"/>
      <c r="L52" s="212"/>
    </row>
    <row r="53" spans="1:12" ht="35" customHeight="1">
      <c r="A53" s="206"/>
      <c r="B53" s="205"/>
      <c r="C53" s="220" t="s">
        <v>616</v>
      </c>
      <c r="D53" s="217"/>
      <c r="E53" s="91"/>
      <c r="F53" s="92"/>
      <c r="G53" s="217"/>
      <c r="H53" s="91"/>
      <c r="I53" s="92"/>
      <c r="J53" s="217"/>
      <c r="K53" s="91"/>
      <c r="L53" s="92"/>
    </row>
    <row r="54" spans="1:12" ht="35" customHeight="1">
      <c r="A54" s="206"/>
      <c r="B54" s="205"/>
      <c r="C54" s="220" t="s">
        <v>617</v>
      </c>
      <c r="D54" s="217"/>
      <c r="E54" s="91"/>
      <c r="F54" s="92"/>
      <c r="G54" s="217"/>
      <c r="H54" s="91"/>
      <c r="I54" s="92"/>
      <c r="J54" s="217"/>
      <c r="K54" s="91"/>
      <c r="L54" s="92"/>
    </row>
    <row r="55" spans="1:12" ht="35" customHeight="1" thickBot="1">
      <c r="A55" s="207"/>
      <c r="B55" s="208"/>
      <c r="C55" s="221" t="s">
        <v>618</v>
      </c>
      <c r="D55" s="218"/>
      <c r="E55" s="94"/>
      <c r="F55" s="97"/>
      <c r="G55" s="218"/>
      <c r="H55" s="94"/>
      <c r="I55" s="97"/>
      <c r="J55" s="218"/>
      <c r="K55" s="94"/>
      <c r="L55" s="97"/>
    </row>
  </sheetData>
  <mergeCells count="60">
    <mergeCell ref="M6:O6"/>
    <mergeCell ref="M7:O7"/>
    <mergeCell ref="M8:O8"/>
    <mergeCell ref="C15:C18"/>
    <mergeCell ref="C20:C21"/>
    <mergeCell ref="D15:D16"/>
    <mergeCell ref="E15:E16"/>
    <mergeCell ref="F15:F18"/>
    <mergeCell ref="F20:F21"/>
    <mergeCell ref="I15:I18"/>
    <mergeCell ref="I20:I21"/>
    <mergeCell ref="L15:L18"/>
    <mergeCell ref="L20:L21"/>
    <mergeCell ref="A30:A34"/>
    <mergeCell ref="C30:C33"/>
    <mergeCell ref="A35:A36"/>
    <mergeCell ref="A1:A4"/>
    <mergeCell ref="J1:L1"/>
    <mergeCell ref="J2:L2"/>
    <mergeCell ref="J3:L3"/>
    <mergeCell ref="J4:L4"/>
    <mergeCell ref="B1:I1"/>
    <mergeCell ref="B2:I2"/>
    <mergeCell ref="B3:I3"/>
    <mergeCell ref="B4:I4"/>
    <mergeCell ref="C35:C36"/>
    <mergeCell ref="F30:F33"/>
    <mergeCell ref="F35:F36"/>
    <mergeCell ref="A50:A51"/>
    <mergeCell ref="B50:B51"/>
    <mergeCell ref="A28:A29"/>
    <mergeCell ref="A41:A42"/>
    <mergeCell ref="A6:A8"/>
    <mergeCell ref="A12:L12"/>
    <mergeCell ref="A49:L49"/>
    <mergeCell ref="C50:C51"/>
    <mergeCell ref="D50:F50"/>
    <mergeCell ref="G50:I50"/>
    <mergeCell ref="J50:L50"/>
    <mergeCell ref="G28:I28"/>
    <mergeCell ref="B41:B42"/>
    <mergeCell ref="J6:J8"/>
    <mergeCell ref="C41:C42"/>
    <mergeCell ref="D41:F41"/>
    <mergeCell ref="G41:I41"/>
    <mergeCell ref="A13:A14"/>
    <mergeCell ref="B13:B14"/>
    <mergeCell ref="C13:C14"/>
    <mergeCell ref="D13:F13"/>
    <mergeCell ref="G13:I13"/>
    <mergeCell ref="A27:L27"/>
    <mergeCell ref="A40:L40"/>
    <mergeCell ref="J28:L28"/>
    <mergeCell ref="J13:L13"/>
    <mergeCell ref="J41:L41"/>
    <mergeCell ref="B28:B29"/>
    <mergeCell ref="C28:C29"/>
    <mergeCell ref="D28:F28"/>
    <mergeCell ref="A15:A19"/>
    <mergeCell ref="A20:A21"/>
  </mergeCells>
  <pageMargins left="0.25" right="0.25" top="0.75" bottom="0.75" header="0.3" footer="0.3"/>
  <pageSetup paperSize="8" scale="3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view="pageBreakPreview" topLeftCell="A40" zoomScale="62" zoomScaleNormal="100" workbookViewId="0">
      <selection activeCell="A44" sqref="A44:A45"/>
    </sheetView>
  </sheetViews>
  <sheetFormatPr baseColWidth="10" defaultColWidth="10.6640625" defaultRowHeight="14"/>
  <cols>
    <col min="1" max="1" width="42.5" style="68" customWidth="1"/>
    <col min="2"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66406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10.6640625" style="68"/>
    <col min="35" max="35" width="18.5" style="68" bestFit="1" customWidth="1"/>
    <col min="36" max="36" width="16.1640625" style="68" customWidth="1"/>
    <col min="37" max="16384" width="10.6640625" style="68"/>
  </cols>
  <sheetData>
    <row r="1" spans="1:25" ht="24" customHeight="1" thickBot="1">
      <c r="A1" s="907"/>
      <c r="B1" s="575" t="s">
        <v>182</v>
      </c>
      <c r="C1" s="576"/>
      <c r="D1" s="576"/>
      <c r="E1" s="576"/>
      <c r="F1" s="576"/>
      <c r="G1" s="576"/>
      <c r="H1" s="577"/>
      <c r="I1" s="126" t="s">
        <v>121</v>
      </c>
      <c r="J1" s="127"/>
      <c r="M1" s="161"/>
    </row>
    <row r="2" spans="1:25" ht="24" customHeight="1" thickBot="1">
      <c r="A2" s="908"/>
      <c r="B2" s="581" t="s">
        <v>184</v>
      </c>
      <c r="C2" s="582"/>
      <c r="D2" s="582"/>
      <c r="E2" s="582"/>
      <c r="F2" s="582"/>
      <c r="G2" s="582"/>
      <c r="H2" s="583"/>
      <c r="I2" s="126" t="s">
        <v>122</v>
      </c>
      <c r="J2" s="127"/>
      <c r="M2" s="161"/>
    </row>
    <row r="3" spans="1:25" ht="24" customHeight="1" thickBot="1">
      <c r="A3" s="908"/>
      <c r="B3" s="581" t="s">
        <v>186</v>
      </c>
      <c r="C3" s="582"/>
      <c r="D3" s="582"/>
      <c r="E3" s="582"/>
      <c r="F3" s="582"/>
      <c r="G3" s="582"/>
      <c r="H3" s="583"/>
      <c r="I3" s="126" t="s">
        <v>621</v>
      </c>
      <c r="J3" s="127"/>
      <c r="M3" s="161"/>
    </row>
    <row r="4" spans="1:25" ht="24" customHeight="1" thickBot="1">
      <c r="A4" s="909"/>
      <c r="B4" s="584" t="s">
        <v>622</v>
      </c>
      <c r="C4" s="585"/>
      <c r="D4" s="585"/>
      <c r="E4" s="585"/>
      <c r="F4" s="585"/>
      <c r="G4" s="585"/>
      <c r="H4" s="586"/>
      <c r="I4" s="126" t="s">
        <v>189</v>
      </c>
      <c r="J4" s="127"/>
      <c r="M4" s="161"/>
    </row>
    <row r="6" spans="1:25" ht="15" customHeight="1" thickBot="1">
      <c r="A6" s="73"/>
      <c r="B6" s="74"/>
      <c r="C6" s="74"/>
      <c r="D6" s="76"/>
      <c r="E6" s="75"/>
      <c r="F6" s="75"/>
      <c r="G6" s="427"/>
      <c r="H6" s="427"/>
      <c r="I6" s="77"/>
      <c r="J6" s="77"/>
      <c r="K6" s="74"/>
      <c r="L6" s="74"/>
      <c r="M6" s="74"/>
      <c r="N6" s="74"/>
      <c r="O6" s="74"/>
      <c r="P6" s="74"/>
      <c r="Q6" s="74"/>
      <c r="R6" s="74"/>
      <c r="S6" s="74"/>
      <c r="T6" s="78"/>
      <c r="U6" s="74"/>
      <c r="V6" s="74"/>
      <c r="X6" s="79"/>
      <c r="Y6" s="80"/>
    </row>
    <row r="7" spans="1:25" ht="15" customHeight="1">
      <c r="A7" s="911" t="s">
        <v>623</v>
      </c>
      <c r="B7" s="915">
        <v>8225</v>
      </c>
      <c r="C7" s="916"/>
      <c r="D7" s="916"/>
      <c r="E7" s="916"/>
      <c r="F7" s="916"/>
      <c r="G7" s="916"/>
      <c r="H7" s="916"/>
      <c r="I7" s="916"/>
      <c r="J7" s="916"/>
      <c r="K7" s="74"/>
      <c r="L7" s="74"/>
      <c r="M7" s="74"/>
      <c r="N7" s="74"/>
      <c r="O7" s="74"/>
      <c r="P7" s="74"/>
      <c r="Q7" s="74"/>
      <c r="R7" s="74"/>
      <c r="S7" s="74"/>
      <c r="T7" s="74"/>
      <c r="U7" s="74"/>
      <c r="V7" s="74"/>
      <c r="W7" s="74"/>
      <c r="X7" s="74"/>
      <c r="Y7" s="74"/>
    </row>
    <row r="8" spans="1:25" ht="15" customHeight="1">
      <c r="A8" s="912"/>
      <c r="B8" s="915"/>
      <c r="C8" s="916"/>
      <c r="D8" s="916"/>
      <c r="E8" s="916"/>
      <c r="F8" s="916"/>
      <c r="G8" s="916"/>
      <c r="H8" s="916"/>
      <c r="I8" s="916"/>
      <c r="J8" s="916"/>
      <c r="K8" s="74"/>
      <c r="L8" s="74"/>
      <c r="M8" s="74"/>
      <c r="N8" s="74"/>
      <c r="O8" s="74"/>
      <c r="P8" s="74"/>
      <c r="Q8" s="74"/>
      <c r="R8" s="74"/>
      <c r="S8" s="74"/>
      <c r="T8" s="74"/>
      <c r="U8" s="74"/>
      <c r="V8" s="74"/>
      <c r="W8" s="74"/>
      <c r="X8" s="74"/>
      <c r="Y8" s="74"/>
    </row>
    <row r="9" spans="1:25" ht="15" customHeight="1">
      <c r="A9" s="912"/>
      <c r="B9" s="915"/>
      <c r="C9" s="916"/>
      <c r="D9" s="916"/>
      <c r="E9" s="916"/>
      <c r="F9" s="916"/>
      <c r="G9" s="916"/>
      <c r="H9" s="916"/>
      <c r="I9" s="916"/>
      <c r="J9" s="916"/>
      <c r="K9" s="74"/>
      <c r="L9" s="74"/>
      <c r="M9" s="74"/>
      <c r="N9" s="74"/>
      <c r="O9" s="74"/>
      <c r="P9" s="74"/>
      <c r="Q9" s="74"/>
      <c r="R9" s="74"/>
      <c r="S9" s="74"/>
      <c r="T9" s="74"/>
      <c r="U9" s="74"/>
      <c r="V9" s="74"/>
      <c r="W9" s="74"/>
      <c r="X9" s="74"/>
      <c r="Y9" s="74"/>
    </row>
    <row r="10" spans="1:25" ht="15" customHeight="1" thickBot="1">
      <c r="A10" s="913"/>
      <c r="B10" s="915"/>
      <c r="C10" s="916"/>
      <c r="D10" s="916"/>
      <c r="E10" s="916"/>
      <c r="F10" s="916"/>
      <c r="G10" s="916"/>
      <c r="H10" s="916"/>
      <c r="I10" s="916"/>
      <c r="J10" s="916"/>
      <c r="K10" s="74"/>
      <c r="L10" s="74"/>
      <c r="M10" s="74"/>
      <c r="N10" s="74"/>
      <c r="O10" s="74"/>
      <c r="P10" s="74"/>
      <c r="Q10" s="74"/>
      <c r="R10" s="74"/>
      <c r="S10" s="74"/>
      <c r="T10" s="74"/>
      <c r="U10" s="74"/>
      <c r="V10" s="74"/>
      <c r="W10" s="74"/>
      <c r="X10" s="74"/>
      <c r="Y10" s="74"/>
    </row>
    <row r="11" spans="1:25" ht="9" customHeight="1" thickBot="1">
      <c r="A11" s="81"/>
      <c r="B11" s="155"/>
      <c r="C11" s="74"/>
      <c r="D11" s="74"/>
      <c r="E11" s="74"/>
      <c r="F11" s="74"/>
      <c r="G11" s="74"/>
      <c r="H11" s="74"/>
      <c r="I11" s="74"/>
      <c r="J11" s="74"/>
      <c r="K11" s="74"/>
      <c r="L11" s="74"/>
      <c r="M11" s="74"/>
      <c r="N11" s="74"/>
      <c r="O11" s="74"/>
      <c r="P11" s="74"/>
      <c r="Q11" s="74"/>
      <c r="R11" s="74"/>
      <c r="S11" s="74"/>
      <c r="T11" s="74"/>
      <c r="U11" s="74"/>
      <c r="V11" s="74"/>
      <c r="W11" s="74"/>
      <c r="X11" s="74"/>
      <c r="Y11" s="74"/>
    </row>
    <row r="12" spans="1:25" s="156" customFormat="1" ht="21.75" customHeight="1" thickBot="1">
      <c r="A12" s="588" t="s">
        <v>190</v>
      </c>
      <c r="B12" s="259" t="s">
        <v>191</v>
      </c>
      <c r="C12" s="280"/>
      <c r="D12" s="259" t="s">
        <v>192</v>
      </c>
      <c r="E12" s="281"/>
      <c r="F12" s="259" t="s">
        <v>193</v>
      </c>
      <c r="G12" s="281"/>
      <c r="H12" s="259" t="s">
        <v>194</v>
      </c>
      <c r="I12" s="282"/>
    </row>
    <row r="13" spans="1:25" s="156" customFormat="1" ht="21.75" customHeight="1" thickBot="1">
      <c r="A13" s="588"/>
      <c r="B13" s="261" t="s">
        <v>198</v>
      </c>
      <c r="C13" s="166" t="s">
        <v>199</v>
      </c>
      <c r="D13" s="259" t="s">
        <v>200</v>
      </c>
      <c r="E13" s="127"/>
      <c r="F13" s="259" t="s">
        <v>201</v>
      </c>
      <c r="G13" s="127"/>
      <c r="H13" s="259" t="s">
        <v>202</v>
      </c>
      <c r="I13" s="282"/>
    </row>
    <row r="14" spans="1:25" s="156" customFormat="1" ht="21.75" customHeight="1" thickBot="1">
      <c r="A14" s="588"/>
      <c r="B14" s="259" t="s">
        <v>204</v>
      </c>
      <c r="C14" s="280"/>
      <c r="D14" s="259" t="s">
        <v>205</v>
      </c>
      <c r="E14" s="127"/>
      <c r="F14" s="259" t="s">
        <v>206</v>
      </c>
      <c r="G14" s="127"/>
      <c r="H14" s="259" t="s">
        <v>207</v>
      </c>
      <c r="I14" s="282"/>
    </row>
    <row r="15" spans="1:25" s="156" customFormat="1" ht="21.75" customHeight="1" thickBot="1">
      <c r="A15" s="68"/>
      <c r="B15" s="68"/>
      <c r="C15" s="68"/>
      <c r="D15" s="68"/>
      <c r="E15" s="68"/>
      <c r="F15" s="68"/>
      <c r="G15" s="68"/>
      <c r="H15" s="68"/>
      <c r="I15" s="68"/>
      <c r="J15" s="68"/>
      <c r="K15" s="68"/>
      <c r="L15" s="172"/>
      <c r="M15" s="173"/>
      <c r="N15" s="173"/>
      <c r="O15" s="173"/>
    </row>
    <row r="16" spans="1:25" s="156" customFormat="1" ht="21.75" customHeight="1" thickBot="1">
      <c r="A16" s="593" t="s">
        <v>196</v>
      </c>
      <c r="B16" s="593"/>
      <c r="C16" s="277" t="s">
        <v>197</v>
      </c>
      <c r="D16" s="594"/>
      <c r="E16" s="594"/>
      <c r="F16" s="594"/>
      <c r="G16" s="68"/>
      <c r="H16" s="68"/>
      <c r="I16" s="68"/>
      <c r="J16" s="68"/>
      <c r="K16" s="68"/>
      <c r="L16" s="172"/>
      <c r="M16" s="173"/>
      <c r="N16" s="173"/>
      <c r="O16" s="173"/>
    </row>
    <row r="17" spans="1:15" s="156" customFormat="1" ht="21.75" customHeight="1" thickBot="1">
      <c r="A17" s="593"/>
      <c r="B17" s="593"/>
      <c r="C17" s="277" t="s">
        <v>203</v>
      </c>
      <c r="D17" s="594"/>
      <c r="E17" s="594"/>
      <c r="F17" s="594"/>
      <c r="G17" s="68"/>
      <c r="H17" s="68"/>
      <c r="I17" s="68"/>
      <c r="J17" s="68"/>
      <c r="K17" s="68"/>
      <c r="L17" s="172"/>
      <c r="M17" s="173"/>
      <c r="N17" s="173"/>
      <c r="O17" s="173"/>
    </row>
    <row r="18" spans="1:15" s="156" customFormat="1" ht="21.75" customHeight="1" thickBot="1">
      <c r="A18" s="593"/>
      <c r="B18" s="593"/>
      <c r="C18" s="277" t="s">
        <v>208</v>
      </c>
      <c r="D18" s="594"/>
      <c r="E18" s="594"/>
      <c r="F18" s="594"/>
      <c r="G18" s="68"/>
      <c r="H18" s="68"/>
      <c r="I18" s="68"/>
      <c r="J18" s="68"/>
      <c r="K18" s="68"/>
      <c r="L18" s="172"/>
      <c r="M18" s="173"/>
      <c r="N18" s="173"/>
      <c r="O18" s="173"/>
    </row>
    <row r="19" spans="1:15" s="156" customFormat="1" ht="21.75" customHeight="1">
      <c r="A19" s="68"/>
      <c r="B19" s="68"/>
      <c r="C19" s="68"/>
      <c r="D19" s="68"/>
      <c r="E19" s="68"/>
      <c r="F19" s="68"/>
      <c r="G19" s="68"/>
      <c r="H19" s="68"/>
      <c r="I19" s="68"/>
      <c r="J19" s="68"/>
      <c r="K19" s="68"/>
      <c r="L19" s="172"/>
      <c r="M19" s="173"/>
      <c r="N19" s="173"/>
      <c r="O19" s="173"/>
    </row>
    <row r="20" spans="1:15" s="95" customFormat="1" ht="16.5" customHeight="1"/>
    <row r="21" spans="1:15" ht="5.25" customHeight="1" thickBot="1"/>
    <row r="22" spans="1:15" ht="48" customHeight="1" thickBot="1">
      <c r="A22" s="914" t="s">
        <v>624</v>
      </c>
      <c r="B22" s="914"/>
      <c r="C22" s="914"/>
      <c r="D22" s="914"/>
      <c r="E22" s="914"/>
      <c r="F22" s="914"/>
      <c r="G22" s="914"/>
      <c r="H22" s="914"/>
      <c r="I22" s="914"/>
      <c r="J22" s="914"/>
    </row>
    <row r="23" spans="1:15" ht="70.25" customHeight="1" thickBot="1">
      <c r="A23" s="265" t="s">
        <v>219</v>
      </c>
      <c r="B23" s="905" t="s">
        <v>220</v>
      </c>
      <c r="C23" s="910"/>
      <c r="D23" s="906"/>
      <c r="E23" s="266" t="s">
        <v>625</v>
      </c>
      <c r="F23" s="267"/>
      <c r="G23" s="266" t="s">
        <v>626</v>
      </c>
      <c r="H23" s="905"/>
      <c r="I23" s="910"/>
      <c r="J23" s="906"/>
    </row>
    <row r="24" spans="1:15" ht="50.25" customHeight="1" thickBot="1">
      <c r="A24" s="227" t="s">
        <v>627</v>
      </c>
      <c r="B24" s="905" t="s">
        <v>628</v>
      </c>
      <c r="C24" s="910"/>
      <c r="D24" s="910"/>
      <c r="E24" s="910"/>
      <c r="F24" s="910"/>
      <c r="G24" s="910"/>
      <c r="H24" s="910"/>
      <c r="I24" s="910"/>
      <c r="J24" s="906"/>
    </row>
    <row r="25" spans="1:15" ht="50.25" customHeight="1" thickBot="1">
      <c r="A25" s="898" t="s">
        <v>629</v>
      </c>
      <c r="B25" s="268">
        <v>2024</v>
      </c>
      <c r="C25" s="269">
        <v>2025</v>
      </c>
      <c r="D25" s="269">
        <v>2026</v>
      </c>
      <c r="E25" s="269">
        <v>2027</v>
      </c>
      <c r="F25" s="270" t="s">
        <v>93</v>
      </c>
      <c r="G25" s="271" t="s">
        <v>630</v>
      </c>
      <c r="H25" s="917" t="s">
        <v>631</v>
      </c>
      <c r="I25" s="918"/>
      <c r="J25" s="919"/>
    </row>
    <row r="26" spans="1:15" ht="50.25" customHeight="1" thickBot="1">
      <c r="A26" s="899"/>
      <c r="B26" s="471">
        <v>90.4</v>
      </c>
      <c r="C26" s="377">
        <v>0.91</v>
      </c>
      <c r="D26" s="376" t="s">
        <v>632</v>
      </c>
      <c r="E26" s="377">
        <v>0.92</v>
      </c>
      <c r="F26" s="272">
        <v>0.92</v>
      </c>
      <c r="G26" s="272">
        <v>0.92</v>
      </c>
      <c r="H26" s="905" t="s">
        <v>33</v>
      </c>
      <c r="I26" s="910"/>
      <c r="J26" s="906"/>
    </row>
    <row r="27" spans="1:15" ht="52.5" customHeight="1" thickBot="1">
      <c r="A27" s="227"/>
      <c r="B27" s="920" t="s">
        <v>633</v>
      </c>
      <c r="C27" s="921"/>
      <c r="D27" s="921"/>
      <c r="E27" s="921"/>
      <c r="F27" s="921"/>
      <c r="G27" s="921"/>
      <c r="H27" s="921"/>
      <c r="I27" s="921"/>
      <c r="J27" s="922"/>
    </row>
    <row r="28" spans="1:15" s="99" customFormat="1" ht="56.25" customHeight="1" thickBot="1">
      <c r="A28" s="898" t="s">
        <v>238</v>
      </c>
      <c r="B28" s="227" t="s">
        <v>239</v>
      </c>
      <c r="C28" s="265" t="s">
        <v>240</v>
      </c>
      <c r="D28" s="900" t="s">
        <v>241</v>
      </c>
      <c r="E28" s="901"/>
      <c r="F28" s="900" t="s">
        <v>242</v>
      </c>
      <c r="G28" s="901"/>
      <c r="H28" s="228" t="s">
        <v>243</v>
      </c>
      <c r="I28" s="226" t="s">
        <v>244</v>
      </c>
      <c r="J28" s="226" t="s">
        <v>634</v>
      </c>
    </row>
    <row r="29" spans="1:15" ht="120.75" customHeight="1" thickBot="1">
      <c r="A29" s="899"/>
      <c r="B29" s="468">
        <v>0</v>
      </c>
      <c r="C29" s="168">
        <f>+B59</f>
        <v>0</v>
      </c>
      <c r="D29" s="905"/>
      <c r="E29" s="906"/>
      <c r="F29" s="905"/>
      <c r="G29" s="906"/>
      <c r="H29" s="167"/>
      <c r="I29" s="273"/>
      <c r="J29" s="273"/>
    </row>
    <row r="30" spans="1:15" s="99" customFormat="1" ht="45" customHeight="1" thickBot="1">
      <c r="A30" s="898" t="s">
        <v>245</v>
      </c>
      <c r="B30" s="228" t="s">
        <v>239</v>
      </c>
      <c r="C30" s="228" t="s">
        <v>240</v>
      </c>
      <c r="D30" s="900" t="s">
        <v>241</v>
      </c>
      <c r="E30" s="901"/>
      <c r="F30" s="900" t="s">
        <v>242</v>
      </c>
      <c r="G30" s="901"/>
      <c r="H30" s="228" t="s">
        <v>243</v>
      </c>
      <c r="I30" s="226" t="s">
        <v>244</v>
      </c>
      <c r="J30" s="226" t="s">
        <v>634</v>
      </c>
    </row>
    <row r="31" spans="1:15" ht="120.75" customHeight="1" thickBot="1">
      <c r="A31" s="899"/>
      <c r="B31" s="469">
        <v>90.454545454545453</v>
      </c>
      <c r="C31" s="469">
        <v>0</v>
      </c>
      <c r="D31" s="905" t="s">
        <v>635</v>
      </c>
      <c r="E31" s="906"/>
      <c r="F31" s="905" t="s">
        <v>635</v>
      </c>
      <c r="G31" s="906"/>
      <c r="H31" s="167" t="s">
        <v>246</v>
      </c>
      <c r="I31" s="273"/>
      <c r="J31" s="453" t="s">
        <v>636</v>
      </c>
    </row>
    <row r="32" spans="1:15" s="99" customFormat="1" ht="45" customHeight="1" thickBot="1">
      <c r="A32" s="898" t="s">
        <v>248</v>
      </c>
      <c r="B32" s="228" t="s">
        <v>239</v>
      </c>
      <c r="C32" s="228" t="s">
        <v>240</v>
      </c>
      <c r="D32" s="900" t="s">
        <v>241</v>
      </c>
      <c r="E32" s="901"/>
      <c r="F32" s="900" t="s">
        <v>242</v>
      </c>
      <c r="G32" s="901"/>
      <c r="H32" s="228" t="s">
        <v>243</v>
      </c>
      <c r="I32" s="226" t="s">
        <v>244</v>
      </c>
      <c r="J32" s="226" t="s">
        <v>634</v>
      </c>
    </row>
    <row r="33" spans="1:10" ht="120.75" customHeight="1" thickBot="1">
      <c r="A33" s="899"/>
      <c r="B33" s="469">
        <v>90.509090909090901</v>
      </c>
      <c r="C33" s="469">
        <v>90.509090909090901</v>
      </c>
      <c r="D33" s="905" t="s">
        <v>637</v>
      </c>
      <c r="E33" s="906"/>
      <c r="F33" s="905" t="s">
        <v>635</v>
      </c>
      <c r="G33" s="906"/>
      <c r="H33" s="167" t="s">
        <v>246</v>
      </c>
      <c r="I33" s="273"/>
      <c r="J33" s="461" t="s">
        <v>638</v>
      </c>
    </row>
    <row r="34" spans="1:10" s="99" customFormat="1" ht="47.25" customHeight="1" thickBot="1">
      <c r="A34" s="898" t="s">
        <v>251</v>
      </c>
      <c r="B34" s="228" t="s">
        <v>239</v>
      </c>
      <c r="C34" s="225" t="s">
        <v>240</v>
      </c>
      <c r="D34" s="900" t="s">
        <v>241</v>
      </c>
      <c r="E34" s="901"/>
      <c r="F34" s="900" t="s">
        <v>242</v>
      </c>
      <c r="G34" s="901"/>
      <c r="H34" s="228" t="s">
        <v>243</v>
      </c>
      <c r="I34" s="228" t="s">
        <v>244</v>
      </c>
      <c r="J34" s="226" t="s">
        <v>634</v>
      </c>
    </row>
    <row r="35" spans="1:10" ht="120.75" customHeight="1" thickBot="1">
      <c r="A35" s="899"/>
      <c r="B35" s="469">
        <v>90.563636363636348</v>
      </c>
      <c r="C35" s="469">
        <v>90.563636363636348</v>
      </c>
      <c r="D35" s="905" t="s">
        <v>637</v>
      </c>
      <c r="E35" s="906"/>
      <c r="F35" s="905" t="s">
        <v>639</v>
      </c>
      <c r="G35" s="906"/>
      <c r="H35" s="501" t="s">
        <v>246</v>
      </c>
      <c r="I35" s="274"/>
      <c r="J35" s="461" t="s">
        <v>638</v>
      </c>
    </row>
    <row r="36" spans="1:10" s="99" customFormat="1" ht="47.25" customHeight="1" thickBot="1">
      <c r="A36" s="898" t="s">
        <v>255</v>
      </c>
      <c r="B36" s="228" t="s">
        <v>239</v>
      </c>
      <c r="C36" s="228" t="s">
        <v>240</v>
      </c>
      <c r="D36" s="900" t="s">
        <v>241</v>
      </c>
      <c r="E36" s="901"/>
      <c r="F36" s="900" t="s">
        <v>242</v>
      </c>
      <c r="G36" s="901"/>
      <c r="H36" s="228" t="s">
        <v>243</v>
      </c>
      <c r="I36" s="226" t="s">
        <v>244</v>
      </c>
      <c r="J36" s="226" t="s">
        <v>634</v>
      </c>
    </row>
    <row r="37" spans="1:10" ht="120.75" customHeight="1" thickBot="1">
      <c r="A37" s="899"/>
      <c r="B37" s="469">
        <v>90.618181818181796</v>
      </c>
      <c r="C37" s="469">
        <v>90.618181818181796</v>
      </c>
      <c r="D37" s="905" t="s">
        <v>637</v>
      </c>
      <c r="E37" s="906"/>
      <c r="F37" s="905" t="s">
        <v>640</v>
      </c>
      <c r="G37" s="906"/>
      <c r="H37" s="501" t="s">
        <v>246</v>
      </c>
      <c r="I37" s="275"/>
      <c r="J37" s="461" t="s">
        <v>638</v>
      </c>
    </row>
    <row r="38" spans="1:10" s="99" customFormat="1" ht="48.75" customHeight="1" thickBot="1">
      <c r="A38" s="898" t="s">
        <v>258</v>
      </c>
      <c r="B38" s="228" t="s">
        <v>239</v>
      </c>
      <c r="C38" s="228" t="s">
        <v>240</v>
      </c>
      <c r="D38" s="900" t="s">
        <v>241</v>
      </c>
      <c r="E38" s="901"/>
      <c r="F38" s="900" t="s">
        <v>242</v>
      </c>
      <c r="G38" s="901"/>
      <c r="H38" s="228" t="s">
        <v>243</v>
      </c>
      <c r="I38" s="226" t="s">
        <v>244</v>
      </c>
      <c r="J38" s="226" t="s">
        <v>634</v>
      </c>
    </row>
    <row r="39" spans="1:10" ht="120.75" customHeight="1" thickBot="1">
      <c r="A39" s="899"/>
      <c r="B39" s="469">
        <v>90.672727272727244</v>
      </c>
      <c r="C39" s="169"/>
      <c r="D39" s="902"/>
      <c r="E39" s="903"/>
      <c r="F39" s="902"/>
      <c r="G39" s="903"/>
      <c r="H39" s="167"/>
      <c r="I39" s="275"/>
      <c r="J39" s="275"/>
    </row>
    <row r="40" spans="1:10" ht="46.5" customHeight="1" thickBot="1">
      <c r="A40" s="898" t="s">
        <v>259</v>
      </c>
      <c r="B40" s="265" t="s">
        <v>239</v>
      </c>
      <c r="C40" s="265" t="s">
        <v>240</v>
      </c>
      <c r="D40" s="900" t="s">
        <v>241</v>
      </c>
      <c r="E40" s="901"/>
      <c r="F40" s="900" t="s">
        <v>242</v>
      </c>
      <c r="G40" s="901"/>
      <c r="H40" s="228" t="s">
        <v>243</v>
      </c>
      <c r="I40" s="226" t="s">
        <v>244</v>
      </c>
      <c r="J40" s="226" t="s">
        <v>634</v>
      </c>
    </row>
    <row r="41" spans="1:10" ht="120.75" customHeight="1" thickBot="1">
      <c r="A41" s="899"/>
      <c r="B41" s="469">
        <v>90.727272727272691</v>
      </c>
      <c r="C41" s="169"/>
      <c r="D41" s="902"/>
      <c r="E41" s="904"/>
      <c r="F41" s="902"/>
      <c r="G41" s="903"/>
      <c r="H41" s="167"/>
      <c r="I41" s="275"/>
      <c r="J41" s="275"/>
    </row>
    <row r="42" spans="1:10" ht="48.75" customHeight="1" thickBot="1">
      <c r="A42" s="898" t="s">
        <v>260</v>
      </c>
      <c r="B42" s="265" t="s">
        <v>239</v>
      </c>
      <c r="C42" s="265" t="s">
        <v>240</v>
      </c>
      <c r="D42" s="900" t="s">
        <v>241</v>
      </c>
      <c r="E42" s="901"/>
      <c r="F42" s="900" t="s">
        <v>242</v>
      </c>
      <c r="G42" s="901"/>
      <c r="H42" s="228" t="s">
        <v>243</v>
      </c>
      <c r="I42" s="226" t="s">
        <v>244</v>
      </c>
      <c r="J42" s="226" t="s">
        <v>634</v>
      </c>
    </row>
    <row r="43" spans="1:10" ht="120.75" customHeight="1" thickBot="1">
      <c r="A43" s="899"/>
      <c r="B43" s="469">
        <v>90.781818181818139</v>
      </c>
      <c r="C43" s="169"/>
      <c r="D43" s="902"/>
      <c r="E43" s="904"/>
      <c r="F43" s="902"/>
      <c r="G43" s="903"/>
      <c r="H43" s="276"/>
      <c r="I43" s="167"/>
      <c r="J43" s="275"/>
    </row>
    <row r="44" spans="1:10" ht="42.75" customHeight="1" thickBot="1">
      <c r="A44" s="898" t="s">
        <v>261</v>
      </c>
      <c r="B44" s="265" t="s">
        <v>239</v>
      </c>
      <c r="C44" s="265" t="s">
        <v>240</v>
      </c>
      <c r="D44" s="900" t="s">
        <v>241</v>
      </c>
      <c r="E44" s="901"/>
      <c r="F44" s="900" t="s">
        <v>242</v>
      </c>
      <c r="G44" s="901"/>
      <c r="H44" s="228" t="s">
        <v>243</v>
      </c>
      <c r="I44" s="226" t="s">
        <v>244</v>
      </c>
      <c r="J44" s="226" t="s">
        <v>634</v>
      </c>
    </row>
    <row r="45" spans="1:10" ht="120.75" customHeight="1" thickBot="1">
      <c r="A45" s="899"/>
      <c r="B45" s="469">
        <v>90.836363636363586</v>
      </c>
      <c r="C45" s="169"/>
      <c r="D45" s="902"/>
      <c r="E45" s="903"/>
      <c r="F45" s="902"/>
      <c r="G45" s="903"/>
      <c r="H45" s="167"/>
      <c r="I45" s="167"/>
      <c r="J45" s="167"/>
    </row>
    <row r="46" spans="1:10" ht="45" customHeight="1" thickBot="1">
      <c r="A46" s="898" t="s">
        <v>262</v>
      </c>
      <c r="B46" s="265" t="s">
        <v>239</v>
      </c>
      <c r="C46" s="265" t="s">
        <v>240</v>
      </c>
      <c r="D46" s="900" t="s">
        <v>241</v>
      </c>
      <c r="E46" s="901"/>
      <c r="F46" s="900" t="s">
        <v>242</v>
      </c>
      <c r="G46" s="901"/>
      <c r="H46" s="228" t="s">
        <v>243</v>
      </c>
      <c r="I46" s="226" t="s">
        <v>244</v>
      </c>
      <c r="J46" s="226" t="s">
        <v>634</v>
      </c>
    </row>
    <row r="47" spans="1:10" ht="120.75" customHeight="1" thickBot="1">
      <c r="A47" s="899"/>
      <c r="B47" s="469">
        <v>90.890909090909034</v>
      </c>
      <c r="C47" s="169"/>
      <c r="D47" s="902"/>
      <c r="E47" s="903"/>
      <c r="F47" s="902"/>
      <c r="G47" s="903"/>
      <c r="H47" s="167"/>
      <c r="I47" s="275"/>
      <c r="J47" s="275"/>
    </row>
    <row r="48" spans="1:10" ht="46.5" customHeight="1" thickBot="1">
      <c r="A48" s="898" t="s">
        <v>263</v>
      </c>
      <c r="B48" s="265" t="s">
        <v>239</v>
      </c>
      <c r="C48" s="265" t="s">
        <v>240</v>
      </c>
      <c r="D48" s="900" t="s">
        <v>241</v>
      </c>
      <c r="E48" s="901"/>
      <c r="F48" s="900" t="s">
        <v>242</v>
      </c>
      <c r="G48" s="901"/>
      <c r="H48" s="228" t="s">
        <v>243</v>
      </c>
      <c r="I48" s="226" t="s">
        <v>244</v>
      </c>
      <c r="J48" s="226" t="s">
        <v>634</v>
      </c>
    </row>
    <row r="49" spans="1:13" ht="120.75" customHeight="1" thickBot="1">
      <c r="A49" s="899"/>
      <c r="B49" s="469">
        <v>90.945454545454481</v>
      </c>
      <c r="C49" s="169"/>
      <c r="D49" s="902"/>
      <c r="E49" s="903"/>
      <c r="F49" s="904"/>
      <c r="G49" s="904"/>
      <c r="H49" s="167"/>
      <c r="I49" s="167"/>
      <c r="J49" s="167"/>
    </row>
    <row r="50" spans="1:13" ht="48.75" customHeight="1" thickBot="1">
      <c r="A50" s="898" t="s">
        <v>264</v>
      </c>
      <c r="B50" s="265" t="s">
        <v>239</v>
      </c>
      <c r="C50" s="265" t="s">
        <v>240</v>
      </c>
      <c r="D50" s="900" t="s">
        <v>241</v>
      </c>
      <c r="E50" s="901"/>
      <c r="F50" s="900" t="s">
        <v>242</v>
      </c>
      <c r="G50" s="901"/>
      <c r="H50" s="228" t="s">
        <v>243</v>
      </c>
      <c r="I50" s="226" t="s">
        <v>244</v>
      </c>
      <c r="J50" s="226" t="s">
        <v>634</v>
      </c>
    </row>
    <row r="51" spans="1:13" ht="120.75" customHeight="1" thickBot="1">
      <c r="A51" s="899"/>
      <c r="B51" s="470">
        <v>90.999999999999929</v>
      </c>
      <c r="C51" s="169"/>
      <c r="D51" s="902"/>
      <c r="E51" s="903"/>
      <c r="F51" s="902"/>
      <c r="G51" s="903"/>
      <c r="H51" s="167"/>
      <c r="I51" s="167"/>
      <c r="J51" s="167"/>
    </row>
    <row r="55" spans="1:13" ht="18">
      <c r="A55" s="124" t="s">
        <v>641</v>
      </c>
    </row>
    <row r="56" spans="1:13" ht="57.75" customHeight="1">
      <c r="A56" s="106"/>
    </row>
    <row r="58" spans="1:13" ht="24">
      <c r="A58" s="897" t="s">
        <v>642</v>
      </c>
      <c r="B58" s="107" t="s">
        <v>191</v>
      </c>
      <c r="C58" s="107" t="s">
        <v>192</v>
      </c>
      <c r="D58" s="107" t="s">
        <v>193</v>
      </c>
      <c r="E58" s="107" t="s">
        <v>194</v>
      </c>
      <c r="F58" s="107" t="s">
        <v>198</v>
      </c>
      <c r="G58" s="107" t="s">
        <v>200</v>
      </c>
      <c r="H58" s="107" t="s">
        <v>201</v>
      </c>
      <c r="I58" s="107" t="s">
        <v>202</v>
      </c>
      <c r="J58" s="107" t="s">
        <v>204</v>
      </c>
      <c r="K58" s="107" t="s">
        <v>205</v>
      </c>
      <c r="L58" s="107" t="s">
        <v>206</v>
      </c>
      <c r="M58" s="107" t="s">
        <v>207</v>
      </c>
    </row>
    <row r="59" spans="1:13" ht="24.75" customHeight="1">
      <c r="A59" s="897"/>
      <c r="B59" s="108"/>
      <c r="C59" s="108"/>
      <c r="D59" s="108"/>
      <c r="E59" s="108"/>
      <c r="F59" s="108">
        <v>90.62</v>
      </c>
      <c r="G59" s="108"/>
      <c r="H59" s="108"/>
      <c r="I59" s="108"/>
      <c r="J59" s="108"/>
      <c r="K59" s="108"/>
      <c r="L59" s="108"/>
      <c r="M59" s="108"/>
    </row>
    <row r="60" spans="1:13" ht="24.75" customHeight="1">
      <c r="B60" s="77"/>
      <c r="C60" s="77"/>
      <c r="D60" s="77"/>
      <c r="E60" s="77"/>
      <c r="F60" s="77"/>
      <c r="G60" s="77"/>
    </row>
    <row r="61" spans="1:13" s="98" customFormat="1" ht="30" customHeight="1">
      <c r="A61" s="68"/>
      <c r="B61" s="68"/>
      <c r="C61" s="68"/>
      <c r="D61" s="68"/>
      <c r="E61" s="68"/>
      <c r="F61" s="68"/>
      <c r="G61" s="68"/>
      <c r="H61" s="68"/>
      <c r="I61" s="68"/>
    </row>
    <row r="62" spans="1:13" ht="15" thickBot="1"/>
    <row r="63" spans="1:13" ht="44.25" customHeight="1" thickBot="1">
      <c r="A63" s="924" t="s">
        <v>643</v>
      </c>
      <c r="B63" s="283" t="s">
        <v>644</v>
      </c>
      <c r="C63" s="284"/>
      <c r="D63" s="923" t="s">
        <v>645</v>
      </c>
      <c r="E63" s="283" t="s">
        <v>644</v>
      </c>
      <c r="F63" s="284"/>
      <c r="G63" s="923" t="s">
        <v>646</v>
      </c>
      <c r="H63" s="283" t="s">
        <v>647</v>
      </c>
      <c r="I63" s="591"/>
      <c r="J63" s="591"/>
    </row>
    <row r="64" spans="1:13" ht="16" customHeight="1" thickBot="1">
      <c r="A64" s="924"/>
      <c r="B64" s="283" t="s">
        <v>879</v>
      </c>
      <c r="C64" s="284" t="s">
        <v>880</v>
      </c>
      <c r="D64" s="923"/>
      <c r="E64" s="283" t="s">
        <v>648</v>
      </c>
      <c r="F64" s="284" t="s">
        <v>878</v>
      </c>
      <c r="G64" s="923"/>
      <c r="H64" s="283" t="s">
        <v>649</v>
      </c>
      <c r="I64" s="902" t="s">
        <v>878</v>
      </c>
      <c r="J64" s="903"/>
    </row>
    <row r="65" spans="1:10" ht="16" customHeight="1" thickBot="1">
      <c r="A65" s="924"/>
      <c r="B65" s="283" t="s">
        <v>881</v>
      </c>
      <c r="C65" s="284" t="s">
        <v>882</v>
      </c>
      <c r="D65" s="923"/>
      <c r="E65" s="283" t="s">
        <v>650</v>
      </c>
      <c r="F65" s="284" t="s">
        <v>883</v>
      </c>
      <c r="G65" s="923"/>
      <c r="H65" s="283" t="s">
        <v>651</v>
      </c>
      <c r="I65" s="902" t="s">
        <v>884</v>
      </c>
      <c r="J65" s="903"/>
    </row>
    <row r="66" spans="1:10" ht="39.75" customHeight="1" thickBot="1">
      <c r="A66" s="924"/>
      <c r="B66" s="283" t="s">
        <v>644</v>
      </c>
      <c r="C66" s="284"/>
      <c r="D66" s="923"/>
      <c r="E66" s="283" t="s">
        <v>644</v>
      </c>
      <c r="F66" s="284"/>
      <c r="G66" s="923"/>
      <c r="H66" s="283" t="s">
        <v>647</v>
      </c>
      <c r="I66" s="591"/>
      <c r="J66" s="591"/>
    </row>
    <row r="67" spans="1:10" ht="16" customHeight="1" thickBot="1">
      <c r="A67" s="924"/>
      <c r="B67" s="283" t="s">
        <v>648</v>
      </c>
      <c r="C67" s="284"/>
      <c r="D67" s="923"/>
      <c r="E67" s="283" t="s">
        <v>648</v>
      </c>
      <c r="F67" s="284"/>
      <c r="G67" s="923"/>
      <c r="H67" s="283" t="s">
        <v>649</v>
      </c>
      <c r="I67" s="902" t="s">
        <v>880</v>
      </c>
      <c r="J67" s="903"/>
    </row>
    <row r="68" spans="1:10" ht="16" customHeight="1" thickBot="1">
      <c r="A68" s="924"/>
      <c r="B68" s="283" t="s">
        <v>650</v>
      </c>
      <c r="C68" s="284"/>
      <c r="D68" s="923"/>
      <c r="E68" s="283" t="s">
        <v>650</v>
      </c>
      <c r="F68" s="284"/>
      <c r="G68" s="923"/>
      <c r="H68" s="283" t="s">
        <v>651</v>
      </c>
      <c r="I68" s="902" t="s">
        <v>882</v>
      </c>
      <c r="J68" s="903"/>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33" r:id="rId1" xr:uid="{1C8F4F00-B3C6-41AB-9325-0EE111D27E57}"/>
    <hyperlink ref="J35" r:id="rId2" xr:uid="{28AA9314-7E19-0F48-A600-2F6BA244B891}"/>
    <hyperlink ref="J37" r:id="rId3" xr:uid="{698A4BA4-CCCF-7648-86DC-AC161136042D}"/>
  </hyperlinks>
  <pageMargins left="0.25" right="0.25" top="0.75" bottom="0.75" header="0.3" footer="0.3"/>
  <pageSetup paperSize="8" scale="36" orientation="portrait" r:id="rId4"/>
  <drawing r:id="rId5"/>
  <legacy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2E3955-10F7-4770-8A91-5F4747E11A48}">
          <x14:formula1>
            <xm:f>Listas!$B$2:$B$4</xm:f>
          </x14:formula1>
          <xm:sqref>H26:J26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149"/>
  <sheetViews>
    <sheetView topLeftCell="A123" zoomScale="55" zoomScaleNormal="55" workbookViewId="0">
      <selection activeCell="C169" sqref="C169"/>
    </sheetView>
  </sheetViews>
  <sheetFormatPr baseColWidth="10" defaultColWidth="10.6640625" defaultRowHeight="14"/>
  <cols>
    <col min="1" max="1" width="25.5" style="154" customWidth="1"/>
    <col min="2" max="2" width="29.6640625" style="154" customWidth="1"/>
    <col min="3" max="3" width="21.5" style="154" customWidth="1"/>
    <col min="4" max="4" width="21.6640625" style="154" customWidth="1"/>
    <col min="5" max="5" width="20.6640625" style="154" bestFit="1" customWidth="1"/>
    <col min="6" max="6" width="21.6640625" style="154" customWidth="1"/>
    <col min="7" max="7" width="20.6640625" style="154" bestFit="1" customWidth="1"/>
    <col min="8" max="8" width="21.5" style="154" customWidth="1"/>
    <col min="9" max="9" width="20.6640625" style="154" bestFit="1" customWidth="1"/>
    <col min="10" max="10" width="22.33203125" style="154" customWidth="1"/>
    <col min="11" max="11" width="20.6640625" style="154" bestFit="1" customWidth="1"/>
    <col min="12" max="12" width="23" style="154" customWidth="1"/>
    <col min="13" max="13" width="20.6640625" style="154" bestFit="1" customWidth="1"/>
    <col min="14" max="14" width="22.33203125" style="154" customWidth="1"/>
    <col min="15" max="15" width="20.6640625" style="154" bestFit="1" customWidth="1"/>
    <col min="16" max="17" width="20.5" style="154" customWidth="1"/>
    <col min="18" max="18" width="17.33203125" style="154" bestFit="1" customWidth="1"/>
    <col min="19" max="19" width="20.6640625" style="154" bestFit="1" customWidth="1"/>
    <col min="20" max="20" width="21.1640625" style="154" customWidth="1"/>
    <col min="21" max="21" width="20.6640625" style="154" bestFit="1" customWidth="1"/>
    <col min="22" max="22" width="19.6640625" style="154" bestFit="1" customWidth="1"/>
    <col min="23" max="23" width="21.6640625" style="154" customWidth="1"/>
    <col min="24" max="24" width="17.33203125" style="154" bestFit="1" customWidth="1"/>
    <col min="25" max="25" width="20.6640625" style="154" bestFit="1" customWidth="1"/>
    <col min="26" max="26" width="20.5" style="154" customWidth="1"/>
    <col min="27" max="27" width="17.5" style="154" customWidth="1"/>
    <col min="28" max="28" width="19.6640625" style="154" bestFit="1" customWidth="1"/>
    <col min="29" max="29" width="22.6640625" style="154" customWidth="1"/>
    <col min="30" max="30" width="17" style="154" customWidth="1"/>
    <col min="31" max="31" width="19.6640625" style="154" bestFit="1" customWidth="1"/>
    <col min="32" max="32" width="22" style="154" customWidth="1"/>
    <col min="33" max="36" width="20.5" style="154" bestFit="1" customWidth="1"/>
    <col min="37" max="16384" width="10.6640625" style="154"/>
  </cols>
  <sheetData>
    <row r="1" spans="1:62" s="68" customFormat="1" ht="20.25" customHeight="1">
      <c r="A1" s="907"/>
      <c r="B1" s="938" t="s">
        <v>652</v>
      </c>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40"/>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row>
    <row r="2" spans="1:62" s="68" customFormat="1" ht="18.75" customHeight="1">
      <c r="A2" s="908"/>
      <c r="B2" s="941"/>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3"/>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row>
    <row r="3" spans="1:62" s="68" customFormat="1" ht="14.25" customHeight="1">
      <c r="A3" s="908"/>
      <c r="B3" s="941"/>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3"/>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row>
    <row r="4" spans="1:62" s="68" customFormat="1" ht="33" customHeight="1" thickBot="1">
      <c r="A4" s="909"/>
      <c r="B4" s="944"/>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6"/>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row>
    <row r="5" spans="1:62" s="68" customFormat="1">
      <c r="B5" s="175"/>
      <c r="C5" s="175"/>
      <c r="D5" s="175"/>
      <c r="E5" s="175"/>
      <c r="F5" s="175"/>
      <c r="G5" s="175"/>
      <c r="H5" s="175"/>
      <c r="I5" s="175"/>
      <c r="J5" s="175"/>
      <c r="K5" s="174"/>
      <c r="L5" s="174"/>
      <c r="M5" s="174"/>
      <c r="N5" s="174"/>
      <c r="O5" s="17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row>
    <row r="6" spans="1:62" s="68" customFormat="1" ht="9" customHeight="1">
      <c r="A6" s="72"/>
      <c r="B6" s="175"/>
      <c r="C6" s="175"/>
      <c r="D6" s="175"/>
      <c r="E6" s="175"/>
      <c r="F6" s="175"/>
      <c r="G6" s="175"/>
      <c r="H6" s="175"/>
      <c r="I6" s="175"/>
      <c r="J6" s="175"/>
      <c r="K6" s="175"/>
      <c r="L6" s="175"/>
      <c r="M6" s="175"/>
      <c r="N6" s="175"/>
      <c r="O6" s="175"/>
      <c r="P6" s="69"/>
      <c r="Q6" s="69"/>
      <c r="R6" s="70"/>
      <c r="S6" s="70"/>
      <c r="T6" s="69"/>
      <c r="U6" s="69"/>
      <c r="V6" s="69"/>
      <c r="W6" s="154"/>
      <c r="X6" s="71"/>
      <c r="Y6" s="71"/>
      <c r="Z6" s="71"/>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row>
    <row r="7" spans="1:62" s="68" customFormat="1" ht="15" customHeight="1" thickBot="1">
      <c r="A7" s="73"/>
      <c r="B7" s="175"/>
      <c r="C7" s="175"/>
      <c r="D7" s="175"/>
      <c r="E7" s="175"/>
      <c r="F7" s="175"/>
      <c r="G7" s="175"/>
      <c r="H7" s="175"/>
      <c r="I7" s="175"/>
      <c r="J7" s="175"/>
      <c r="K7" s="175"/>
      <c r="L7" s="175"/>
      <c r="M7" s="175"/>
      <c r="N7" s="175"/>
      <c r="O7" s="175"/>
      <c r="P7" s="69"/>
      <c r="Q7" s="69"/>
      <c r="R7" s="70"/>
      <c r="S7" s="70"/>
      <c r="T7" s="69"/>
      <c r="U7" s="69"/>
      <c r="V7" s="69"/>
      <c r="W7" s="154"/>
      <c r="X7" s="71"/>
      <c r="Y7" s="71"/>
      <c r="Z7" s="230"/>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row>
    <row r="8" spans="1:62" s="68" customFormat="1" ht="15" customHeight="1" thickBot="1">
      <c r="A8" s="911" t="s">
        <v>623</v>
      </c>
      <c r="B8" s="949" t="s">
        <v>653</v>
      </c>
      <c r="C8" s="950"/>
      <c r="D8" s="950"/>
      <c r="E8" s="950"/>
      <c r="F8" s="950"/>
      <c r="G8" s="950"/>
      <c r="H8" s="950"/>
      <c r="I8" s="950"/>
      <c r="J8" s="950"/>
      <c r="K8" s="950"/>
      <c r="L8" s="950"/>
      <c r="M8" s="950"/>
      <c r="N8" s="950"/>
      <c r="O8" s="950"/>
      <c r="P8" s="950"/>
      <c r="Q8" s="950"/>
      <c r="R8" s="950"/>
      <c r="S8" s="950"/>
      <c r="T8" s="950"/>
      <c r="U8" s="950"/>
      <c r="V8" s="950"/>
      <c r="W8" s="950"/>
      <c r="X8" s="950"/>
      <c r="Y8" s="950"/>
      <c r="Z8" s="950"/>
      <c r="AA8" s="951"/>
      <c r="AB8" s="298"/>
      <c r="AC8" s="947" t="s">
        <v>121</v>
      </c>
      <c r="AD8" s="948"/>
      <c r="AE8" s="297"/>
      <c r="AF8" s="127"/>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row>
    <row r="9" spans="1:62" s="68" customFormat="1" ht="15" customHeight="1" thickBot="1">
      <c r="A9" s="912"/>
      <c r="B9" s="952"/>
      <c r="C9" s="953"/>
      <c r="D9" s="953"/>
      <c r="E9" s="953"/>
      <c r="F9" s="953"/>
      <c r="G9" s="953"/>
      <c r="H9" s="953"/>
      <c r="I9" s="953"/>
      <c r="J9" s="953"/>
      <c r="K9" s="953"/>
      <c r="L9" s="953"/>
      <c r="M9" s="953"/>
      <c r="N9" s="953"/>
      <c r="O9" s="953"/>
      <c r="P9" s="953"/>
      <c r="Q9" s="953"/>
      <c r="R9" s="953"/>
      <c r="S9" s="953"/>
      <c r="T9" s="953"/>
      <c r="U9" s="953"/>
      <c r="V9" s="953"/>
      <c r="W9" s="953"/>
      <c r="X9" s="953"/>
      <c r="Y9" s="953"/>
      <c r="Z9" s="953"/>
      <c r="AA9" s="954"/>
      <c r="AB9" s="307"/>
      <c r="AC9" s="947" t="s">
        <v>122</v>
      </c>
      <c r="AD9" s="948"/>
      <c r="AE9" s="297"/>
      <c r="AF9" s="127"/>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row>
    <row r="10" spans="1:62" s="68" customFormat="1" ht="15" customHeight="1" thickBot="1">
      <c r="A10" s="912"/>
      <c r="B10" s="952"/>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4"/>
      <c r="AB10" s="307"/>
      <c r="AC10" s="947" t="s">
        <v>621</v>
      </c>
      <c r="AD10" s="948"/>
      <c r="AE10" s="297"/>
      <c r="AF10" s="127"/>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row>
    <row r="11" spans="1:62" s="68" customFormat="1" ht="15" customHeight="1" thickBot="1">
      <c r="A11" s="913"/>
      <c r="B11" s="955"/>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7"/>
      <c r="AB11" s="299"/>
      <c r="AC11" s="947" t="s">
        <v>189</v>
      </c>
      <c r="AD11" s="948"/>
      <c r="AE11" s="297"/>
      <c r="AF11" s="127"/>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row>
    <row r="12" spans="1:62" s="68" customFormat="1" ht="9" customHeight="1">
      <c r="A12" s="8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row>
    <row r="13" spans="1:62" s="95" customFormat="1" ht="16.5" customHeight="1" thickBot="1">
      <c r="C13" s="177"/>
      <c r="D13" s="177"/>
      <c r="E13" s="177"/>
      <c r="F13" s="177"/>
      <c r="G13" s="177"/>
      <c r="H13" s="177"/>
      <c r="I13" s="177"/>
      <c r="J13" s="177"/>
      <c r="K13" s="176"/>
      <c r="L13" s="176"/>
      <c r="M13" s="176"/>
      <c r="N13" s="176"/>
      <c r="O13" s="176"/>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row>
    <row r="14" spans="1:62" s="156" customFormat="1" ht="21.75" customHeight="1" thickBot="1">
      <c r="A14" s="588" t="s">
        <v>190</v>
      </c>
      <c r="B14" s="278" t="s">
        <v>191</v>
      </c>
      <c r="C14" s="232"/>
      <c r="D14" s="278" t="s">
        <v>192</v>
      </c>
      <c r="E14" s="233"/>
      <c r="F14" s="278" t="s">
        <v>193</v>
      </c>
      <c r="G14" s="233"/>
      <c r="H14" s="278" t="s">
        <v>194</v>
      </c>
      <c r="I14" s="234"/>
      <c r="J14" s="178"/>
      <c r="K14" s="593" t="s">
        <v>196</v>
      </c>
      <c r="L14" s="593"/>
      <c r="M14" s="831" t="s">
        <v>197</v>
      </c>
      <c r="N14" s="831"/>
      <c r="O14" s="831"/>
      <c r="P14" s="237"/>
      <c r="Q14" s="309"/>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row>
    <row r="15" spans="1:62" s="156" customFormat="1" ht="21.75" customHeight="1" thickBot="1">
      <c r="A15" s="588"/>
      <c r="B15" s="279" t="s">
        <v>198</v>
      </c>
      <c r="C15" s="235"/>
      <c r="D15" s="278" t="s">
        <v>200</v>
      </c>
      <c r="E15" s="236"/>
      <c r="F15" s="278" t="s">
        <v>201</v>
      </c>
      <c r="G15" s="236"/>
      <c r="H15" s="278" t="s">
        <v>202</v>
      </c>
      <c r="I15" s="234"/>
      <c r="J15" s="178"/>
      <c r="K15" s="593"/>
      <c r="L15" s="593"/>
      <c r="M15" s="831" t="s">
        <v>203</v>
      </c>
      <c r="N15" s="831"/>
      <c r="O15" s="831"/>
      <c r="P15" s="237"/>
      <c r="Q15" s="309"/>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row>
    <row r="16" spans="1:62" s="156" customFormat="1" ht="21.75" customHeight="1" thickBot="1">
      <c r="A16" s="588"/>
      <c r="B16" s="278" t="s">
        <v>204</v>
      </c>
      <c r="C16" s="232"/>
      <c r="D16" s="278" t="s">
        <v>205</v>
      </c>
      <c r="E16" s="236"/>
      <c r="F16" s="278" t="s">
        <v>206</v>
      </c>
      <c r="G16" s="236"/>
      <c r="H16" s="278" t="s">
        <v>207</v>
      </c>
      <c r="I16" s="234"/>
      <c r="K16" s="593"/>
      <c r="L16" s="593"/>
      <c r="M16" s="831" t="s">
        <v>208</v>
      </c>
      <c r="N16" s="831"/>
      <c r="O16" s="831"/>
      <c r="P16" s="237"/>
      <c r="Q16" s="309"/>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row>
    <row r="17" spans="1:62" s="156" customFormat="1" ht="21.75" customHeight="1">
      <c r="A17" s="68"/>
      <c r="B17" s="68"/>
      <c r="C17" s="68"/>
      <c r="D17" s="68"/>
      <c r="E17" s="68"/>
      <c r="F17" s="68"/>
      <c r="G17" s="178"/>
      <c r="H17" s="178"/>
      <c r="I17" s="178"/>
      <c r="J17" s="178"/>
      <c r="K17" s="179"/>
      <c r="L17" s="179"/>
      <c r="M17" s="177"/>
      <c r="N17" s="177"/>
      <c r="O17" s="177"/>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row>
    <row r="18" spans="1:62" s="95" customFormat="1" ht="17.25" customHeight="1" thickBot="1">
      <c r="E18" s="178"/>
      <c r="G18" s="178"/>
      <c r="H18" s="178"/>
      <c r="I18" s="178"/>
      <c r="J18" s="178"/>
      <c r="K18" s="176"/>
      <c r="L18" s="176"/>
      <c r="M18" s="176"/>
      <c r="N18" s="176"/>
      <c r="O18" s="176"/>
      <c r="AG18" s="223"/>
      <c r="AH18" s="223"/>
      <c r="AI18" s="223"/>
      <c r="AJ18" s="223"/>
      <c r="AK18" s="223"/>
      <c r="AL18" s="223"/>
      <c r="AM18" s="223"/>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row>
    <row r="19" spans="1:62" s="68" customFormat="1" ht="48" customHeight="1" thickBot="1">
      <c r="A19" s="621" t="s">
        <v>654</v>
      </c>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3"/>
      <c r="AG19" s="223"/>
      <c r="AH19" s="223"/>
      <c r="AI19" s="223"/>
      <c r="AJ19" s="223"/>
      <c r="AK19" s="223"/>
      <c r="AL19" s="223"/>
      <c r="AM19" s="223"/>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row>
    <row r="20" spans="1:62" s="68" customFormat="1" ht="50.25" customHeight="1" thickBot="1">
      <c r="A20" s="614" t="s">
        <v>655</v>
      </c>
      <c r="B20" s="615"/>
      <c r="C20" s="936" t="s">
        <v>656</v>
      </c>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7"/>
      <c r="AG20" s="223"/>
      <c r="AH20" s="223"/>
      <c r="AI20" s="223"/>
      <c r="AJ20" s="223"/>
      <c r="AK20" s="223"/>
      <c r="AL20" s="223"/>
      <c r="AM20" s="223"/>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row>
    <row r="21" spans="1:62" s="99" customFormat="1" ht="21.75" customHeight="1" thickBot="1">
      <c r="A21" s="612" t="s">
        <v>657</v>
      </c>
      <c r="B21" s="934" t="s">
        <v>658</v>
      </c>
      <c r="C21" s="900" t="s">
        <v>99</v>
      </c>
      <c r="D21" s="935"/>
      <c r="E21" s="935"/>
      <c r="F21" s="935"/>
      <c r="G21" s="935"/>
      <c r="H21" s="935"/>
      <c r="I21" s="935"/>
      <c r="J21" s="935"/>
      <c r="K21" s="935"/>
      <c r="L21" s="935"/>
      <c r="M21" s="935"/>
      <c r="N21" s="901"/>
      <c r="O21" s="925" t="s">
        <v>240</v>
      </c>
      <c r="P21" s="926"/>
      <c r="Q21" s="926"/>
      <c r="R21" s="926"/>
      <c r="S21" s="926"/>
      <c r="T21" s="926"/>
      <c r="U21" s="926"/>
      <c r="V21" s="926"/>
      <c r="W21" s="926"/>
      <c r="X21" s="926"/>
      <c r="Y21" s="926"/>
      <c r="Z21" s="926"/>
      <c r="AA21" s="926"/>
      <c r="AB21" s="926"/>
      <c r="AC21" s="926"/>
      <c r="AD21" s="926"/>
      <c r="AE21" s="926"/>
      <c r="AF21" s="927"/>
      <c r="AG21" s="223"/>
      <c r="AH21" s="223"/>
      <c r="AI21" s="223"/>
      <c r="AJ21" s="223"/>
      <c r="AK21" s="223"/>
      <c r="AL21" s="223"/>
      <c r="AM21" s="223"/>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row>
    <row r="22" spans="1:62" s="99" customFormat="1" ht="21.75" customHeight="1" thickBot="1">
      <c r="A22" s="933"/>
      <c r="B22" s="934"/>
      <c r="C22" s="931" t="s">
        <v>238</v>
      </c>
      <c r="D22" s="932"/>
      <c r="E22" s="931" t="s">
        <v>245</v>
      </c>
      <c r="F22" s="932"/>
      <c r="G22" s="931" t="s">
        <v>248</v>
      </c>
      <c r="H22" s="932"/>
      <c r="I22" s="931" t="s">
        <v>251</v>
      </c>
      <c r="J22" s="932"/>
      <c r="K22" s="931" t="s">
        <v>255</v>
      </c>
      <c r="L22" s="932"/>
      <c r="M22" s="931" t="s">
        <v>258</v>
      </c>
      <c r="N22" s="932"/>
      <c r="O22" s="925" t="s">
        <v>238</v>
      </c>
      <c r="P22" s="926"/>
      <c r="Q22" s="927"/>
      <c r="R22" s="928" t="s">
        <v>245</v>
      </c>
      <c r="S22" s="929"/>
      <c r="T22" s="930"/>
      <c r="U22" s="928" t="s">
        <v>248</v>
      </c>
      <c r="V22" s="929"/>
      <c r="W22" s="930"/>
      <c r="X22" s="928" t="s">
        <v>251</v>
      </c>
      <c r="Y22" s="929"/>
      <c r="Z22" s="930"/>
      <c r="AA22" s="928" t="s">
        <v>255</v>
      </c>
      <c r="AB22" s="929"/>
      <c r="AC22" s="930"/>
      <c r="AD22" s="928" t="s">
        <v>258</v>
      </c>
      <c r="AE22" s="929"/>
      <c r="AF22" s="930"/>
      <c r="AG22" s="223"/>
      <c r="AH22" s="223"/>
      <c r="AI22" s="223"/>
      <c r="AJ22" s="223"/>
      <c r="AK22" s="223"/>
      <c r="AL22" s="223"/>
      <c r="AM22" s="223"/>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row>
    <row r="23" spans="1:62" s="99" customFormat="1" ht="28.5" customHeight="1" thickBot="1">
      <c r="A23" s="933"/>
      <c r="B23" s="934"/>
      <c r="C23" s="228" t="s">
        <v>100</v>
      </c>
      <c r="D23" s="228" t="s">
        <v>659</v>
      </c>
      <c r="E23" s="228" t="s">
        <v>100</v>
      </c>
      <c r="F23" s="228" t="s">
        <v>659</v>
      </c>
      <c r="G23" s="228" t="s">
        <v>100</v>
      </c>
      <c r="H23" s="228" t="s">
        <v>659</v>
      </c>
      <c r="I23" s="228" t="s">
        <v>100</v>
      </c>
      <c r="J23" s="228" t="s">
        <v>659</v>
      </c>
      <c r="K23" s="228" t="s">
        <v>100</v>
      </c>
      <c r="L23" s="228" t="s">
        <v>659</v>
      </c>
      <c r="M23" s="228" t="s">
        <v>100</v>
      </c>
      <c r="N23" s="228" t="s">
        <v>659</v>
      </c>
      <c r="O23" s="229" t="s">
        <v>100</v>
      </c>
      <c r="P23" s="229" t="s">
        <v>660</v>
      </c>
      <c r="Q23" s="229" t="s">
        <v>227</v>
      </c>
      <c r="R23" s="229" t="s">
        <v>100</v>
      </c>
      <c r="S23" s="229" t="s">
        <v>660</v>
      </c>
      <c r="T23" s="229" t="s">
        <v>227</v>
      </c>
      <c r="U23" s="229" t="s">
        <v>100</v>
      </c>
      <c r="V23" s="229" t="s">
        <v>660</v>
      </c>
      <c r="W23" s="229" t="s">
        <v>227</v>
      </c>
      <c r="X23" s="229" t="s">
        <v>100</v>
      </c>
      <c r="Y23" s="229" t="s">
        <v>660</v>
      </c>
      <c r="Z23" s="229" t="s">
        <v>227</v>
      </c>
      <c r="AA23" s="229" t="s">
        <v>100</v>
      </c>
      <c r="AB23" s="229" t="s">
        <v>660</v>
      </c>
      <c r="AC23" s="229" t="s">
        <v>227</v>
      </c>
      <c r="AD23" s="229" t="s">
        <v>100</v>
      </c>
      <c r="AE23" s="229" t="s">
        <v>660</v>
      </c>
      <c r="AF23" s="229" t="s">
        <v>227</v>
      </c>
      <c r="AG23" s="223"/>
      <c r="AH23" s="223"/>
      <c r="AI23" s="223"/>
      <c r="AJ23" s="223"/>
      <c r="AK23" s="223"/>
      <c r="AL23" s="223"/>
      <c r="AM23" s="223"/>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row>
    <row r="24" spans="1:62" s="99" customFormat="1" ht="15.75" customHeight="1">
      <c r="A24" s="933"/>
      <c r="B24" s="151" t="s">
        <v>661</v>
      </c>
      <c r="C24" s="241"/>
      <c r="D24" s="239"/>
      <c r="E24" s="241"/>
      <c r="F24" s="239"/>
      <c r="G24" s="241"/>
      <c r="H24" s="239"/>
      <c r="I24" s="241"/>
      <c r="J24" s="239"/>
      <c r="K24" s="241"/>
      <c r="L24" s="239"/>
      <c r="M24" s="241"/>
      <c r="N24" s="239"/>
      <c r="O24" s="241"/>
      <c r="P24" s="239"/>
      <c r="Q24" s="239"/>
      <c r="R24" s="241"/>
      <c r="S24" s="239"/>
      <c r="T24" s="239"/>
      <c r="U24" s="241"/>
      <c r="V24" s="239"/>
      <c r="W24" s="239"/>
      <c r="X24" s="241"/>
      <c r="Y24" s="239"/>
      <c r="Z24" s="239"/>
      <c r="AA24" s="241"/>
      <c r="AB24" s="239"/>
      <c r="AC24" s="239"/>
      <c r="AD24" s="241"/>
      <c r="AE24" s="310"/>
      <c r="AF24" s="242"/>
      <c r="AG24" s="223"/>
      <c r="AH24" s="223"/>
      <c r="AI24" s="223"/>
      <c r="AJ24" s="223"/>
      <c r="AK24" s="223"/>
      <c r="AL24" s="223"/>
      <c r="AM24" s="223"/>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row>
    <row r="25" spans="1:62" s="99" customFormat="1" ht="15.75" customHeight="1">
      <c r="A25" s="933"/>
      <c r="B25" s="152" t="s">
        <v>662</v>
      </c>
      <c r="C25" s="149"/>
      <c r="D25" s="239"/>
      <c r="E25" s="149"/>
      <c r="F25" s="239"/>
      <c r="G25" s="149"/>
      <c r="H25" s="239"/>
      <c r="I25" s="149"/>
      <c r="J25" s="239"/>
      <c r="K25" s="149"/>
      <c r="L25" s="239"/>
      <c r="M25" s="149"/>
      <c r="N25" s="239"/>
      <c r="O25" s="149"/>
      <c r="P25" s="239"/>
      <c r="Q25" s="239"/>
      <c r="R25" s="149"/>
      <c r="S25" s="239"/>
      <c r="T25" s="239"/>
      <c r="U25" s="149"/>
      <c r="V25" s="239"/>
      <c r="W25" s="239"/>
      <c r="X25" s="149"/>
      <c r="Y25" s="239"/>
      <c r="Z25" s="239"/>
      <c r="AA25" s="149"/>
      <c r="AB25" s="239"/>
      <c r="AC25" s="239"/>
      <c r="AD25" s="149"/>
      <c r="AE25" s="310"/>
      <c r="AF25" s="242"/>
      <c r="AG25" s="223"/>
      <c r="AH25" s="223"/>
      <c r="AI25" s="223"/>
      <c r="AJ25" s="223"/>
      <c r="AK25" s="223"/>
      <c r="AL25" s="223"/>
      <c r="AM25" s="223"/>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row>
    <row r="26" spans="1:62" s="99" customFormat="1" ht="15.75" customHeight="1">
      <c r="A26" s="933"/>
      <c r="B26" s="152" t="s">
        <v>663</v>
      </c>
      <c r="C26" s="149"/>
      <c r="D26" s="239"/>
      <c r="E26" s="149"/>
      <c r="F26" s="239"/>
      <c r="G26" s="149"/>
      <c r="H26" s="239"/>
      <c r="I26" s="149"/>
      <c r="J26" s="239"/>
      <c r="K26" s="149"/>
      <c r="L26" s="239"/>
      <c r="M26" s="149"/>
      <c r="N26" s="239"/>
      <c r="O26" s="149"/>
      <c r="P26" s="239"/>
      <c r="Q26" s="239"/>
      <c r="R26" s="149"/>
      <c r="S26" s="239"/>
      <c r="T26" s="239"/>
      <c r="U26" s="149"/>
      <c r="V26" s="239"/>
      <c r="W26" s="239"/>
      <c r="X26" s="149"/>
      <c r="Y26" s="239"/>
      <c r="Z26" s="239"/>
      <c r="AA26" s="149"/>
      <c r="AB26" s="239"/>
      <c r="AC26" s="239"/>
      <c r="AD26" s="149"/>
      <c r="AE26" s="310"/>
      <c r="AF26" s="242"/>
      <c r="AG26" s="223"/>
      <c r="AH26" s="223"/>
      <c r="AI26" s="223"/>
      <c r="AJ26" s="223"/>
      <c r="AK26" s="223"/>
      <c r="AL26" s="223"/>
      <c r="AM26" s="223"/>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row>
    <row r="27" spans="1:62" s="99" customFormat="1" ht="15.75" customHeight="1">
      <c r="A27" s="933"/>
      <c r="B27" s="152" t="s">
        <v>664</v>
      </c>
      <c r="C27" s="149"/>
      <c r="D27" s="239"/>
      <c r="E27" s="149"/>
      <c r="F27" s="239"/>
      <c r="G27" s="149"/>
      <c r="H27" s="239"/>
      <c r="I27" s="149"/>
      <c r="J27" s="239"/>
      <c r="K27" s="149"/>
      <c r="L27" s="239"/>
      <c r="M27" s="149"/>
      <c r="N27" s="239"/>
      <c r="O27" s="149"/>
      <c r="P27" s="239"/>
      <c r="Q27" s="239"/>
      <c r="R27" s="149"/>
      <c r="S27" s="239"/>
      <c r="T27" s="239"/>
      <c r="U27" s="149"/>
      <c r="V27" s="239"/>
      <c r="W27" s="239"/>
      <c r="X27" s="149"/>
      <c r="Y27" s="239"/>
      <c r="Z27" s="239"/>
      <c r="AA27" s="149"/>
      <c r="AB27" s="239"/>
      <c r="AC27" s="239"/>
      <c r="AD27" s="149"/>
      <c r="AE27" s="310"/>
      <c r="AF27" s="242"/>
      <c r="AG27" s="223"/>
      <c r="AH27" s="223"/>
      <c r="AI27" s="223"/>
      <c r="AJ27" s="223"/>
      <c r="AK27" s="223"/>
      <c r="AL27" s="223"/>
      <c r="AM27" s="223"/>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row>
    <row r="28" spans="1:62" s="99" customFormat="1" ht="15.75" customHeight="1">
      <c r="A28" s="933"/>
      <c r="B28" s="152" t="s">
        <v>665</v>
      </c>
      <c r="C28" s="149"/>
      <c r="D28" s="239"/>
      <c r="E28" s="149"/>
      <c r="F28" s="239"/>
      <c r="G28" s="149"/>
      <c r="H28" s="239"/>
      <c r="I28" s="149"/>
      <c r="J28" s="239"/>
      <c r="K28" s="149"/>
      <c r="L28" s="239"/>
      <c r="M28" s="149"/>
      <c r="N28" s="239"/>
      <c r="O28" s="149"/>
      <c r="P28" s="239"/>
      <c r="Q28" s="239"/>
      <c r="R28" s="149"/>
      <c r="S28" s="239"/>
      <c r="T28" s="239"/>
      <c r="U28" s="149"/>
      <c r="V28" s="239"/>
      <c r="W28" s="239"/>
      <c r="X28" s="149"/>
      <c r="Y28" s="239"/>
      <c r="Z28" s="239"/>
      <c r="AA28" s="149"/>
      <c r="AB28" s="239"/>
      <c r="AC28" s="239"/>
      <c r="AD28" s="149"/>
      <c r="AE28" s="310"/>
      <c r="AF28" s="242"/>
      <c r="AG28" s="223"/>
      <c r="AH28" s="223"/>
      <c r="AI28" s="223"/>
      <c r="AJ28" s="223"/>
      <c r="AK28" s="223"/>
      <c r="AL28" s="223"/>
      <c r="AM28" s="223"/>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row>
    <row r="29" spans="1:62" s="99" customFormat="1" ht="15.75" customHeight="1">
      <c r="A29" s="933"/>
      <c r="B29" s="152" t="s">
        <v>666</v>
      </c>
      <c r="C29" s="149"/>
      <c r="D29" s="239"/>
      <c r="E29" s="149"/>
      <c r="F29" s="239"/>
      <c r="G29" s="149"/>
      <c r="H29" s="239"/>
      <c r="I29" s="149"/>
      <c r="J29" s="239"/>
      <c r="K29" s="149"/>
      <c r="L29" s="239"/>
      <c r="M29" s="149"/>
      <c r="N29" s="239"/>
      <c r="O29" s="149"/>
      <c r="P29" s="239"/>
      <c r="Q29" s="239"/>
      <c r="R29" s="149"/>
      <c r="S29" s="239"/>
      <c r="T29" s="239"/>
      <c r="U29" s="149"/>
      <c r="V29" s="239"/>
      <c r="W29" s="239"/>
      <c r="X29" s="149"/>
      <c r="Y29" s="239"/>
      <c r="Z29" s="239"/>
      <c r="AA29" s="149"/>
      <c r="AB29" s="239"/>
      <c r="AC29" s="239"/>
      <c r="AD29" s="149"/>
      <c r="AE29" s="310"/>
      <c r="AF29" s="242"/>
      <c r="AG29" s="223"/>
      <c r="AH29" s="223"/>
      <c r="AI29" s="223"/>
      <c r="AJ29" s="223"/>
      <c r="AK29" s="223"/>
      <c r="AL29" s="223"/>
      <c r="AM29" s="223"/>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row>
    <row r="30" spans="1:62" s="99" customFormat="1" ht="15.75" customHeight="1">
      <c r="A30" s="933"/>
      <c r="B30" s="152" t="s">
        <v>667</v>
      </c>
      <c r="C30" s="149"/>
      <c r="D30" s="239"/>
      <c r="E30" s="149"/>
      <c r="F30" s="239"/>
      <c r="G30" s="149"/>
      <c r="H30" s="239"/>
      <c r="I30" s="149"/>
      <c r="J30" s="239"/>
      <c r="K30" s="149"/>
      <c r="L30" s="239"/>
      <c r="M30" s="149"/>
      <c r="N30" s="239"/>
      <c r="O30" s="149"/>
      <c r="P30" s="239"/>
      <c r="Q30" s="239"/>
      <c r="R30" s="149"/>
      <c r="S30" s="239"/>
      <c r="T30" s="239"/>
      <c r="U30" s="149"/>
      <c r="V30" s="239"/>
      <c r="W30" s="239"/>
      <c r="X30" s="149"/>
      <c r="Y30" s="239"/>
      <c r="Z30" s="239"/>
      <c r="AA30" s="149"/>
      <c r="AB30" s="239"/>
      <c r="AC30" s="239"/>
      <c r="AD30" s="149"/>
      <c r="AE30" s="310"/>
      <c r="AF30" s="242"/>
      <c r="AG30" s="223"/>
      <c r="AH30" s="223"/>
      <c r="AI30" s="223"/>
      <c r="AJ30" s="223"/>
      <c r="AK30" s="223"/>
      <c r="AL30" s="223"/>
      <c r="AM30" s="223"/>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row>
    <row r="31" spans="1:62" s="99" customFormat="1" ht="15.75" customHeight="1">
      <c r="A31" s="933"/>
      <c r="B31" s="152" t="s">
        <v>668</v>
      </c>
      <c r="C31" s="149"/>
      <c r="D31" s="239"/>
      <c r="E31" s="149"/>
      <c r="F31" s="239"/>
      <c r="G31" s="149"/>
      <c r="H31" s="239"/>
      <c r="I31" s="149"/>
      <c r="J31" s="239"/>
      <c r="K31" s="149"/>
      <c r="L31" s="239"/>
      <c r="M31" s="149"/>
      <c r="N31" s="239"/>
      <c r="O31" s="149"/>
      <c r="P31" s="239"/>
      <c r="Q31" s="239"/>
      <c r="R31" s="149"/>
      <c r="S31" s="239"/>
      <c r="T31" s="239"/>
      <c r="U31" s="149"/>
      <c r="V31" s="239"/>
      <c r="W31" s="239"/>
      <c r="X31" s="149"/>
      <c r="Y31" s="239"/>
      <c r="Z31" s="239"/>
      <c r="AA31" s="149"/>
      <c r="AB31" s="239"/>
      <c r="AC31" s="239"/>
      <c r="AD31" s="149"/>
      <c r="AE31" s="310"/>
      <c r="AF31" s="242"/>
      <c r="AG31" s="223"/>
      <c r="AH31" s="223"/>
      <c r="AI31" s="223"/>
      <c r="AJ31" s="223"/>
      <c r="AK31" s="223"/>
      <c r="AL31" s="223"/>
      <c r="AM31" s="223"/>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row>
    <row r="32" spans="1:62" s="99" customFormat="1" ht="15.75" customHeight="1">
      <c r="A32" s="933"/>
      <c r="B32" s="152" t="s">
        <v>669</v>
      </c>
      <c r="C32" s="149"/>
      <c r="D32" s="239"/>
      <c r="E32" s="149"/>
      <c r="F32" s="239"/>
      <c r="G32" s="149"/>
      <c r="H32" s="239"/>
      <c r="I32" s="149"/>
      <c r="J32" s="239"/>
      <c r="K32" s="149"/>
      <c r="L32" s="239"/>
      <c r="M32" s="149"/>
      <c r="N32" s="239"/>
      <c r="O32" s="149"/>
      <c r="P32" s="239"/>
      <c r="Q32" s="239"/>
      <c r="R32" s="149"/>
      <c r="S32" s="239"/>
      <c r="T32" s="239"/>
      <c r="U32" s="149"/>
      <c r="V32" s="239"/>
      <c r="W32" s="239"/>
      <c r="X32" s="149"/>
      <c r="Y32" s="239"/>
      <c r="Z32" s="239"/>
      <c r="AA32" s="149"/>
      <c r="AB32" s="239"/>
      <c r="AC32" s="239"/>
      <c r="AD32" s="149"/>
      <c r="AE32" s="310"/>
      <c r="AF32" s="242"/>
      <c r="AG32" s="223"/>
      <c r="AH32" s="223"/>
      <c r="AI32" s="223"/>
      <c r="AJ32" s="223"/>
      <c r="AK32" s="223"/>
      <c r="AL32" s="223"/>
      <c r="AM32" s="223"/>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row>
    <row r="33" spans="1:62" s="99" customFormat="1" ht="15.75" customHeight="1">
      <c r="A33" s="933"/>
      <c r="B33" s="152" t="s">
        <v>670</v>
      </c>
      <c r="C33" s="149"/>
      <c r="D33" s="239"/>
      <c r="E33" s="149"/>
      <c r="F33" s="239"/>
      <c r="G33" s="149"/>
      <c r="H33" s="239"/>
      <c r="I33" s="149"/>
      <c r="J33" s="239"/>
      <c r="K33" s="149"/>
      <c r="L33" s="239"/>
      <c r="M33" s="149"/>
      <c r="N33" s="239"/>
      <c r="O33" s="149"/>
      <c r="P33" s="239"/>
      <c r="Q33" s="239"/>
      <c r="R33" s="149"/>
      <c r="S33" s="239"/>
      <c r="T33" s="239"/>
      <c r="U33" s="149"/>
      <c r="V33" s="239"/>
      <c r="W33" s="239"/>
      <c r="X33" s="149"/>
      <c r="Y33" s="239"/>
      <c r="Z33" s="239"/>
      <c r="AA33" s="149"/>
      <c r="AB33" s="239"/>
      <c r="AC33" s="239"/>
      <c r="AD33" s="149"/>
      <c r="AE33" s="310"/>
      <c r="AF33" s="242"/>
      <c r="AG33" s="223"/>
      <c r="AH33" s="223"/>
      <c r="AI33" s="223"/>
      <c r="AJ33" s="223"/>
      <c r="AK33" s="223"/>
      <c r="AL33" s="223"/>
      <c r="AM33" s="223"/>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row>
    <row r="34" spans="1:62" s="99" customFormat="1" ht="15.75" customHeight="1">
      <c r="A34" s="933"/>
      <c r="B34" s="152" t="s">
        <v>671</v>
      </c>
      <c r="C34" s="149"/>
      <c r="D34" s="239"/>
      <c r="E34" s="149"/>
      <c r="F34" s="239"/>
      <c r="G34" s="149"/>
      <c r="H34" s="239"/>
      <c r="I34" s="149"/>
      <c r="J34" s="239"/>
      <c r="K34" s="149"/>
      <c r="L34" s="239"/>
      <c r="M34" s="149"/>
      <c r="N34" s="239"/>
      <c r="O34" s="149"/>
      <c r="P34" s="239"/>
      <c r="Q34" s="239"/>
      <c r="R34" s="149"/>
      <c r="S34" s="239"/>
      <c r="T34" s="239"/>
      <c r="U34" s="149"/>
      <c r="V34" s="239"/>
      <c r="W34" s="239"/>
      <c r="X34" s="149"/>
      <c r="Y34" s="239"/>
      <c r="Z34" s="239"/>
      <c r="AA34" s="149"/>
      <c r="AB34" s="239"/>
      <c r="AC34" s="239"/>
      <c r="AD34" s="149"/>
      <c r="AE34" s="310"/>
      <c r="AF34" s="242"/>
      <c r="AG34" s="223"/>
      <c r="AH34" s="223"/>
      <c r="AI34" s="223"/>
      <c r="AJ34" s="223"/>
      <c r="AK34" s="223"/>
      <c r="AL34" s="223"/>
      <c r="AM34" s="223"/>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row>
    <row r="35" spans="1:62" s="99" customFormat="1" ht="15.75" customHeight="1">
      <c r="A35" s="933"/>
      <c r="B35" s="152" t="s">
        <v>672</v>
      </c>
      <c r="C35" s="149"/>
      <c r="D35" s="239"/>
      <c r="E35" s="149"/>
      <c r="F35" s="239"/>
      <c r="G35" s="149"/>
      <c r="H35" s="239"/>
      <c r="I35" s="149"/>
      <c r="J35" s="239"/>
      <c r="K35" s="149"/>
      <c r="L35" s="239"/>
      <c r="M35" s="149"/>
      <c r="N35" s="239"/>
      <c r="O35" s="149"/>
      <c r="P35" s="239"/>
      <c r="Q35" s="239"/>
      <c r="R35" s="149"/>
      <c r="S35" s="239"/>
      <c r="T35" s="239"/>
      <c r="U35" s="149"/>
      <c r="V35" s="239"/>
      <c r="W35" s="239"/>
      <c r="X35" s="149"/>
      <c r="Y35" s="239"/>
      <c r="Z35" s="239"/>
      <c r="AA35" s="149"/>
      <c r="AB35" s="239"/>
      <c r="AC35" s="239"/>
      <c r="AD35" s="149"/>
      <c r="AE35" s="310"/>
      <c r="AF35" s="242"/>
      <c r="AG35" s="223"/>
      <c r="AH35" s="223"/>
      <c r="AI35" s="223"/>
      <c r="AJ35" s="223"/>
      <c r="AK35" s="223"/>
      <c r="AL35" s="223"/>
      <c r="AM35" s="223"/>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row>
    <row r="36" spans="1:62" s="99" customFormat="1" ht="15.75" customHeight="1">
      <c r="A36" s="933"/>
      <c r="B36" s="152" t="s">
        <v>673</v>
      </c>
      <c r="C36" s="149"/>
      <c r="D36" s="239"/>
      <c r="E36" s="149"/>
      <c r="F36" s="239"/>
      <c r="G36" s="149"/>
      <c r="H36" s="239"/>
      <c r="I36" s="149"/>
      <c r="J36" s="239"/>
      <c r="K36" s="149"/>
      <c r="L36" s="239"/>
      <c r="M36" s="149"/>
      <c r="N36" s="239"/>
      <c r="O36" s="149"/>
      <c r="P36" s="239"/>
      <c r="Q36" s="239"/>
      <c r="R36" s="149"/>
      <c r="S36" s="239"/>
      <c r="T36" s="239"/>
      <c r="U36" s="149"/>
      <c r="V36" s="239"/>
      <c r="W36" s="239"/>
      <c r="X36" s="149"/>
      <c r="Y36" s="239"/>
      <c r="Z36" s="239"/>
      <c r="AA36" s="149"/>
      <c r="AB36" s="239"/>
      <c r="AC36" s="239"/>
      <c r="AD36" s="149"/>
      <c r="AE36" s="310"/>
      <c r="AF36" s="242"/>
      <c r="AG36" s="223"/>
      <c r="AH36" s="223"/>
      <c r="AI36" s="223"/>
      <c r="AJ36" s="223"/>
      <c r="AK36" s="223"/>
      <c r="AL36" s="223"/>
      <c r="AM36" s="223"/>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row>
    <row r="37" spans="1:62" s="99" customFormat="1" ht="15.75" customHeight="1">
      <c r="A37" s="933"/>
      <c r="B37" s="152" t="s">
        <v>674</v>
      </c>
      <c r="C37" s="149"/>
      <c r="D37" s="239"/>
      <c r="E37" s="149"/>
      <c r="F37" s="239"/>
      <c r="G37" s="149"/>
      <c r="H37" s="239"/>
      <c r="I37" s="149"/>
      <c r="J37" s="239"/>
      <c r="K37" s="149"/>
      <c r="L37" s="239"/>
      <c r="M37" s="149"/>
      <c r="N37" s="239"/>
      <c r="O37" s="149"/>
      <c r="P37" s="239"/>
      <c r="Q37" s="239"/>
      <c r="R37" s="149"/>
      <c r="S37" s="239"/>
      <c r="T37" s="239"/>
      <c r="U37" s="149"/>
      <c r="V37" s="239"/>
      <c r="W37" s="239"/>
      <c r="X37" s="149"/>
      <c r="Y37" s="239"/>
      <c r="Z37" s="239"/>
      <c r="AA37" s="149"/>
      <c r="AB37" s="239"/>
      <c r="AC37" s="239"/>
      <c r="AD37" s="149"/>
      <c r="AE37" s="310"/>
      <c r="AF37" s="242"/>
      <c r="AG37" s="223"/>
      <c r="AH37" s="223"/>
      <c r="AI37" s="223"/>
      <c r="AJ37" s="223"/>
      <c r="AK37" s="223"/>
      <c r="AL37" s="223"/>
      <c r="AM37" s="223"/>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row>
    <row r="38" spans="1:62" s="99" customFormat="1" ht="15.75" customHeight="1">
      <c r="A38" s="933"/>
      <c r="B38" s="152" t="s">
        <v>675</v>
      </c>
      <c r="C38" s="149"/>
      <c r="D38" s="239"/>
      <c r="E38" s="149"/>
      <c r="F38" s="239"/>
      <c r="G38" s="149"/>
      <c r="H38" s="239"/>
      <c r="I38" s="149"/>
      <c r="J38" s="239"/>
      <c r="K38" s="149"/>
      <c r="L38" s="239"/>
      <c r="M38" s="149"/>
      <c r="N38" s="239"/>
      <c r="O38" s="149"/>
      <c r="P38" s="239"/>
      <c r="Q38" s="239"/>
      <c r="R38" s="149"/>
      <c r="S38" s="239"/>
      <c r="T38" s="239"/>
      <c r="U38" s="149"/>
      <c r="V38" s="239"/>
      <c r="W38" s="239"/>
      <c r="X38" s="149"/>
      <c r="Y38" s="239"/>
      <c r="Z38" s="239"/>
      <c r="AA38" s="149"/>
      <c r="AB38" s="239"/>
      <c r="AC38" s="239"/>
      <c r="AD38" s="149"/>
      <c r="AE38" s="310"/>
      <c r="AF38" s="242"/>
      <c r="AG38" s="223"/>
      <c r="AH38" s="223"/>
      <c r="AI38" s="223"/>
      <c r="AJ38" s="223"/>
      <c r="AK38" s="223"/>
      <c r="AL38" s="223"/>
      <c r="AM38" s="223"/>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row>
    <row r="39" spans="1:62" s="99" customFormat="1" ht="15.75" customHeight="1">
      <c r="A39" s="933"/>
      <c r="B39" s="152" t="s">
        <v>676</v>
      </c>
      <c r="C39" s="149"/>
      <c r="D39" s="239"/>
      <c r="E39" s="149"/>
      <c r="F39" s="239"/>
      <c r="G39" s="149"/>
      <c r="H39" s="239"/>
      <c r="I39" s="149"/>
      <c r="J39" s="239"/>
      <c r="K39" s="149"/>
      <c r="L39" s="239"/>
      <c r="M39" s="149"/>
      <c r="N39" s="239"/>
      <c r="O39" s="149"/>
      <c r="P39" s="239"/>
      <c r="Q39" s="239"/>
      <c r="R39" s="149"/>
      <c r="S39" s="239"/>
      <c r="T39" s="239"/>
      <c r="U39" s="149"/>
      <c r="V39" s="239"/>
      <c r="W39" s="239"/>
      <c r="X39" s="149"/>
      <c r="Y39" s="239"/>
      <c r="Z39" s="239"/>
      <c r="AA39" s="149"/>
      <c r="AB39" s="239"/>
      <c r="AC39" s="239"/>
      <c r="AD39" s="149"/>
      <c r="AE39" s="310"/>
      <c r="AF39" s="242"/>
      <c r="AG39" s="223"/>
      <c r="AH39" s="223"/>
      <c r="AI39" s="223"/>
      <c r="AJ39" s="223"/>
      <c r="AK39" s="223"/>
      <c r="AL39" s="223"/>
      <c r="AM39" s="223"/>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row>
    <row r="40" spans="1:62" s="99" customFormat="1" ht="15.75" customHeight="1">
      <c r="A40" s="933"/>
      <c r="B40" s="152" t="s">
        <v>677</v>
      </c>
      <c r="C40" s="149"/>
      <c r="D40" s="239"/>
      <c r="E40" s="149"/>
      <c r="F40" s="239"/>
      <c r="G40" s="149"/>
      <c r="H40" s="239"/>
      <c r="I40" s="149"/>
      <c r="J40" s="239"/>
      <c r="K40" s="149"/>
      <c r="L40" s="239"/>
      <c r="M40" s="149"/>
      <c r="N40" s="239"/>
      <c r="O40" s="149"/>
      <c r="P40" s="239"/>
      <c r="Q40" s="239"/>
      <c r="R40" s="149"/>
      <c r="S40" s="239"/>
      <c r="T40" s="239"/>
      <c r="U40" s="149"/>
      <c r="V40" s="239"/>
      <c r="W40" s="239"/>
      <c r="X40" s="149"/>
      <c r="Y40" s="239"/>
      <c r="Z40" s="239"/>
      <c r="AA40" s="149"/>
      <c r="AB40" s="239"/>
      <c r="AC40" s="239"/>
      <c r="AD40" s="149"/>
      <c r="AE40" s="310"/>
      <c r="AF40" s="242"/>
      <c r="AG40" s="223"/>
      <c r="AH40" s="223"/>
      <c r="AI40" s="223"/>
      <c r="AJ40" s="223"/>
      <c r="AK40" s="223"/>
      <c r="AL40" s="223"/>
      <c r="AM40" s="223"/>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row>
    <row r="41" spans="1:62" s="99" customFormat="1" ht="15.75" customHeight="1">
      <c r="A41" s="933"/>
      <c r="B41" s="152" t="s">
        <v>678</v>
      </c>
      <c r="C41" s="149"/>
      <c r="D41" s="239"/>
      <c r="E41" s="149"/>
      <c r="F41" s="239"/>
      <c r="G41" s="149"/>
      <c r="H41" s="239"/>
      <c r="I41" s="149"/>
      <c r="J41" s="239"/>
      <c r="K41" s="149"/>
      <c r="L41" s="239"/>
      <c r="M41" s="149"/>
      <c r="N41" s="239"/>
      <c r="O41" s="149"/>
      <c r="P41" s="239"/>
      <c r="Q41" s="239"/>
      <c r="R41" s="149"/>
      <c r="S41" s="239"/>
      <c r="T41" s="239"/>
      <c r="U41" s="149"/>
      <c r="V41" s="239"/>
      <c r="W41" s="239"/>
      <c r="X41" s="149"/>
      <c r="Y41" s="239"/>
      <c r="Z41" s="239"/>
      <c r="AA41" s="149"/>
      <c r="AB41" s="239"/>
      <c r="AC41" s="239"/>
      <c r="AD41" s="149"/>
      <c r="AE41" s="310"/>
      <c r="AF41" s="242"/>
      <c r="AG41" s="223"/>
      <c r="AH41" s="223"/>
      <c r="AI41" s="223"/>
      <c r="AJ41" s="223"/>
      <c r="AK41" s="223"/>
      <c r="AL41" s="223"/>
      <c r="AM41" s="223"/>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row>
    <row r="42" spans="1:62" s="99" customFormat="1" ht="15.75" customHeight="1">
      <c r="A42" s="933"/>
      <c r="B42" s="152" t="s">
        <v>679</v>
      </c>
      <c r="C42" s="149"/>
      <c r="D42" s="239"/>
      <c r="E42" s="149"/>
      <c r="F42" s="239"/>
      <c r="G42" s="149"/>
      <c r="H42" s="239"/>
      <c r="I42" s="149"/>
      <c r="J42" s="239"/>
      <c r="K42" s="149"/>
      <c r="L42" s="239"/>
      <c r="M42" s="149"/>
      <c r="N42" s="239"/>
      <c r="O42" s="149"/>
      <c r="P42" s="239"/>
      <c r="Q42" s="239"/>
      <c r="R42" s="149"/>
      <c r="S42" s="239"/>
      <c r="T42" s="239"/>
      <c r="U42" s="149"/>
      <c r="V42" s="239"/>
      <c r="W42" s="239"/>
      <c r="X42" s="149"/>
      <c r="Y42" s="239"/>
      <c r="Z42" s="239"/>
      <c r="AA42" s="149"/>
      <c r="AB42" s="239"/>
      <c r="AC42" s="239"/>
      <c r="AD42" s="149"/>
      <c r="AE42" s="310"/>
      <c r="AF42" s="242"/>
      <c r="AG42" s="223"/>
      <c r="AH42" s="223"/>
      <c r="AI42" s="223"/>
      <c r="AJ42" s="223"/>
      <c r="AK42" s="223"/>
      <c r="AL42" s="223"/>
      <c r="AM42" s="223"/>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row>
    <row r="43" spans="1:62" s="99" customFormat="1" ht="15.75" customHeight="1">
      <c r="A43" s="933"/>
      <c r="B43" s="152" t="s">
        <v>680</v>
      </c>
      <c r="C43" s="149"/>
      <c r="D43" s="239"/>
      <c r="E43" s="149"/>
      <c r="F43" s="239"/>
      <c r="G43" s="149"/>
      <c r="H43" s="239"/>
      <c r="I43" s="149"/>
      <c r="J43" s="239"/>
      <c r="K43" s="149"/>
      <c r="L43" s="239"/>
      <c r="M43" s="149"/>
      <c r="N43" s="239"/>
      <c r="O43" s="149"/>
      <c r="P43" s="239"/>
      <c r="Q43" s="239"/>
      <c r="R43" s="149"/>
      <c r="S43" s="239"/>
      <c r="T43" s="239"/>
      <c r="U43" s="149"/>
      <c r="V43" s="239"/>
      <c r="W43" s="239"/>
      <c r="X43" s="149"/>
      <c r="Y43" s="239"/>
      <c r="Z43" s="239"/>
      <c r="AA43" s="149"/>
      <c r="AB43" s="239"/>
      <c r="AC43" s="239"/>
      <c r="AD43" s="149"/>
      <c r="AE43" s="310"/>
      <c r="AF43" s="242"/>
      <c r="AG43" s="223"/>
      <c r="AH43" s="223"/>
      <c r="AI43" s="223"/>
      <c r="AJ43" s="223"/>
      <c r="AK43" s="223"/>
      <c r="AL43" s="223"/>
      <c r="AM43" s="223"/>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row>
    <row r="44" spans="1:62" s="99" customFormat="1" ht="29.25" customHeight="1" thickBot="1">
      <c r="A44" s="613"/>
      <c r="B44" s="150" t="s">
        <v>93</v>
      </c>
      <c r="C44" s="238"/>
      <c r="D44" s="240"/>
      <c r="E44" s="238"/>
      <c r="F44" s="240"/>
      <c r="G44" s="238"/>
      <c r="H44" s="240"/>
      <c r="I44" s="238"/>
      <c r="J44" s="240"/>
      <c r="K44" s="238"/>
      <c r="L44" s="240"/>
      <c r="M44" s="238"/>
      <c r="N44" s="240"/>
      <c r="O44" s="238"/>
      <c r="P44" s="240"/>
      <c r="Q44" s="240"/>
      <c r="R44" s="238"/>
      <c r="S44" s="240"/>
      <c r="T44" s="240"/>
      <c r="U44" s="238"/>
      <c r="V44" s="240"/>
      <c r="W44" s="240"/>
      <c r="X44" s="238"/>
      <c r="Y44" s="240"/>
      <c r="Z44" s="240"/>
      <c r="AA44" s="238"/>
      <c r="AB44" s="240"/>
      <c r="AC44" s="240"/>
      <c r="AD44" s="238"/>
      <c r="AE44" s="311"/>
      <c r="AF44" s="243"/>
      <c r="AG44" s="223"/>
      <c r="AH44" s="223"/>
      <c r="AI44" s="223"/>
      <c r="AJ44" s="223"/>
      <c r="AK44" s="223"/>
      <c r="AL44" s="223"/>
      <c r="AM44" s="223"/>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row>
    <row r="45" spans="1:62" s="68" customFormat="1" ht="24" customHeight="1" thickBot="1">
      <c r="K45" s="174"/>
      <c r="L45" s="174"/>
      <c r="M45" s="174"/>
      <c r="N45" s="174"/>
      <c r="O45" s="174"/>
      <c r="AG45" s="223"/>
      <c r="AH45" s="223"/>
      <c r="AI45" s="223"/>
      <c r="AJ45" s="223"/>
      <c r="AK45" s="223"/>
      <c r="AL45" s="223"/>
      <c r="AM45" s="223"/>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row>
    <row r="46" spans="1:62" s="68" customFormat="1" ht="24" customHeight="1" thickBot="1">
      <c r="A46" s="612" t="s">
        <v>681</v>
      </c>
      <c r="B46" s="965" t="s">
        <v>658</v>
      </c>
      <c r="C46" s="900" t="s">
        <v>99</v>
      </c>
      <c r="D46" s="935"/>
      <c r="E46" s="935"/>
      <c r="F46" s="935"/>
      <c r="G46" s="935"/>
      <c r="H46" s="935"/>
      <c r="I46" s="935"/>
      <c r="J46" s="935"/>
      <c r="K46" s="935"/>
      <c r="L46" s="935"/>
      <c r="M46" s="935"/>
      <c r="N46" s="901"/>
      <c r="O46" s="925" t="s">
        <v>240</v>
      </c>
      <c r="P46" s="926"/>
      <c r="Q46" s="926"/>
      <c r="R46" s="926"/>
      <c r="S46" s="926"/>
      <c r="T46" s="926"/>
      <c r="U46" s="926"/>
      <c r="V46" s="926"/>
      <c r="W46" s="926"/>
      <c r="X46" s="926"/>
      <c r="Y46" s="926"/>
      <c r="Z46" s="926"/>
      <c r="AA46" s="926"/>
      <c r="AB46" s="926"/>
      <c r="AC46" s="926"/>
      <c r="AD46" s="926"/>
      <c r="AE46" s="926"/>
      <c r="AF46" s="927"/>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row>
    <row r="47" spans="1:62" s="68" customFormat="1" ht="24" customHeight="1" thickBot="1">
      <c r="A47" s="933"/>
      <c r="B47" s="966"/>
      <c r="C47" s="900" t="s">
        <v>259</v>
      </c>
      <c r="D47" s="901"/>
      <c r="E47" s="900" t="s">
        <v>260</v>
      </c>
      <c r="F47" s="901"/>
      <c r="G47" s="900" t="s">
        <v>261</v>
      </c>
      <c r="H47" s="901"/>
      <c r="I47" s="900" t="s">
        <v>262</v>
      </c>
      <c r="J47" s="901"/>
      <c r="K47" s="900" t="s">
        <v>620</v>
      </c>
      <c r="L47" s="901"/>
      <c r="M47" s="900" t="s">
        <v>264</v>
      </c>
      <c r="N47" s="901"/>
      <c r="O47" s="925" t="s">
        <v>259</v>
      </c>
      <c r="P47" s="926"/>
      <c r="Q47" s="927"/>
      <c r="R47" s="925" t="s">
        <v>260</v>
      </c>
      <c r="S47" s="926"/>
      <c r="T47" s="927"/>
      <c r="U47" s="925" t="s">
        <v>261</v>
      </c>
      <c r="V47" s="926"/>
      <c r="W47" s="927"/>
      <c r="X47" s="925" t="s">
        <v>262</v>
      </c>
      <c r="Y47" s="926"/>
      <c r="Z47" s="927"/>
      <c r="AA47" s="925" t="s">
        <v>620</v>
      </c>
      <c r="AB47" s="926"/>
      <c r="AC47" s="927"/>
      <c r="AD47" s="925" t="s">
        <v>264</v>
      </c>
      <c r="AE47" s="926"/>
      <c r="AF47" s="927"/>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row>
    <row r="48" spans="1:62" s="68" customFormat="1" ht="29.25" customHeight="1" thickBot="1">
      <c r="A48" s="933"/>
      <c r="B48" s="967"/>
      <c r="C48" s="244" t="s">
        <v>100</v>
      </c>
      <c r="D48" s="226" t="s">
        <v>659</v>
      </c>
      <c r="E48" s="244" t="s">
        <v>100</v>
      </c>
      <c r="F48" s="226" t="s">
        <v>659</v>
      </c>
      <c r="G48" s="244" t="s">
        <v>100</v>
      </c>
      <c r="H48" s="226" t="s">
        <v>659</v>
      </c>
      <c r="I48" s="244" t="s">
        <v>100</v>
      </c>
      <c r="J48" s="226" t="s">
        <v>659</v>
      </c>
      <c r="K48" s="244" t="s">
        <v>100</v>
      </c>
      <c r="L48" s="226" t="s">
        <v>659</v>
      </c>
      <c r="M48" s="244" t="s">
        <v>100</v>
      </c>
      <c r="N48" s="226" t="s">
        <v>659</v>
      </c>
      <c r="O48" s="229" t="s">
        <v>100</v>
      </c>
      <c r="P48" s="229" t="s">
        <v>660</v>
      </c>
      <c r="Q48" s="229" t="s">
        <v>227</v>
      </c>
      <c r="R48" s="229" t="s">
        <v>100</v>
      </c>
      <c r="S48" s="229" t="s">
        <v>660</v>
      </c>
      <c r="T48" s="229" t="s">
        <v>227</v>
      </c>
      <c r="U48" s="229" t="s">
        <v>100</v>
      </c>
      <c r="V48" s="229" t="s">
        <v>660</v>
      </c>
      <c r="W48" s="229" t="s">
        <v>227</v>
      </c>
      <c r="X48" s="229" t="s">
        <v>100</v>
      </c>
      <c r="Y48" s="229" t="s">
        <v>660</v>
      </c>
      <c r="Z48" s="229" t="s">
        <v>227</v>
      </c>
      <c r="AA48" s="229" t="s">
        <v>100</v>
      </c>
      <c r="AB48" s="229" t="s">
        <v>660</v>
      </c>
      <c r="AC48" s="229" t="s">
        <v>227</v>
      </c>
      <c r="AD48" s="229" t="s">
        <v>100</v>
      </c>
      <c r="AE48" s="229" t="s">
        <v>660</v>
      </c>
      <c r="AF48" s="229" t="s">
        <v>227</v>
      </c>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row>
    <row r="49" spans="1:62" s="68" customFormat="1" ht="18">
      <c r="A49" s="933"/>
      <c r="B49" s="327" t="s">
        <v>661</v>
      </c>
      <c r="C49" s="149"/>
      <c r="D49" s="242"/>
      <c r="E49" s="149"/>
      <c r="F49" s="242"/>
      <c r="G49" s="149"/>
      <c r="H49" s="242"/>
      <c r="I49" s="149"/>
      <c r="J49" s="242"/>
      <c r="K49" s="149"/>
      <c r="L49" s="242"/>
      <c r="M49" s="149"/>
      <c r="N49" s="242"/>
      <c r="O49" s="149"/>
      <c r="P49" s="239"/>
      <c r="Q49" s="242"/>
      <c r="R49" s="149"/>
      <c r="S49" s="239"/>
      <c r="T49" s="242"/>
      <c r="U49" s="149"/>
      <c r="V49" s="239"/>
      <c r="W49" s="242"/>
      <c r="X49" s="149"/>
      <c r="Y49" s="239"/>
      <c r="Z49" s="242"/>
      <c r="AA49" s="149"/>
      <c r="AB49" s="239"/>
      <c r="AC49" s="242"/>
      <c r="AD49" s="149"/>
      <c r="AE49" s="310"/>
      <c r="AF49" s="242"/>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row>
    <row r="50" spans="1:62" s="68" customFormat="1" ht="18">
      <c r="A50" s="933"/>
      <c r="B50" s="328" t="s">
        <v>662</v>
      </c>
      <c r="C50" s="149"/>
      <c r="D50" s="242"/>
      <c r="E50" s="149"/>
      <c r="F50" s="242"/>
      <c r="G50" s="149"/>
      <c r="H50" s="242"/>
      <c r="I50" s="149"/>
      <c r="J50" s="242"/>
      <c r="K50" s="149"/>
      <c r="L50" s="242"/>
      <c r="M50" s="149"/>
      <c r="N50" s="242"/>
      <c r="O50" s="149"/>
      <c r="P50" s="239"/>
      <c r="Q50" s="242"/>
      <c r="R50" s="149"/>
      <c r="S50" s="239"/>
      <c r="T50" s="242"/>
      <c r="U50" s="149"/>
      <c r="V50" s="239"/>
      <c r="W50" s="242"/>
      <c r="X50" s="149"/>
      <c r="Y50" s="239"/>
      <c r="Z50" s="242"/>
      <c r="AA50" s="149"/>
      <c r="AB50" s="239"/>
      <c r="AC50" s="242"/>
      <c r="AD50" s="149"/>
      <c r="AE50" s="310"/>
      <c r="AF50" s="242"/>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row>
    <row r="51" spans="1:62" s="68" customFormat="1" ht="18">
      <c r="A51" s="933"/>
      <c r="B51" s="328" t="s">
        <v>663</v>
      </c>
      <c r="C51" s="149"/>
      <c r="D51" s="242"/>
      <c r="E51" s="149"/>
      <c r="F51" s="242"/>
      <c r="G51" s="149"/>
      <c r="H51" s="242"/>
      <c r="I51" s="149"/>
      <c r="J51" s="242"/>
      <c r="K51" s="149"/>
      <c r="L51" s="242"/>
      <c r="M51" s="149"/>
      <c r="N51" s="242"/>
      <c r="O51" s="149"/>
      <c r="P51" s="239"/>
      <c r="Q51" s="242"/>
      <c r="R51" s="149"/>
      <c r="S51" s="239"/>
      <c r="T51" s="242"/>
      <c r="U51" s="149"/>
      <c r="V51" s="239"/>
      <c r="W51" s="242"/>
      <c r="X51" s="149"/>
      <c r="Y51" s="239"/>
      <c r="Z51" s="242"/>
      <c r="AA51" s="149"/>
      <c r="AB51" s="239"/>
      <c r="AC51" s="242"/>
      <c r="AD51" s="149"/>
      <c r="AE51" s="310"/>
      <c r="AF51" s="242"/>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row>
    <row r="52" spans="1:62" s="68" customFormat="1" ht="18">
      <c r="A52" s="933"/>
      <c r="B52" s="328" t="s">
        <v>664</v>
      </c>
      <c r="C52" s="149"/>
      <c r="D52" s="242"/>
      <c r="E52" s="149"/>
      <c r="F52" s="242"/>
      <c r="G52" s="149"/>
      <c r="H52" s="242"/>
      <c r="I52" s="149"/>
      <c r="J52" s="242"/>
      <c r="K52" s="149"/>
      <c r="L52" s="242"/>
      <c r="M52" s="149"/>
      <c r="N52" s="242"/>
      <c r="O52" s="149"/>
      <c r="P52" s="239"/>
      <c r="Q52" s="242"/>
      <c r="R52" s="149"/>
      <c r="S52" s="239"/>
      <c r="T52" s="242"/>
      <c r="U52" s="149"/>
      <c r="V52" s="239"/>
      <c r="W52" s="242"/>
      <c r="X52" s="149"/>
      <c r="Y52" s="239"/>
      <c r="Z52" s="242"/>
      <c r="AA52" s="149"/>
      <c r="AB52" s="239"/>
      <c r="AC52" s="242"/>
      <c r="AD52" s="149"/>
      <c r="AE52" s="310"/>
      <c r="AF52" s="242"/>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row>
    <row r="53" spans="1:62" s="68" customFormat="1" ht="18">
      <c r="A53" s="933"/>
      <c r="B53" s="328" t="s">
        <v>665</v>
      </c>
      <c r="C53" s="149"/>
      <c r="D53" s="242"/>
      <c r="E53" s="149"/>
      <c r="F53" s="242"/>
      <c r="G53" s="149"/>
      <c r="H53" s="242"/>
      <c r="I53" s="149"/>
      <c r="J53" s="242"/>
      <c r="K53" s="149"/>
      <c r="L53" s="242"/>
      <c r="M53" s="149"/>
      <c r="N53" s="242"/>
      <c r="O53" s="149"/>
      <c r="P53" s="239"/>
      <c r="Q53" s="242"/>
      <c r="R53" s="149"/>
      <c r="S53" s="239"/>
      <c r="T53" s="242"/>
      <c r="U53" s="149"/>
      <c r="V53" s="239"/>
      <c r="W53" s="242"/>
      <c r="X53" s="149"/>
      <c r="Y53" s="239"/>
      <c r="Z53" s="242"/>
      <c r="AA53" s="149"/>
      <c r="AB53" s="239"/>
      <c r="AC53" s="242"/>
      <c r="AD53" s="149"/>
      <c r="AE53" s="310"/>
      <c r="AF53" s="242"/>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row>
    <row r="54" spans="1:62" s="68" customFormat="1" ht="18">
      <c r="A54" s="933"/>
      <c r="B54" s="328" t="s">
        <v>666</v>
      </c>
      <c r="C54" s="149"/>
      <c r="D54" s="242"/>
      <c r="E54" s="149"/>
      <c r="F54" s="242"/>
      <c r="G54" s="149"/>
      <c r="H54" s="242"/>
      <c r="I54" s="149"/>
      <c r="J54" s="242"/>
      <c r="K54" s="149"/>
      <c r="L54" s="242"/>
      <c r="M54" s="149"/>
      <c r="N54" s="242"/>
      <c r="O54" s="149"/>
      <c r="P54" s="239"/>
      <c r="Q54" s="242"/>
      <c r="R54" s="149"/>
      <c r="S54" s="239"/>
      <c r="T54" s="242"/>
      <c r="U54" s="149"/>
      <c r="V54" s="239"/>
      <c r="W54" s="242"/>
      <c r="X54" s="149"/>
      <c r="Y54" s="239"/>
      <c r="Z54" s="242"/>
      <c r="AA54" s="149"/>
      <c r="AB54" s="239"/>
      <c r="AC54" s="242"/>
      <c r="AD54" s="149"/>
      <c r="AE54" s="310"/>
      <c r="AF54" s="242"/>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row>
    <row r="55" spans="1:62" s="68" customFormat="1" ht="18">
      <c r="A55" s="933"/>
      <c r="B55" s="328" t="s">
        <v>667</v>
      </c>
      <c r="C55" s="149"/>
      <c r="D55" s="242"/>
      <c r="E55" s="149"/>
      <c r="F55" s="242"/>
      <c r="G55" s="149"/>
      <c r="H55" s="242"/>
      <c r="I55" s="149"/>
      <c r="J55" s="242"/>
      <c r="K55" s="149"/>
      <c r="L55" s="242"/>
      <c r="M55" s="149"/>
      <c r="N55" s="242"/>
      <c r="O55" s="149"/>
      <c r="P55" s="239"/>
      <c r="Q55" s="242"/>
      <c r="R55" s="149"/>
      <c r="S55" s="239"/>
      <c r="T55" s="242"/>
      <c r="U55" s="149"/>
      <c r="V55" s="239"/>
      <c r="W55" s="242"/>
      <c r="X55" s="149"/>
      <c r="Y55" s="239"/>
      <c r="Z55" s="242"/>
      <c r="AA55" s="149"/>
      <c r="AB55" s="239"/>
      <c r="AC55" s="242"/>
      <c r="AD55" s="149"/>
      <c r="AE55" s="310"/>
      <c r="AF55" s="242"/>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row>
    <row r="56" spans="1:62" s="68" customFormat="1" ht="18">
      <c r="A56" s="933"/>
      <c r="B56" s="328" t="s">
        <v>668</v>
      </c>
      <c r="C56" s="149"/>
      <c r="D56" s="242"/>
      <c r="E56" s="149"/>
      <c r="F56" s="242"/>
      <c r="G56" s="149"/>
      <c r="H56" s="242"/>
      <c r="I56" s="149"/>
      <c r="J56" s="242"/>
      <c r="K56" s="149"/>
      <c r="L56" s="242"/>
      <c r="M56" s="149"/>
      <c r="N56" s="242"/>
      <c r="O56" s="149"/>
      <c r="P56" s="239"/>
      <c r="Q56" s="242"/>
      <c r="R56" s="149"/>
      <c r="S56" s="239"/>
      <c r="T56" s="242"/>
      <c r="U56" s="149"/>
      <c r="V56" s="239"/>
      <c r="W56" s="242"/>
      <c r="X56" s="149"/>
      <c r="Y56" s="239"/>
      <c r="Z56" s="242"/>
      <c r="AA56" s="149"/>
      <c r="AB56" s="239"/>
      <c r="AC56" s="242"/>
      <c r="AD56" s="149"/>
      <c r="AE56" s="310"/>
      <c r="AF56" s="242"/>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row>
    <row r="57" spans="1:62" s="68" customFormat="1" ht="18">
      <c r="A57" s="933"/>
      <c r="B57" s="328" t="s">
        <v>669</v>
      </c>
      <c r="C57" s="149"/>
      <c r="D57" s="242"/>
      <c r="E57" s="149"/>
      <c r="F57" s="242"/>
      <c r="G57" s="149"/>
      <c r="H57" s="242"/>
      <c r="I57" s="149"/>
      <c r="J57" s="242"/>
      <c r="K57" s="149"/>
      <c r="L57" s="242"/>
      <c r="M57" s="149"/>
      <c r="N57" s="242"/>
      <c r="O57" s="149"/>
      <c r="P57" s="239"/>
      <c r="Q57" s="242"/>
      <c r="R57" s="149"/>
      <c r="S57" s="239"/>
      <c r="T57" s="242"/>
      <c r="U57" s="149"/>
      <c r="V57" s="239"/>
      <c r="W57" s="242"/>
      <c r="X57" s="149"/>
      <c r="Y57" s="239"/>
      <c r="Z57" s="242"/>
      <c r="AA57" s="149"/>
      <c r="AB57" s="239"/>
      <c r="AC57" s="242"/>
      <c r="AD57" s="149"/>
      <c r="AE57" s="310"/>
      <c r="AF57" s="242"/>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row>
    <row r="58" spans="1:62" s="68" customFormat="1" ht="18">
      <c r="A58" s="933"/>
      <c r="B58" s="328" t="s">
        <v>670</v>
      </c>
      <c r="C58" s="149"/>
      <c r="D58" s="242"/>
      <c r="E58" s="149"/>
      <c r="F58" s="242"/>
      <c r="G58" s="149"/>
      <c r="H58" s="242"/>
      <c r="I58" s="149"/>
      <c r="J58" s="242"/>
      <c r="K58" s="149"/>
      <c r="L58" s="242"/>
      <c r="M58" s="149"/>
      <c r="N58" s="242"/>
      <c r="O58" s="149"/>
      <c r="P58" s="239"/>
      <c r="Q58" s="242"/>
      <c r="R58" s="149"/>
      <c r="S58" s="239"/>
      <c r="T58" s="242"/>
      <c r="U58" s="149"/>
      <c r="V58" s="239"/>
      <c r="W58" s="242"/>
      <c r="X58" s="149"/>
      <c r="Y58" s="239"/>
      <c r="Z58" s="242"/>
      <c r="AA58" s="149"/>
      <c r="AB58" s="239"/>
      <c r="AC58" s="242"/>
      <c r="AD58" s="149"/>
      <c r="AE58" s="310"/>
      <c r="AF58" s="242"/>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row>
    <row r="59" spans="1:62" s="68" customFormat="1" ht="18">
      <c r="A59" s="933"/>
      <c r="B59" s="328" t="s">
        <v>671</v>
      </c>
      <c r="C59" s="149"/>
      <c r="D59" s="242"/>
      <c r="E59" s="149"/>
      <c r="F59" s="242"/>
      <c r="G59" s="149"/>
      <c r="H59" s="242"/>
      <c r="I59" s="149"/>
      <c r="J59" s="242"/>
      <c r="K59" s="149"/>
      <c r="L59" s="242"/>
      <c r="M59" s="149"/>
      <c r="N59" s="242"/>
      <c r="O59" s="149"/>
      <c r="P59" s="239"/>
      <c r="Q59" s="242"/>
      <c r="R59" s="149"/>
      <c r="S59" s="239"/>
      <c r="T59" s="242"/>
      <c r="U59" s="149"/>
      <c r="V59" s="239"/>
      <c r="W59" s="242"/>
      <c r="X59" s="149"/>
      <c r="Y59" s="239"/>
      <c r="Z59" s="242"/>
      <c r="AA59" s="149"/>
      <c r="AB59" s="239"/>
      <c r="AC59" s="242"/>
      <c r="AD59" s="149"/>
      <c r="AE59" s="310"/>
      <c r="AF59" s="242"/>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row>
    <row r="60" spans="1:62" s="68" customFormat="1" ht="18">
      <c r="A60" s="933"/>
      <c r="B60" s="328" t="s">
        <v>672</v>
      </c>
      <c r="C60" s="149"/>
      <c r="D60" s="242"/>
      <c r="E60" s="149"/>
      <c r="F60" s="242"/>
      <c r="G60" s="149"/>
      <c r="H60" s="242"/>
      <c r="I60" s="149"/>
      <c r="J60" s="242"/>
      <c r="K60" s="149"/>
      <c r="L60" s="242"/>
      <c r="M60" s="149"/>
      <c r="N60" s="242"/>
      <c r="O60" s="149"/>
      <c r="P60" s="239"/>
      <c r="Q60" s="242"/>
      <c r="R60" s="149"/>
      <c r="S60" s="239"/>
      <c r="T60" s="242"/>
      <c r="U60" s="149"/>
      <c r="V60" s="239"/>
      <c r="W60" s="242"/>
      <c r="X60" s="149"/>
      <c r="Y60" s="239"/>
      <c r="Z60" s="242"/>
      <c r="AA60" s="149"/>
      <c r="AB60" s="239"/>
      <c r="AC60" s="242"/>
      <c r="AD60" s="149"/>
      <c r="AE60" s="310"/>
      <c r="AF60" s="242"/>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row>
    <row r="61" spans="1:62" s="68" customFormat="1" ht="18">
      <c r="A61" s="933"/>
      <c r="B61" s="328" t="s">
        <v>673</v>
      </c>
      <c r="C61" s="149"/>
      <c r="D61" s="242"/>
      <c r="E61" s="149"/>
      <c r="F61" s="242"/>
      <c r="G61" s="149"/>
      <c r="H61" s="242"/>
      <c r="I61" s="149"/>
      <c r="J61" s="242"/>
      <c r="K61" s="149"/>
      <c r="L61" s="242"/>
      <c r="M61" s="149"/>
      <c r="N61" s="242"/>
      <c r="O61" s="149"/>
      <c r="P61" s="239"/>
      <c r="Q61" s="242"/>
      <c r="R61" s="149"/>
      <c r="S61" s="239"/>
      <c r="T61" s="242"/>
      <c r="U61" s="149"/>
      <c r="V61" s="239"/>
      <c r="W61" s="242"/>
      <c r="X61" s="149"/>
      <c r="Y61" s="239"/>
      <c r="Z61" s="242"/>
      <c r="AA61" s="149"/>
      <c r="AB61" s="239"/>
      <c r="AC61" s="242"/>
      <c r="AD61" s="149"/>
      <c r="AE61" s="310"/>
      <c r="AF61" s="242"/>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row>
    <row r="62" spans="1:62" s="68" customFormat="1" ht="18">
      <c r="A62" s="933"/>
      <c r="B62" s="328" t="s">
        <v>674</v>
      </c>
      <c r="C62" s="149"/>
      <c r="D62" s="242"/>
      <c r="E62" s="149"/>
      <c r="F62" s="242"/>
      <c r="G62" s="149"/>
      <c r="H62" s="242"/>
      <c r="I62" s="149"/>
      <c r="J62" s="242"/>
      <c r="K62" s="149"/>
      <c r="L62" s="242"/>
      <c r="M62" s="149"/>
      <c r="N62" s="242"/>
      <c r="O62" s="149"/>
      <c r="P62" s="239"/>
      <c r="Q62" s="242"/>
      <c r="R62" s="149"/>
      <c r="S62" s="239"/>
      <c r="T62" s="242"/>
      <c r="U62" s="149"/>
      <c r="V62" s="239"/>
      <c r="W62" s="242"/>
      <c r="X62" s="149"/>
      <c r="Y62" s="239"/>
      <c r="Z62" s="242"/>
      <c r="AA62" s="149"/>
      <c r="AB62" s="239"/>
      <c r="AC62" s="242"/>
      <c r="AD62" s="149"/>
      <c r="AE62" s="310"/>
      <c r="AF62" s="242"/>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row>
    <row r="63" spans="1:62" s="68" customFormat="1" ht="18">
      <c r="A63" s="933"/>
      <c r="B63" s="328" t="s">
        <v>675</v>
      </c>
      <c r="C63" s="149"/>
      <c r="D63" s="242"/>
      <c r="E63" s="149"/>
      <c r="F63" s="242"/>
      <c r="G63" s="149"/>
      <c r="H63" s="242"/>
      <c r="I63" s="149"/>
      <c r="J63" s="242"/>
      <c r="K63" s="149"/>
      <c r="L63" s="242"/>
      <c r="M63" s="149"/>
      <c r="N63" s="242"/>
      <c r="O63" s="149"/>
      <c r="P63" s="239"/>
      <c r="Q63" s="242"/>
      <c r="R63" s="149"/>
      <c r="S63" s="239"/>
      <c r="T63" s="242"/>
      <c r="U63" s="149"/>
      <c r="V63" s="239"/>
      <c r="W63" s="242"/>
      <c r="X63" s="149"/>
      <c r="Y63" s="239"/>
      <c r="Z63" s="242"/>
      <c r="AA63" s="149"/>
      <c r="AB63" s="239"/>
      <c r="AC63" s="242"/>
      <c r="AD63" s="149"/>
      <c r="AE63" s="310"/>
      <c r="AF63" s="242"/>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row>
    <row r="64" spans="1:62" s="68" customFormat="1" ht="18">
      <c r="A64" s="933"/>
      <c r="B64" s="328" t="s">
        <v>676</v>
      </c>
      <c r="C64" s="149"/>
      <c r="D64" s="242"/>
      <c r="E64" s="149"/>
      <c r="F64" s="242"/>
      <c r="G64" s="149"/>
      <c r="H64" s="242"/>
      <c r="I64" s="149"/>
      <c r="J64" s="242"/>
      <c r="K64" s="149"/>
      <c r="L64" s="242"/>
      <c r="M64" s="149"/>
      <c r="N64" s="242"/>
      <c r="O64" s="149"/>
      <c r="P64" s="239"/>
      <c r="Q64" s="242"/>
      <c r="R64" s="149"/>
      <c r="S64" s="239"/>
      <c r="T64" s="242"/>
      <c r="U64" s="149"/>
      <c r="V64" s="239"/>
      <c r="W64" s="242"/>
      <c r="X64" s="149"/>
      <c r="Y64" s="239"/>
      <c r="Z64" s="242"/>
      <c r="AA64" s="149"/>
      <c r="AB64" s="239"/>
      <c r="AC64" s="242"/>
      <c r="AD64" s="149"/>
      <c r="AE64" s="310"/>
      <c r="AF64" s="242"/>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row>
    <row r="65" spans="1:62" s="68" customFormat="1" ht="18">
      <c r="A65" s="933"/>
      <c r="B65" s="328" t="s">
        <v>677</v>
      </c>
      <c r="C65" s="149"/>
      <c r="D65" s="242"/>
      <c r="E65" s="149"/>
      <c r="F65" s="242"/>
      <c r="G65" s="149"/>
      <c r="H65" s="242"/>
      <c r="I65" s="149"/>
      <c r="J65" s="242"/>
      <c r="K65" s="149"/>
      <c r="L65" s="242"/>
      <c r="M65" s="149"/>
      <c r="N65" s="242"/>
      <c r="O65" s="149"/>
      <c r="P65" s="239"/>
      <c r="Q65" s="242"/>
      <c r="R65" s="149"/>
      <c r="S65" s="239"/>
      <c r="T65" s="242"/>
      <c r="U65" s="149"/>
      <c r="V65" s="239"/>
      <c r="W65" s="242"/>
      <c r="X65" s="149"/>
      <c r="Y65" s="239"/>
      <c r="Z65" s="242"/>
      <c r="AA65" s="149"/>
      <c r="AB65" s="239"/>
      <c r="AC65" s="242"/>
      <c r="AD65" s="149"/>
      <c r="AE65" s="310"/>
      <c r="AF65" s="242"/>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row>
    <row r="66" spans="1:62" s="68" customFormat="1" ht="18">
      <c r="A66" s="933"/>
      <c r="B66" s="328" t="s">
        <v>678</v>
      </c>
      <c r="C66" s="149"/>
      <c r="D66" s="242"/>
      <c r="E66" s="149"/>
      <c r="F66" s="242"/>
      <c r="G66" s="149"/>
      <c r="H66" s="242"/>
      <c r="I66" s="149"/>
      <c r="J66" s="242"/>
      <c r="K66" s="149"/>
      <c r="L66" s="242"/>
      <c r="M66" s="149"/>
      <c r="N66" s="242"/>
      <c r="O66" s="149"/>
      <c r="P66" s="239"/>
      <c r="Q66" s="242"/>
      <c r="R66" s="149"/>
      <c r="S66" s="239"/>
      <c r="T66" s="242"/>
      <c r="U66" s="149"/>
      <c r="V66" s="239"/>
      <c r="W66" s="242"/>
      <c r="X66" s="149"/>
      <c r="Y66" s="239"/>
      <c r="Z66" s="242"/>
      <c r="AA66" s="149"/>
      <c r="AB66" s="239"/>
      <c r="AC66" s="242"/>
      <c r="AD66" s="149"/>
      <c r="AE66" s="310"/>
      <c r="AF66" s="242"/>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row>
    <row r="67" spans="1:62" s="68" customFormat="1" ht="18">
      <c r="A67" s="933"/>
      <c r="B67" s="328" t="s">
        <v>679</v>
      </c>
      <c r="C67" s="149"/>
      <c r="D67" s="242"/>
      <c r="E67" s="149"/>
      <c r="F67" s="242"/>
      <c r="G67" s="149"/>
      <c r="H67" s="242"/>
      <c r="I67" s="149"/>
      <c r="J67" s="242"/>
      <c r="K67" s="149"/>
      <c r="L67" s="242"/>
      <c r="M67" s="149"/>
      <c r="N67" s="242"/>
      <c r="O67" s="149"/>
      <c r="P67" s="239"/>
      <c r="Q67" s="242"/>
      <c r="R67" s="149"/>
      <c r="S67" s="239"/>
      <c r="T67" s="242"/>
      <c r="U67" s="149"/>
      <c r="V67" s="239"/>
      <c r="W67" s="242"/>
      <c r="X67" s="149"/>
      <c r="Y67" s="239"/>
      <c r="Z67" s="242"/>
      <c r="AA67" s="149"/>
      <c r="AB67" s="239"/>
      <c r="AC67" s="242"/>
      <c r="AD67" s="149"/>
      <c r="AE67" s="310"/>
      <c r="AF67" s="242"/>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row>
    <row r="68" spans="1:62" s="68" customFormat="1" ht="18">
      <c r="A68" s="933"/>
      <c r="B68" s="329" t="s">
        <v>680</v>
      </c>
      <c r="C68" s="319"/>
      <c r="D68" s="323"/>
      <c r="E68" s="319"/>
      <c r="F68" s="323"/>
      <c r="G68" s="319"/>
      <c r="H68" s="323"/>
      <c r="I68" s="319"/>
      <c r="J68" s="323"/>
      <c r="K68" s="319"/>
      <c r="L68" s="323"/>
      <c r="M68" s="319"/>
      <c r="N68" s="323"/>
      <c r="O68" s="319"/>
      <c r="P68" s="320"/>
      <c r="Q68" s="323"/>
      <c r="R68" s="319"/>
      <c r="S68" s="320"/>
      <c r="T68" s="323"/>
      <c r="U68" s="319"/>
      <c r="V68" s="320"/>
      <c r="W68" s="323"/>
      <c r="X68" s="319"/>
      <c r="Y68" s="320"/>
      <c r="Z68" s="323"/>
      <c r="AA68" s="319"/>
      <c r="AB68" s="320"/>
      <c r="AC68" s="323"/>
      <c r="AD68" s="319"/>
      <c r="AE68" s="320"/>
      <c r="AF68" s="323"/>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row>
    <row r="69" spans="1:62" s="68" customFormat="1" ht="19" thickBot="1">
      <c r="A69" s="613"/>
      <c r="B69" s="311" t="s">
        <v>93</v>
      </c>
      <c r="C69" s="207"/>
      <c r="D69" s="324"/>
      <c r="E69" s="207"/>
      <c r="F69" s="324"/>
      <c r="G69" s="207"/>
      <c r="H69" s="324"/>
      <c r="I69" s="207"/>
      <c r="J69" s="324"/>
      <c r="K69" s="325"/>
      <c r="L69" s="326"/>
      <c r="M69" s="325"/>
      <c r="N69" s="326"/>
      <c r="O69" s="325"/>
      <c r="P69" s="208"/>
      <c r="Q69" s="324"/>
      <c r="R69" s="207"/>
      <c r="S69" s="208"/>
      <c r="T69" s="324"/>
      <c r="U69" s="207"/>
      <c r="V69" s="208"/>
      <c r="W69" s="324"/>
      <c r="X69" s="207"/>
      <c r="Y69" s="208"/>
      <c r="Z69" s="324"/>
      <c r="AA69" s="207"/>
      <c r="AB69" s="208"/>
      <c r="AC69" s="324"/>
      <c r="AD69" s="207"/>
      <c r="AE69" s="208"/>
      <c r="AF69" s="32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row>
    <row r="71" spans="1:62" ht="15" thickBot="1"/>
    <row r="72" spans="1:62" s="68" customFormat="1" ht="50.25" customHeight="1" thickBot="1">
      <c r="A72" s="614" t="s">
        <v>655</v>
      </c>
      <c r="B72" s="615"/>
      <c r="C72" s="936" t="s">
        <v>682</v>
      </c>
      <c r="D72" s="936"/>
      <c r="E72" s="936"/>
      <c r="F72" s="936"/>
      <c r="G72" s="936"/>
      <c r="H72" s="936"/>
      <c r="I72" s="936"/>
      <c r="J72" s="936"/>
      <c r="K72" s="936"/>
      <c r="L72" s="936"/>
      <c r="M72" s="936"/>
      <c r="N72" s="936"/>
      <c r="O72" s="936"/>
      <c r="P72" s="936"/>
      <c r="Q72" s="936"/>
      <c r="R72" s="936"/>
      <c r="S72" s="936"/>
      <c r="T72" s="936"/>
      <c r="U72" s="936"/>
      <c r="V72" s="936"/>
      <c r="W72" s="936"/>
      <c r="X72" s="936"/>
      <c r="Y72" s="936"/>
      <c r="Z72" s="936"/>
      <c r="AA72" s="936"/>
      <c r="AB72" s="936"/>
      <c r="AC72" s="936"/>
      <c r="AD72" s="936"/>
      <c r="AE72" s="936"/>
      <c r="AF72" s="937"/>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row>
    <row r="73" spans="1:62" s="99" customFormat="1" ht="21.75" customHeight="1" thickBot="1">
      <c r="A73" s="612" t="s">
        <v>657</v>
      </c>
      <c r="B73" s="934" t="s">
        <v>658</v>
      </c>
      <c r="C73" s="900" t="s">
        <v>99</v>
      </c>
      <c r="D73" s="935"/>
      <c r="E73" s="935"/>
      <c r="F73" s="935"/>
      <c r="G73" s="935"/>
      <c r="H73" s="935"/>
      <c r="I73" s="935"/>
      <c r="J73" s="935"/>
      <c r="K73" s="935"/>
      <c r="L73" s="935"/>
      <c r="M73" s="935"/>
      <c r="N73" s="901"/>
      <c r="O73" s="925" t="s">
        <v>240</v>
      </c>
      <c r="P73" s="926"/>
      <c r="Q73" s="926"/>
      <c r="R73" s="926"/>
      <c r="S73" s="926"/>
      <c r="T73" s="926"/>
      <c r="U73" s="926"/>
      <c r="V73" s="926"/>
      <c r="W73" s="926"/>
      <c r="X73" s="926"/>
      <c r="Y73" s="926"/>
      <c r="Z73" s="926"/>
      <c r="AA73" s="926"/>
      <c r="AB73" s="926"/>
      <c r="AC73" s="926"/>
      <c r="AD73" s="926"/>
      <c r="AE73" s="926"/>
      <c r="AF73" s="927"/>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row>
    <row r="74" spans="1:62" s="99" customFormat="1" ht="21.75" customHeight="1" thickBot="1">
      <c r="A74" s="933"/>
      <c r="B74" s="934"/>
      <c r="C74" s="931" t="s">
        <v>238</v>
      </c>
      <c r="D74" s="932"/>
      <c r="E74" s="931" t="s">
        <v>245</v>
      </c>
      <c r="F74" s="932"/>
      <c r="G74" s="931" t="s">
        <v>248</v>
      </c>
      <c r="H74" s="932"/>
      <c r="I74" s="931" t="s">
        <v>251</v>
      </c>
      <c r="J74" s="932"/>
      <c r="K74" s="931" t="s">
        <v>255</v>
      </c>
      <c r="L74" s="932"/>
      <c r="M74" s="931" t="s">
        <v>258</v>
      </c>
      <c r="N74" s="932"/>
      <c r="O74" s="925" t="s">
        <v>238</v>
      </c>
      <c r="P74" s="926"/>
      <c r="Q74" s="927"/>
      <c r="R74" s="928" t="s">
        <v>245</v>
      </c>
      <c r="S74" s="929"/>
      <c r="T74" s="930"/>
      <c r="U74" s="928" t="s">
        <v>248</v>
      </c>
      <c r="V74" s="929"/>
      <c r="W74" s="930"/>
      <c r="X74" s="928" t="s">
        <v>251</v>
      </c>
      <c r="Y74" s="929"/>
      <c r="Z74" s="930"/>
      <c r="AA74" s="928" t="s">
        <v>255</v>
      </c>
      <c r="AB74" s="929"/>
      <c r="AC74" s="930"/>
      <c r="AD74" s="928" t="s">
        <v>258</v>
      </c>
      <c r="AE74" s="929"/>
      <c r="AF74" s="930"/>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row>
    <row r="75" spans="1:62" s="99" customFormat="1" ht="28.5" customHeight="1" thickBot="1">
      <c r="A75" s="933"/>
      <c r="B75" s="934"/>
      <c r="C75" s="228" t="s">
        <v>100</v>
      </c>
      <c r="D75" s="228" t="s">
        <v>659</v>
      </c>
      <c r="E75" s="228" t="s">
        <v>100</v>
      </c>
      <c r="F75" s="228" t="s">
        <v>659</v>
      </c>
      <c r="G75" s="228" t="s">
        <v>100</v>
      </c>
      <c r="H75" s="228" t="s">
        <v>659</v>
      </c>
      <c r="I75" s="228" t="s">
        <v>100</v>
      </c>
      <c r="J75" s="228" t="s">
        <v>659</v>
      </c>
      <c r="K75" s="228" t="s">
        <v>100</v>
      </c>
      <c r="L75" s="228" t="s">
        <v>659</v>
      </c>
      <c r="M75" s="228" t="s">
        <v>100</v>
      </c>
      <c r="N75" s="228" t="s">
        <v>659</v>
      </c>
      <c r="O75" s="229" t="s">
        <v>100</v>
      </c>
      <c r="P75" s="229" t="s">
        <v>660</v>
      </c>
      <c r="Q75" s="229" t="s">
        <v>227</v>
      </c>
      <c r="R75" s="229" t="s">
        <v>100</v>
      </c>
      <c r="S75" s="229" t="s">
        <v>660</v>
      </c>
      <c r="T75" s="229" t="s">
        <v>227</v>
      </c>
      <c r="U75" s="229" t="s">
        <v>100</v>
      </c>
      <c r="V75" s="229" t="s">
        <v>660</v>
      </c>
      <c r="W75" s="229" t="s">
        <v>227</v>
      </c>
      <c r="X75" s="229" t="s">
        <v>100</v>
      </c>
      <c r="Y75" s="229" t="s">
        <v>660</v>
      </c>
      <c r="Z75" s="229" t="s">
        <v>227</v>
      </c>
      <c r="AA75" s="229" t="s">
        <v>100</v>
      </c>
      <c r="AB75" s="229" t="s">
        <v>660</v>
      </c>
      <c r="AC75" s="229" t="s">
        <v>227</v>
      </c>
      <c r="AD75" s="229" t="s">
        <v>100</v>
      </c>
      <c r="AE75" s="229" t="s">
        <v>660</v>
      </c>
      <c r="AF75" s="229" t="s">
        <v>227</v>
      </c>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row>
    <row r="76" spans="1:62" s="99" customFormat="1" ht="15.75" customHeight="1">
      <c r="A76" s="933"/>
      <c r="B76" s="151" t="s">
        <v>661</v>
      </c>
      <c r="C76" s="241"/>
      <c r="D76" s="239"/>
      <c r="E76" s="241"/>
      <c r="F76" s="239"/>
      <c r="G76" s="241"/>
      <c r="H76" s="239"/>
      <c r="I76" s="241"/>
      <c r="J76" s="239"/>
      <c r="K76" s="241"/>
      <c r="L76" s="239"/>
      <c r="M76" s="241"/>
      <c r="N76" s="239"/>
      <c r="O76" s="241"/>
      <c r="P76" s="239"/>
      <c r="Q76" s="239"/>
      <c r="R76" s="241"/>
      <c r="S76" s="239"/>
      <c r="T76" s="239"/>
      <c r="U76" s="241"/>
      <c r="V76" s="239"/>
      <c r="W76" s="239"/>
      <c r="X76" s="241"/>
      <c r="Y76" s="239"/>
      <c r="Z76" s="239"/>
      <c r="AA76" s="241"/>
      <c r="AB76" s="239"/>
      <c r="AC76" s="239"/>
      <c r="AD76" s="241"/>
      <c r="AE76" s="310"/>
      <c r="AF76" s="242"/>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row>
    <row r="77" spans="1:62" s="99" customFormat="1" ht="15.75" customHeight="1">
      <c r="A77" s="933"/>
      <c r="B77" s="152" t="s">
        <v>662</v>
      </c>
      <c r="C77" s="149"/>
      <c r="D77" s="239"/>
      <c r="E77" s="149"/>
      <c r="F77" s="239"/>
      <c r="G77" s="149"/>
      <c r="H77" s="239"/>
      <c r="I77" s="149"/>
      <c r="J77" s="239"/>
      <c r="K77" s="149"/>
      <c r="L77" s="239"/>
      <c r="M77" s="149"/>
      <c r="N77" s="239"/>
      <c r="O77" s="149"/>
      <c r="P77" s="239"/>
      <c r="Q77" s="239"/>
      <c r="R77" s="149"/>
      <c r="S77" s="239"/>
      <c r="T77" s="239"/>
      <c r="U77" s="149"/>
      <c r="V77" s="239"/>
      <c r="W77" s="239"/>
      <c r="X77" s="149"/>
      <c r="Y77" s="239"/>
      <c r="Z77" s="239"/>
      <c r="AA77" s="149"/>
      <c r="AB77" s="239"/>
      <c r="AC77" s="239"/>
      <c r="AD77" s="149"/>
      <c r="AE77" s="310"/>
      <c r="AF77" s="242"/>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row>
    <row r="78" spans="1:62" s="99" customFormat="1" ht="15.75" customHeight="1">
      <c r="A78" s="933"/>
      <c r="B78" s="152" t="s">
        <v>663</v>
      </c>
      <c r="C78" s="149"/>
      <c r="D78" s="239"/>
      <c r="E78" s="149"/>
      <c r="F78" s="239"/>
      <c r="G78" s="149"/>
      <c r="H78" s="239"/>
      <c r="I78" s="149"/>
      <c r="J78" s="239"/>
      <c r="K78" s="149"/>
      <c r="L78" s="239"/>
      <c r="M78" s="149"/>
      <c r="N78" s="239"/>
      <c r="O78" s="149"/>
      <c r="P78" s="239"/>
      <c r="Q78" s="239"/>
      <c r="R78" s="149"/>
      <c r="S78" s="239"/>
      <c r="T78" s="239"/>
      <c r="U78" s="149"/>
      <c r="V78" s="239"/>
      <c r="W78" s="239"/>
      <c r="X78" s="149"/>
      <c r="Y78" s="239"/>
      <c r="Z78" s="239"/>
      <c r="AA78" s="149"/>
      <c r="AB78" s="239"/>
      <c r="AC78" s="239"/>
      <c r="AD78" s="149"/>
      <c r="AE78" s="310"/>
      <c r="AF78" s="242"/>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row>
    <row r="79" spans="1:62" s="99" customFormat="1" ht="15.75" customHeight="1">
      <c r="A79" s="933"/>
      <c r="B79" s="152" t="s">
        <v>664</v>
      </c>
      <c r="C79" s="149"/>
      <c r="D79" s="239"/>
      <c r="E79" s="149"/>
      <c r="F79" s="239"/>
      <c r="G79" s="149"/>
      <c r="H79" s="239"/>
      <c r="I79" s="149"/>
      <c r="J79" s="239"/>
      <c r="K79" s="149"/>
      <c r="L79" s="239"/>
      <c r="M79" s="149"/>
      <c r="N79" s="239"/>
      <c r="O79" s="149"/>
      <c r="P79" s="239"/>
      <c r="Q79" s="239"/>
      <c r="R79" s="149"/>
      <c r="S79" s="239"/>
      <c r="T79" s="239"/>
      <c r="U79" s="149"/>
      <c r="V79" s="239"/>
      <c r="W79" s="239"/>
      <c r="X79" s="149"/>
      <c r="Y79" s="239"/>
      <c r="Z79" s="239"/>
      <c r="AA79" s="149"/>
      <c r="AB79" s="239"/>
      <c r="AC79" s="239"/>
      <c r="AD79" s="149"/>
      <c r="AE79" s="310"/>
      <c r="AF79" s="242"/>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c r="BJ79" s="224"/>
    </row>
    <row r="80" spans="1:62" s="99" customFormat="1" ht="15.75" customHeight="1">
      <c r="A80" s="933"/>
      <c r="B80" s="152" t="s">
        <v>665</v>
      </c>
      <c r="C80" s="149"/>
      <c r="D80" s="239"/>
      <c r="E80" s="149"/>
      <c r="F80" s="239"/>
      <c r="G80" s="149"/>
      <c r="H80" s="239"/>
      <c r="I80" s="149"/>
      <c r="J80" s="239"/>
      <c r="K80" s="149"/>
      <c r="L80" s="239"/>
      <c r="M80" s="149"/>
      <c r="N80" s="239"/>
      <c r="O80" s="149"/>
      <c r="P80" s="239"/>
      <c r="Q80" s="239"/>
      <c r="R80" s="149"/>
      <c r="S80" s="239"/>
      <c r="T80" s="239"/>
      <c r="U80" s="149"/>
      <c r="V80" s="239"/>
      <c r="W80" s="239"/>
      <c r="X80" s="149"/>
      <c r="Y80" s="239"/>
      <c r="Z80" s="239"/>
      <c r="AA80" s="149"/>
      <c r="AB80" s="239"/>
      <c r="AC80" s="239"/>
      <c r="AD80" s="149"/>
      <c r="AE80" s="310"/>
      <c r="AF80" s="242"/>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row>
    <row r="81" spans="1:62" s="99" customFormat="1" ht="15.75" customHeight="1">
      <c r="A81" s="933"/>
      <c r="B81" s="152" t="s">
        <v>666</v>
      </c>
      <c r="C81" s="149"/>
      <c r="D81" s="239"/>
      <c r="E81" s="149"/>
      <c r="F81" s="239"/>
      <c r="G81" s="149"/>
      <c r="H81" s="239"/>
      <c r="I81" s="149"/>
      <c r="J81" s="239"/>
      <c r="K81" s="149"/>
      <c r="L81" s="239"/>
      <c r="M81" s="149"/>
      <c r="N81" s="239"/>
      <c r="O81" s="149"/>
      <c r="P81" s="239"/>
      <c r="Q81" s="239"/>
      <c r="R81" s="149"/>
      <c r="S81" s="239"/>
      <c r="T81" s="239"/>
      <c r="U81" s="149"/>
      <c r="V81" s="239"/>
      <c r="W81" s="239"/>
      <c r="X81" s="149"/>
      <c r="Y81" s="239"/>
      <c r="Z81" s="239"/>
      <c r="AA81" s="149"/>
      <c r="AB81" s="239"/>
      <c r="AC81" s="239"/>
      <c r="AD81" s="149"/>
      <c r="AE81" s="310"/>
      <c r="AF81" s="242"/>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row>
    <row r="82" spans="1:62" s="99" customFormat="1" ht="15.75" customHeight="1">
      <c r="A82" s="933"/>
      <c r="B82" s="152" t="s">
        <v>667</v>
      </c>
      <c r="C82" s="149"/>
      <c r="D82" s="239"/>
      <c r="E82" s="149"/>
      <c r="F82" s="239"/>
      <c r="G82" s="149"/>
      <c r="H82" s="239"/>
      <c r="I82" s="149"/>
      <c r="J82" s="239"/>
      <c r="K82" s="149"/>
      <c r="L82" s="239"/>
      <c r="M82" s="149"/>
      <c r="N82" s="239"/>
      <c r="O82" s="149"/>
      <c r="P82" s="239"/>
      <c r="Q82" s="239"/>
      <c r="R82" s="149"/>
      <c r="S82" s="239"/>
      <c r="T82" s="239"/>
      <c r="U82" s="149"/>
      <c r="V82" s="239"/>
      <c r="W82" s="239"/>
      <c r="X82" s="149"/>
      <c r="Y82" s="239"/>
      <c r="Z82" s="239"/>
      <c r="AA82" s="149"/>
      <c r="AB82" s="239"/>
      <c r="AC82" s="239"/>
      <c r="AD82" s="149"/>
      <c r="AE82" s="310"/>
      <c r="AF82" s="242"/>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row>
    <row r="83" spans="1:62" s="99" customFormat="1" ht="15.75" customHeight="1">
      <c r="A83" s="933"/>
      <c r="B83" s="152" t="s">
        <v>668</v>
      </c>
      <c r="C83" s="149"/>
      <c r="D83" s="239"/>
      <c r="E83" s="149"/>
      <c r="F83" s="239"/>
      <c r="G83" s="149"/>
      <c r="H83" s="239"/>
      <c r="I83" s="149"/>
      <c r="J83" s="239"/>
      <c r="K83" s="149"/>
      <c r="L83" s="239"/>
      <c r="M83" s="149"/>
      <c r="N83" s="239"/>
      <c r="O83" s="149"/>
      <c r="P83" s="239"/>
      <c r="Q83" s="239"/>
      <c r="R83" s="149"/>
      <c r="S83" s="239"/>
      <c r="T83" s="239"/>
      <c r="U83" s="149"/>
      <c r="V83" s="239"/>
      <c r="W83" s="239"/>
      <c r="X83" s="149"/>
      <c r="Y83" s="239"/>
      <c r="Z83" s="239"/>
      <c r="AA83" s="149"/>
      <c r="AB83" s="239"/>
      <c r="AC83" s="239"/>
      <c r="AD83" s="149"/>
      <c r="AE83" s="310"/>
      <c r="AF83" s="242"/>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row>
    <row r="84" spans="1:62" s="99" customFormat="1" ht="15.75" customHeight="1">
      <c r="A84" s="933"/>
      <c r="B84" s="152" t="s">
        <v>669</v>
      </c>
      <c r="C84" s="149"/>
      <c r="D84" s="239"/>
      <c r="E84" s="149"/>
      <c r="F84" s="239"/>
      <c r="G84" s="149"/>
      <c r="H84" s="239"/>
      <c r="I84" s="149"/>
      <c r="J84" s="239"/>
      <c r="K84" s="149"/>
      <c r="L84" s="239"/>
      <c r="M84" s="149"/>
      <c r="N84" s="239"/>
      <c r="O84" s="149"/>
      <c r="P84" s="239"/>
      <c r="Q84" s="239"/>
      <c r="R84" s="149"/>
      <c r="S84" s="239"/>
      <c r="T84" s="239"/>
      <c r="U84" s="149"/>
      <c r="V84" s="239"/>
      <c r="W84" s="239"/>
      <c r="X84" s="149"/>
      <c r="Y84" s="239"/>
      <c r="Z84" s="239"/>
      <c r="AA84" s="149"/>
      <c r="AB84" s="239"/>
      <c r="AC84" s="239"/>
      <c r="AD84" s="149"/>
      <c r="AE84" s="310"/>
      <c r="AF84" s="242"/>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row>
    <row r="85" spans="1:62" s="99" customFormat="1" ht="15.75" customHeight="1">
      <c r="A85" s="933"/>
      <c r="B85" s="152" t="s">
        <v>670</v>
      </c>
      <c r="C85" s="149"/>
      <c r="D85" s="239"/>
      <c r="E85" s="149"/>
      <c r="F85" s="239"/>
      <c r="G85" s="149"/>
      <c r="H85" s="239"/>
      <c r="I85" s="149"/>
      <c r="J85" s="239"/>
      <c r="K85" s="149"/>
      <c r="L85" s="239"/>
      <c r="M85" s="149"/>
      <c r="N85" s="239"/>
      <c r="O85" s="149"/>
      <c r="P85" s="239"/>
      <c r="Q85" s="239"/>
      <c r="R85" s="149"/>
      <c r="S85" s="239"/>
      <c r="T85" s="239"/>
      <c r="U85" s="149"/>
      <c r="V85" s="239"/>
      <c r="W85" s="239"/>
      <c r="X85" s="149"/>
      <c r="Y85" s="239"/>
      <c r="Z85" s="239"/>
      <c r="AA85" s="149"/>
      <c r="AB85" s="239"/>
      <c r="AC85" s="239"/>
      <c r="AD85" s="149"/>
      <c r="AE85" s="310"/>
      <c r="AF85" s="242"/>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row>
    <row r="86" spans="1:62" s="99" customFormat="1" ht="15.75" customHeight="1">
      <c r="A86" s="933"/>
      <c r="B86" s="152" t="s">
        <v>671</v>
      </c>
      <c r="C86" s="149"/>
      <c r="D86" s="239"/>
      <c r="E86" s="149"/>
      <c r="F86" s="239"/>
      <c r="G86" s="149"/>
      <c r="H86" s="239"/>
      <c r="I86" s="149"/>
      <c r="J86" s="239"/>
      <c r="K86" s="149"/>
      <c r="L86" s="239"/>
      <c r="M86" s="149"/>
      <c r="N86" s="239"/>
      <c r="O86" s="149"/>
      <c r="P86" s="239"/>
      <c r="Q86" s="239"/>
      <c r="R86" s="149"/>
      <c r="S86" s="239"/>
      <c r="T86" s="239"/>
      <c r="U86" s="149"/>
      <c r="V86" s="239"/>
      <c r="W86" s="239"/>
      <c r="X86" s="149"/>
      <c r="Y86" s="239"/>
      <c r="Z86" s="239"/>
      <c r="AA86" s="149"/>
      <c r="AB86" s="239"/>
      <c r="AC86" s="239"/>
      <c r="AD86" s="149"/>
      <c r="AE86" s="310"/>
      <c r="AF86" s="24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row>
    <row r="87" spans="1:62" s="99" customFormat="1" ht="15.75" customHeight="1">
      <c r="A87" s="933"/>
      <c r="B87" s="152" t="s">
        <v>672</v>
      </c>
      <c r="C87" s="149"/>
      <c r="D87" s="239"/>
      <c r="E87" s="149"/>
      <c r="F87" s="239"/>
      <c r="G87" s="149"/>
      <c r="H87" s="239"/>
      <c r="I87" s="149"/>
      <c r="J87" s="239"/>
      <c r="K87" s="149"/>
      <c r="L87" s="239"/>
      <c r="M87" s="149"/>
      <c r="N87" s="239"/>
      <c r="O87" s="149"/>
      <c r="P87" s="239"/>
      <c r="Q87" s="239"/>
      <c r="R87" s="149"/>
      <c r="S87" s="239"/>
      <c r="T87" s="239"/>
      <c r="U87" s="149"/>
      <c r="V87" s="239"/>
      <c r="W87" s="239"/>
      <c r="X87" s="149"/>
      <c r="Y87" s="239"/>
      <c r="Z87" s="239"/>
      <c r="AA87" s="149"/>
      <c r="AB87" s="239"/>
      <c r="AC87" s="239"/>
      <c r="AD87" s="149"/>
      <c r="AE87" s="310"/>
      <c r="AF87" s="242"/>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row>
    <row r="88" spans="1:62" s="99" customFormat="1" ht="15.75" customHeight="1">
      <c r="A88" s="933"/>
      <c r="B88" s="152" t="s">
        <v>673</v>
      </c>
      <c r="C88" s="149"/>
      <c r="D88" s="239"/>
      <c r="E88" s="149"/>
      <c r="F88" s="239"/>
      <c r="G88" s="149"/>
      <c r="H88" s="239"/>
      <c r="I88" s="149"/>
      <c r="J88" s="239"/>
      <c r="K88" s="149"/>
      <c r="L88" s="239"/>
      <c r="M88" s="149"/>
      <c r="N88" s="239"/>
      <c r="O88" s="149"/>
      <c r="P88" s="239"/>
      <c r="Q88" s="239"/>
      <c r="R88" s="149"/>
      <c r="S88" s="239"/>
      <c r="T88" s="239"/>
      <c r="U88" s="149"/>
      <c r="V88" s="239"/>
      <c r="W88" s="239"/>
      <c r="X88" s="149"/>
      <c r="Y88" s="239"/>
      <c r="Z88" s="239"/>
      <c r="AA88" s="149"/>
      <c r="AB88" s="239"/>
      <c r="AC88" s="239"/>
      <c r="AD88" s="149"/>
      <c r="AE88" s="310"/>
      <c r="AF88" s="242"/>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row>
    <row r="89" spans="1:62" s="99" customFormat="1" ht="15.75" customHeight="1">
      <c r="A89" s="933"/>
      <c r="B89" s="152" t="s">
        <v>674</v>
      </c>
      <c r="C89" s="149"/>
      <c r="D89" s="239"/>
      <c r="E89" s="149"/>
      <c r="F89" s="239"/>
      <c r="G89" s="149"/>
      <c r="H89" s="239"/>
      <c r="I89" s="149"/>
      <c r="J89" s="239"/>
      <c r="K89" s="149"/>
      <c r="L89" s="239"/>
      <c r="M89" s="149"/>
      <c r="N89" s="239"/>
      <c r="O89" s="149"/>
      <c r="P89" s="239"/>
      <c r="Q89" s="239"/>
      <c r="R89" s="149"/>
      <c r="S89" s="239"/>
      <c r="T89" s="239"/>
      <c r="U89" s="149"/>
      <c r="V89" s="239"/>
      <c r="W89" s="239"/>
      <c r="X89" s="149"/>
      <c r="Y89" s="239"/>
      <c r="Z89" s="239"/>
      <c r="AA89" s="149"/>
      <c r="AB89" s="239"/>
      <c r="AC89" s="239"/>
      <c r="AD89" s="149"/>
      <c r="AE89" s="310"/>
      <c r="AF89" s="242"/>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row>
    <row r="90" spans="1:62" s="99" customFormat="1" ht="15.75" customHeight="1">
      <c r="A90" s="933"/>
      <c r="B90" s="152" t="s">
        <v>675</v>
      </c>
      <c r="C90" s="149"/>
      <c r="D90" s="239"/>
      <c r="E90" s="149"/>
      <c r="F90" s="239"/>
      <c r="G90" s="149"/>
      <c r="H90" s="239"/>
      <c r="I90" s="149"/>
      <c r="J90" s="239"/>
      <c r="K90" s="149"/>
      <c r="L90" s="239"/>
      <c r="M90" s="149"/>
      <c r="N90" s="239"/>
      <c r="O90" s="149"/>
      <c r="P90" s="239"/>
      <c r="Q90" s="239"/>
      <c r="R90" s="149"/>
      <c r="S90" s="239"/>
      <c r="T90" s="239"/>
      <c r="U90" s="149"/>
      <c r="V90" s="239"/>
      <c r="W90" s="239"/>
      <c r="X90" s="149"/>
      <c r="Y90" s="239"/>
      <c r="Z90" s="239"/>
      <c r="AA90" s="149"/>
      <c r="AB90" s="239"/>
      <c r="AC90" s="239"/>
      <c r="AD90" s="149"/>
      <c r="AE90" s="310"/>
      <c r="AF90" s="242"/>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row>
    <row r="91" spans="1:62" s="99" customFormat="1" ht="15.75" customHeight="1">
      <c r="A91" s="933"/>
      <c r="B91" s="152" t="s">
        <v>676</v>
      </c>
      <c r="C91" s="149"/>
      <c r="D91" s="239"/>
      <c r="E91" s="149"/>
      <c r="F91" s="239"/>
      <c r="G91" s="149"/>
      <c r="H91" s="239"/>
      <c r="I91" s="149"/>
      <c r="J91" s="239"/>
      <c r="K91" s="149"/>
      <c r="L91" s="239"/>
      <c r="M91" s="149"/>
      <c r="N91" s="239"/>
      <c r="O91" s="149"/>
      <c r="P91" s="239"/>
      <c r="Q91" s="239"/>
      <c r="R91" s="149"/>
      <c r="S91" s="239"/>
      <c r="T91" s="239"/>
      <c r="U91" s="149"/>
      <c r="V91" s="239"/>
      <c r="W91" s="239"/>
      <c r="X91" s="149"/>
      <c r="Y91" s="239"/>
      <c r="Z91" s="239"/>
      <c r="AA91" s="149"/>
      <c r="AB91" s="239"/>
      <c r="AC91" s="239"/>
      <c r="AD91" s="149"/>
      <c r="AE91" s="310"/>
      <c r="AF91" s="242"/>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row>
    <row r="92" spans="1:62" s="99" customFormat="1" ht="15.75" customHeight="1">
      <c r="A92" s="933"/>
      <c r="B92" s="152" t="s">
        <v>677</v>
      </c>
      <c r="C92" s="149"/>
      <c r="D92" s="239"/>
      <c r="E92" s="149"/>
      <c r="F92" s="239"/>
      <c r="G92" s="149"/>
      <c r="H92" s="239"/>
      <c r="I92" s="149"/>
      <c r="J92" s="239"/>
      <c r="K92" s="149"/>
      <c r="L92" s="239"/>
      <c r="M92" s="149"/>
      <c r="N92" s="239"/>
      <c r="O92" s="149"/>
      <c r="P92" s="239"/>
      <c r="Q92" s="239"/>
      <c r="R92" s="149"/>
      <c r="S92" s="239"/>
      <c r="T92" s="239"/>
      <c r="U92" s="149"/>
      <c r="V92" s="239"/>
      <c r="W92" s="239"/>
      <c r="X92" s="149"/>
      <c r="Y92" s="239"/>
      <c r="Z92" s="239"/>
      <c r="AA92" s="149"/>
      <c r="AB92" s="239"/>
      <c r="AC92" s="239"/>
      <c r="AD92" s="149"/>
      <c r="AE92" s="310"/>
      <c r="AF92" s="242"/>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row>
    <row r="93" spans="1:62" s="99" customFormat="1" ht="15.75" customHeight="1">
      <c r="A93" s="933"/>
      <c r="B93" s="152" t="s">
        <v>678</v>
      </c>
      <c r="C93" s="149"/>
      <c r="D93" s="239"/>
      <c r="E93" s="149"/>
      <c r="F93" s="239"/>
      <c r="G93" s="149"/>
      <c r="H93" s="239"/>
      <c r="I93" s="149"/>
      <c r="J93" s="239"/>
      <c r="K93" s="149"/>
      <c r="L93" s="239"/>
      <c r="M93" s="149"/>
      <c r="N93" s="239"/>
      <c r="O93" s="149"/>
      <c r="P93" s="239"/>
      <c r="Q93" s="239"/>
      <c r="R93" s="149"/>
      <c r="S93" s="239"/>
      <c r="T93" s="239"/>
      <c r="U93" s="149"/>
      <c r="V93" s="239"/>
      <c r="W93" s="239"/>
      <c r="X93" s="149"/>
      <c r="Y93" s="239"/>
      <c r="Z93" s="239"/>
      <c r="AA93" s="149"/>
      <c r="AB93" s="239"/>
      <c r="AC93" s="239"/>
      <c r="AD93" s="149"/>
      <c r="AE93" s="310"/>
      <c r="AF93" s="242"/>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row>
    <row r="94" spans="1:62" s="99" customFormat="1" ht="15.75" customHeight="1">
      <c r="A94" s="933"/>
      <c r="B94" s="152" t="s">
        <v>679</v>
      </c>
      <c r="C94" s="149"/>
      <c r="D94" s="239"/>
      <c r="E94" s="149"/>
      <c r="F94" s="239"/>
      <c r="G94" s="149"/>
      <c r="H94" s="239"/>
      <c r="I94" s="149"/>
      <c r="J94" s="239"/>
      <c r="K94" s="149"/>
      <c r="L94" s="239"/>
      <c r="M94" s="149"/>
      <c r="N94" s="239"/>
      <c r="O94" s="149"/>
      <c r="P94" s="239"/>
      <c r="Q94" s="239"/>
      <c r="R94" s="149"/>
      <c r="S94" s="239"/>
      <c r="T94" s="239"/>
      <c r="U94" s="149"/>
      <c r="V94" s="239"/>
      <c r="W94" s="239"/>
      <c r="X94" s="149"/>
      <c r="Y94" s="239"/>
      <c r="Z94" s="239"/>
      <c r="AA94" s="149"/>
      <c r="AB94" s="239"/>
      <c r="AC94" s="239"/>
      <c r="AD94" s="149"/>
      <c r="AE94" s="310"/>
      <c r="AF94" s="242"/>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row>
    <row r="95" spans="1:62" s="99" customFormat="1" ht="15.75" customHeight="1">
      <c r="A95" s="933"/>
      <c r="B95" s="152" t="s">
        <v>680</v>
      </c>
      <c r="C95" s="149"/>
      <c r="D95" s="239"/>
      <c r="E95" s="149"/>
      <c r="F95" s="239"/>
      <c r="G95" s="149"/>
      <c r="H95" s="239"/>
      <c r="I95" s="149"/>
      <c r="J95" s="239"/>
      <c r="K95" s="149"/>
      <c r="L95" s="239"/>
      <c r="M95" s="149"/>
      <c r="N95" s="239"/>
      <c r="O95" s="149"/>
      <c r="P95" s="239"/>
      <c r="Q95" s="239"/>
      <c r="R95" s="149"/>
      <c r="S95" s="239"/>
      <c r="T95" s="239"/>
      <c r="U95" s="149"/>
      <c r="V95" s="239"/>
      <c r="W95" s="239"/>
      <c r="X95" s="149"/>
      <c r="Y95" s="239"/>
      <c r="Z95" s="239"/>
      <c r="AA95" s="149"/>
      <c r="AB95" s="239"/>
      <c r="AC95" s="239"/>
      <c r="AD95" s="149"/>
      <c r="AE95" s="310"/>
      <c r="AF95" s="242"/>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row>
    <row r="96" spans="1:62" s="99" customFormat="1" ht="29.25" customHeight="1" thickBot="1">
      <c r="A96" s="613"/>
      <c r="B96" s="150" t="s">
        <v>93</v>
      </c>
      <c r="C96" s="238"/>
      <c r="D96" s="240"/>
      <c r="E96" s="238"/>
      <c r="F96" s="240"/>
      <c r="G96" s="238"/>
      <c r="H96" s="240"/>
      <c r="I96" s="238"/>
      <c r="J96" s="240"/>
      <c r="K96" s="238"/>
      <c r="L96" s="240"/>
      <c r="M96" s="238"/>
      <c r="N96" s="240"/>
      <c r="O96" s="238"/>
      <c r="P96" s="240"/>
      <c r="Q96" s="240"/>
      <c r="R96" s="238"/>
      <c r="S96" s="240"/>
      <c r="T96" s="240"/>
      <c r="U96" s="238"/>
      <c r="V96" s="240"/>
      <c r="W96" s="240"/>
      <c r="X96" s="238"/>
      <c r="Y96" s="240"/>
      <c r="Z96" s="240"/>
      <c r="AA96" s="238"/>
      <c r="AB96" s="240"/>
      <c r="AC96" s="240"/>
      <c r="AD96" s="238"/>
      <c r="AE96" s="311"/>
      <c r="AF96" s="243"/>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row>
    <row r="97" spans="1:62" s="68" customFormat="1" ht="24" customHeight="1" thickBot="1">
      <c r="K97" s="174"/>
      <c r="L97" s="174"/>
      <c r="M97" s="174"/>
      <c r="N97" s="174"/>
      <c r="O97" s="17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row>
    <row r="98" spans="1:62" s="68" customFormat="1" ht="24" customHeight="1" thickBot="1">
      <c r="A98" s="612" t="s">
        <v>681</v>
      </c>
      <c r="B98" s="612" t="s">
        <v>658</v>
      </c>
      <c r="C98" s="900" t="s">
        <v>99</v>
      </c>
      <c r="D98" s="935"/>
      <c r="E98" s="935"/>
      <c r="F98" s="935"/>
      <c r="G98" s="935"/>
      <c r="H98" s="935"/>
      <c r="I98" s="935"/>
      <c r="J98" s="935"/>
      <c r="K98" s="935"/>
      <c r="L98" s="935"/>
      <c r="M98" s="935"/>
      <c r="N98" s="901"/>
      <c r="O98" s="925" t="s">
        <v>240</v>
      </c>
      <c r="P98" s="926"/>
      <c r="Q98" s="926"/>
      <c r="R98" s="926"/>
      <c r="S98" s="926"/>
      <c r="T98" s="926"/>
      <c r="U98" s="926"/>
      <c r="V98" s="926"/>
      <c r="W98" s="926"/>
      <c r="X98" s="926"/>
      <c r="Y98" s="926"/>
      <c r="Z98" s="926"/>
      <c r="AA98" s="926"/>
      <c r="AB98" s="926"/>
      <c r="AC98" s="926"/>
      <c r="AD98" s="926"/>
      <c r="AE98" s="926"/>
      <c r="AF98" s="927"/>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row>
    <row r="99" spans="1:62" s="68" customFormat="1" ht="24" customHeight="1" thickBot="1">
      <c r="A99" s="933"/>
      <c r="B99" s="933"/>
      <c r="C99" s="900" t="s">
        <v>259</v>
      </c>
      <c r="D99" s="901"/>
      <c r="E99" s="900" t="s">
        <v>260</v>
      </c>
      <c r="F99" s="901"/>
      <c r="G99" s="900" t="s">
        <v>261</v>
      </c>
      <c r="H99" s="901"/>
      <c r="I99" s="900" t="s">
        <v>262</v>
      </c>
      <c r="J99" s="901"/>
      <c r="K99" s="900" t="s">
        <v>620</v>
      </c>
      <c r="L99" s="901"/>
      <c r="M99" s="900" t="s">
        <v>264</v>
      </c>
      <c r="N99" s="901"/>
      <c r="O99" s="925" t="s">
        <v>259</v>
      </c>
      <c r="P99" s="926"/>
      <c r="Q99" s="927"/>
      <c r="R99" s="925" t="s">
        <v>260</v>
      </c>
      <c r="S99" s="926"/>
      <c r="T99" s="927"/>
      <c r="U99" s="925" t="s">
        <v>261</v>
      </c>
      <c r="V99" s="926"/>
      <c r="W99" s="927"/>
      <c r="X99" s="925" t="s">
        <v>262</v>
      </c>
      <c r="Y99" s="926"/>
      <c r="Z99" s="927"/>
      <c r="AA99" s="925" t="s">
        <v>620</v>
      </c>
      <c r="AB99" s="926"/>
      <c r="AC99" s="927"/>
      <c r="AD99" s="925" t="s">
        <v>264</v>
      </c>
      <c r="AE99" s="926"/>
      <c r="AF99" s="927"/>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row>
    <row r="100" spans="1:62" s="68" customFormat="1" ht="29.25" customHeight="1" thickBot="1">
      <c r="A100" s="933"/>
      <c r="B100" s="613"/>
      <c r="C100" s="244" t="s">
        <v>100</v>
      </c>
      <c r="D100" s="226" t="s">
        <v>659</v>
      </c>
      <c r="E100" s="244" t="s">
        <v>100</v>
      </c>
      <c r="F100" s="226" t="s">
        <v>659</v>
      </c>
      <c r="G100" s="244" t="s">
        <v>100</v>
      </c>
      <c r="H100" s="226" t="s">
        <v>659</v>
      </c>
      <c r="I100" s="244" t="s">
        <v>100</v>
      </c>
      <c r="J100" s="226" t="s">
        <v>659</v>
      </c>
      <c r="K100" s="244" t="s">
        <v>100</v>
      </c>
      <c r="L100" s="226" t="s">
        <v>659</v>
      </c>
      <c r="M100" s="244" t="s">
        <v>100</v>
      </c>
      <c r="N100" s="226" t="s">
        <v>659</v>
      </c>
      <c r="O100" s="229" t="s">
        <v>100</v>
      </c>
      <c r="P100" s="229" t="s">
        <v>660</v>
      </c>
      <c r="Q100" s="229" t="s">
        <v>227</v>
      </c>
      <c r="R100" s="229" t="s">
        <v>100</v>
      </c>
      <c r="S100" s="229" t="s">
        <v>660</v>
      </c>
      <c r="T100" s="229" t="s">
        <v>227</v>
      </c>
      <c r="U100" s="229" t="s">
        <v>100</v>
      </c>
      <c r="V100" s="229" t="s">
        <v>660</v>
      </c>
      <c r="W100" s="229" t="s">
        <v>227</v>
      </c>
      <c r="X100" s="229" t="s">
        <v>100</v>
      </c>
      <c r="Y100" s="229" t="s">
        <v>660</v>
      </c>
      <c r="Z100" s="229" t="s">
        <v>227</v>
      </c>
      <c r="AA100" s="229" t="s">
        <v>100</v>
      </c>
      <c r="AB100" s="229" t="s">
        <v>660</v>
      </c>
      <c r="AC100" s="229" t="s">
        <v>227</v>
      </c>
      <c r="AD100" s="229" t="s">
        <v>100</v>
      </c>
      <c r="AE100" s="229" t="s">
        <v>660</v>
      </c>
      <c r="AF100" s="229" t="s">
        <v>227</v>
      </c>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row>
    <row r="101" spans="1:62" s="68" customFormat="1" ht="18">
      <c r="A101" s="933"/>
      <c r="B101" s="151" t="s">
        <v>661</v>
      </c>
      <c r="C101" s="149"/>
      <c r="D101" s="239"/>
      <c r="E101" s="149"/>
      <c r="F101" s="239"/>
      <c r="G101" s="149"/>
      <c r="H101" s="239"/>
      <c r="I101" s="149"/>
      <c r="J101" s="239"/>
      <c r="K101" s="149"/>
      <c r="L101" s="239"/>
      <c r="M101" s="149"/>
      <c r="N101" s="239"/>
      <c r="O101" s="149"/>
      <c r="P101" s="239"/>
      <c r="Q101" s="239"/>
      <c r="R101" s="149"/>
      <c r="S101" s="239"/>
      <c r="T101" s="239"/>
      <c r="U101" s="149"/>
      <c r="V101" s="239"/>
      <c r="W101" s="239"/>
      <c r="X101" s="149"/>
      <c r="Y101" s="239"/>
      <c r="Z101" s="239"/>
      <c r="AA101" s="149"/>
      <c r="AB101" s="239"/>
      <c r="AC101" s="239"/>
      <c r="AD101" s="149"/>
      <c r="AE101" s="310"/>
      <c r="AF101" s="242"/>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row>
    <row r="102" spans="1:62" s="68" customFormat="1" ht="18">
      <c r="A102" s="933"/>
      <c r="B102" s="152" t="s">
        <v>662</v>
      </c>
      <c r="C102" s="149"/>
      <c r="D102" s="239"/>
      <c r="E102" s="149"/>
      <c r="F102" s="239"/>
      <c r="G102" s="149"/>
      <c r="H102" s="239"/>
      <c r="I102" s="149"/>
      <c r="J102" s="239"/>
      <c r="K102" s="149"/>
      <c r="L102" s="239"/>
      <c r="M102" s="149"/>
      <c r="N102" s="239"/>
      <c r="O102" s="149"/>
      <c r="P102" s="239"/>
      <c r="Q102" s="239"/>
      <c r="R102" s="149"/>
      <c r="S102" s="239"/>
      <c r="T102" s="239"/>
      <c r="U102" s="149"/>
      <c r="V102" s="239"/>
      <c r="W102" s="239"/>
      <c r="X102" s="149"/>
      <c r="Y102" s="239"/>
      <c r="Z102" s="239"/>
      <c r="AA102" s="149"/>
      <c r="AB102" s="239"/>
      <c r="AC102" s="239"/>
      <c r="AD102" s="149"/>
      <c r="AE102" s="310"/>
      <c r="AF102" s="242"/>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row>
    <row r="103" spans="1:62" s="68" customFormat="1" ht="18">
      <c r="A103" s="933"/>
      <c r="B103" s="152" t="s">
        <v>663</v>
      </c>
      <c r="C103" s="149"/>
      <c r="D103" s="239"/>
      <c r="E103" s="149"/>
      <c r="F103" s="239"/>
      <c r="G103" s="149"/>
      <c r="H103" s="239"/>
      <c r="I103" s="149"/>
      <c r="J103" s="239"/>
      <c r="K103" s="149"/>
      <c r="L103" s="239"/>
      <c r="M103" s="149"/>
      <c r="N103" s="239"/>
      <c r="O103" s="149"/>
      <c r="P103" s="239"/>
      <c r="Q103" s="239"/>
      <c r="R103" s="149"/>
      <c r="S103" s="239"/>
      <c r="T103" s="239"/>
      <c r="U103" s="149"/>
      <c r="V103" s="239"/>
      <c r="W103" s="239"/>
      <c r="X103" s="149"/>
      <c r="Y103" s="239"/>
      <c r="Z103" s="239"/>
      <c r="AA103" s="149"/>
      <c r="AB103" s="239"/>
      <c r="AC103" s="239"/>
      <c r="AD103" s="149"/>
      <c r="AE103" s="310"/>
      <c r="AF103" s="242"/>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row>
    <row r="104" spans="1:62" s="68" customFormat="1" ht="18">
      <c r="A104" s="933"/>
      <c r="B104" s="152" t="s">
        <v>664</v>
      </c>
      <c r="C104" s="149"/>
      <c r="D104" s="239"/>
      <c r="E104" s="149"/>
      <c r="F104" s="239"/>
      <c r="G104" s="149"/>
      <c r="H104" s="239"/>
      <c r="I104" s="149"/>
      <c r="J104" s="239"/>
      <c r="K104" s="149"/>
      <c r="L104" s="239"/>
      <c r="M104" s="149"/>
      <c r="N104" s="239"/>
      <c r="O104" s="149"/>
      <c r="P104" s="239"/>
      <c r="Q104" s="239"/>
      <c r="R104" s="149"/>
      <c r="S104" s="239"/>
      <c r="T104" s="239"/>
      <c r="U104" s="149"/>
      <c r="V104" s="239"/>
      <c r="W104" s="239"/>
      <c r="X104" s="149"/>
      <c r="Y104" s="239"/>
      <c r="Z104" s="239"/>
      <c r="AA104" s="149"/>
      <c r="AB104" s="239"/>
      <c r="AC104" s="239"/>
      <c r="AD104" s="149"/>
      <c r="AE104" s="310"/>
      <c r="AF104" s="242"/>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row>
    <row r="105" spans="1:62" s="68" customFormat="1" ht="18">
      <c r="A105" s="933"/>
      <c r="B105" s="152" t="s">
        <v>665</v>
      </c>
      <c r="C105" s="149"/>
      <c r="D105" s="239"/>
      <c r="E105" s="149"/>
      <c r="F105" s="239"/>
      <c r="G105" s="149"/>
      <c r="H105" s="239"/>
      <c r="I105" s="149"/>
      <c r="J105" s="239"/>
      <c r="K105" s="149"/>
      <c r="L105" s="239"/>
      <c r="M105" s="149"/>
      <c r="N105" s="239"/>
      <c r="O105" s="149"/>
      <c r="P105" s="239"/>
      <c r="Q105" s="239"/>
      <c r="R105" s="149"/>
      <c r="S105" s="239"/>
      <c r="T105" s="239"/>
      <c r="U105" s="149"/>
      <c r="V105" s="239"/>
      <c r="W105" s="239"/>
      <c r="X105" s="149"/>
      <c r="Y105" s="239"/>
      <c r="Z105" s="239"/>
      <c r="AA105" s="149"/>
      <c r="AB105" s="239"/>
      <c r="AC105" s="239"/>
      <c r="AD105" s="149"/>
      <c r="AE105" s="310"/>
      <c r="AF105" s="242"/>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row>
    <row r="106" spans="1:62" s="68" customFormat="1" ht="18">
      <c r="A106" s="933"/>
      <c r="B106" s="152" t="s">
        <v>666</v>
      </c>
      <c r="C106" s="149"/>
      <c r="D106" s="239"/>
      <c r="E106" s="149"/>
      <c r="F106" s="239"/>
      <c r="G106" s="149"/>
      <c r="H106" s="239"/>
      <c r="I106" s="149"/>
      <c r="J106" s="239"/>
      <c r="K106" s="149"/>
      <c r="L106" s="239"/>
      <c r="M106" s="149"/>
      <c r="N106" s="239"/>
      <c r="O106" s="149"/>
      <c r="P106" s="239"/>
      <c r="Q106" s="239"/>
      <c r="R106" s="149"/>
      <c r="S106" s="239"/>
      <c r="T106" s="239"/>
      <c r="U106" s="149"/>
      <c r="V106" s="239"/>
      <c r="W106" s="239"/>
      <c r="X106" s="149"/>
      <c r="Y106" s="239"/>
      <c r="Z106" s="239"/>
      <c r="AA106" s="149"/>
      <c r="AB106" s="239"/>
      <c r="AC106" s="239"/>
      <c r="AD106" s="149"/>
      <c r="AE106" s="310"/>
      <c r="AF106" s="242"/>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row>
    <row r="107" spans="1:62" s="68" customFormat="1" ht="18">
      <c r="A107" s="933"/>
      <c r="B107" s="152" t="s">
        <v>667</v>
      </c>
      <c r="C107" s="149"/>
      <c r="D107" s="239"/>
      <c r="E107" s="149"/>
      <c r="F107" s="239"/>
      <c r="G107" s="149"/>
      <c r="H107" s="239"/>
      <c r="I107" s="149"/>
      <c r="J107" s="239"/>
      <c r="K107" s="149"/>
      <c r="L107" s="239"/>
      <c r="M107" s="149"/>
      <c r="N107" s="239"/>
      <c r="O107" s="149"/>
      <c r="P107" s="239"/>
      <c r="Q107" s="239"/>
      <c r="R107" s="149"/>
      <c r="S107" s="239"/>
      <c r="T107" s="239"/>
      <c r="U107" s="149"/>
      <c r="V107" s="239"/>
      <c r="W107" s="239"/>
      <c r="X107" s="149"/>
      <c r="Y107" s="239"/>
      <c r="Z107" s="239"/>
      <c r="AA107" s="149"/>
      <c r="AB107" s="239"/>
      <c r="AC107" s="239"/>
      <c r="AD107" s="149"/>
      <c r="AE107" s="310"/>
      <c r="AF107" s="242"/>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row>
    <row r="108" spans="1:62" s="68" customFormat="1" ht="18">
      <c r="A108" s="933"/>
      <c r="B108" s="152" t="s">
        <v>668</v>
      </c>
      <c r="C108" s="149"/>
      <c r="D108" s="239"/>
      <c r="E108" s="149"/>
      <c r="F108" s="239"/>
      <c r="G108" s="149"/>
      <c r="H108" s="239"/>
      <c r="I108" s="149"/>
      <c r="J108" s="239"/>
      <c r="K108" s="149"/>
      <c r="L108" s="239"/>
      <c r="M108" s="149"/>
      <c r="N108" s="239"/>
      <c r="O108" s="149"/>
      <c r="P108" s="239"/>
      <c r="Q108" s="239"/>
      <c r="R108" s="149"/>
      <c r="S108" s="239"/>
      <c r="T108" s="239"/>
      <c r="U108" s="149"/>
      <c r="V108" s="239"/>
      <c r="W108" s="239"/>
      <c r="X108" s="149"/>
      <c r="Y108" s="239"/>
      <c r="Z108" s="239"/>
      <c r="AA108" s="149"/>
      <c r="AB108" s="239"/>
      <c r="AC108" s="239"/>
      <c r="AD108" s="149"/>
      <c r="AE108" s="310"/>
      <c r="AF108" s="242"/>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row>
    <row r="109" spans="1:62" s="68" customFormat="1" ht="18">
      <c r="A109" s="933"/>
      <c r="B109" s="152" t="s">
        <v>669</v>
      </c>
      <c r="C109" s="149"/>
      <c r="D109" s="239"/>
      <c r="E109" s="149"/>
      <c r="F109" s="239"/>
      <c r="G109" s="149"/>
      <c r="H109" s="239"/>
      <c r="I109" s="149"/>
      <c r="J109" s="239"/>
      <c r="K109" s="149"/>
      <c r="L109" s="239"/>
      <c r="M109" s="149"/>
      <c r="N109" s="239"/>
      <c r="O109" s="149"/>
      <c r="P109" s="239"/>
      <c r="Q109" s="239"/>
      <c r="R109" s="149"/>
      <c r="S109" s="239"/>
      <c r="T109" s="239"/>
      <c r="U109" s="149"/>
      <c r="V109" s="239"/>
      <c r="W109" s="239"/>
      <c r="X109" s="149"/>
      <c r="Y109" s="239"/>
      <c r="Z109" s="239"/>
      <c r="AA109" s="149"/>
      <c r="AB109" s="239"/>
      <c r="AC109" s="239"/>
      <c r="AD109" s="149"/>
      <c r="AE109" s="310"/>
      <c r="AF109" s="242"/>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row>
    <row r="110" spans="1:62" s="68" customFormat="1" ht="18">
      <c r="A110" s="933"/>
      <c r="B110" s="152" t="s">
        <v>670</v>
      </c>
      <c r="C110" s="149"/>
      <c r="D110" s="239"/>
      <c r="E110" s="149"/>
      <c r="F110" s="239"/>
      <c r="G110" s="149"/>
      <c r="H110" s="239"/>
      <c r="I110" s="149"/>
      <c r="J110" s="239"/>
      <c r="K110" s="149"/>
      <c r="L110" s="239"/>
      <c r="M110" s="149"/>
      <c r="N110" s="239"/>
      <c r="O110" s="149"/>
      <c r="P110" s="239"/>
      <c r="Q110" s="239"/>
      <c r="R110" s="149"/>
      <c r="S110" s="239"/>
      <c r="T110" s="239"/>
      <c r="U110" s="149"/>
      <c r="V110" s="239"/>
      <c r="W110" s="239"/>
      <c r="X110" s="149"/>
      <c r="Y110" s="239"/>
      <c r="Z110" s="239"/>
      <c r="AA110" s="149"/>
      <c r="AB110" s="239"/>
      <c r="AC110" s="239"/>
      <c r="AD110" s="149"/>
      <c r="AE110" s="310"/>
      <c r="AF110" s="242"/>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row>
    <row r="111" spans="1:62" s="68" customFormat="1" ht="18">
      <c r="A111" s="933"/>
      <c r="B111" s="152" t="s">
        <v>671</v>
      </c>
      <c r="C111" s="149"/>
      <c r="D111" s="239"/>
      <c r="E111" s="149"/>
      <c r="F111" s="239"/>
      <c r="G111" s="149"/>
      <c r="H111" s="239"/>
      <c r="I111" s="149"/>
      <c r="J111" s="239"/>
      <c r="K111" s="149"/>
      <c r="L111" s="239"/>
      <c r="M111" s="149"/>
      <c r="N111" s="239"/>
      <c r="O111" s="149"/>
      <c r="P111" s="239"/>
      <c r="Q111" s="239"/>
      <c r="R111" s="149"/>
      <c r="S111" s="239"/>
      <c r="T111" s="239"/>
      <c r="U111" s="149"/>
      <c r="V111" s="239"/>
      <c r="W111" s="239"/>
      <c r="X111" s="149"/>
      <c r="Y111" s="239"/>
      <c r="Z111" s="239"/>
      <c r="AA111" s="149"/>
      <c r="AB111" s="239"/>
      <c r="AC111" s="239"/>
      <c r="AD111" s="149"/>
      <c r="AE111" s="310"/>
      <c r="AF111" s="242"/>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row>
    <row r="112" spans="1:62" s="68" customFormat="1" ht="18">
      <c r="A112" s="933"/>
      <c r="B112" s="152" t="s">
        <v>672</v>
      </c>
      <c r="C112" s="149"/>
      <c r="D112" s="239"/>
      <c r="E112" s="149"/>
      <c r="F112" s="239"/>
      <c r="G112" s="149"/>
      <c r="H112" s="239"/>
      <c r="I112" s="149"/>
      <c r="J112" s="239"/>
      <c r="K112" s="149"/>
      <c r="L112" s="239"/>
      <c r="M112" s="149"/>
      <c r="N112" s="239"/>
      <c r="O112" s="149"/>
      <c r="P112" s="239"/>
      <c r="Q112" s="239"/>
      <c r="R112" s="149"/>
      <c r="S112" s="239"/>
      <c r="T112" s="239"/>
      <c r="U112" s="149"/>
      <c r="V112" s="239"/>
      <c r="W112" s="239"/>
      <c r="X112" s="149"/>
      <c r="Y112" s="239"/>
      <c r="Z112" s="239"/>
      <c r="AA112" s="149"/>
      <c r="AB112" s="239"/>
      <c r="AC112" s="239"/>
      <c r="AD112" s="149"/>
      <c r="AE112" s="310"/>
      <c r="AF112" s="242"/>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row>
    <row r="113" spans="1:62" s="68" customFormat="1" ht="18">
      <c r="A113" s="933"/>
      <c r="B113" s="152" t="s">
        <v>673</v>
      </c>
      <c r="C113" s="149"/>
      <c r="D113" s="239"/>
      <c r="E113" s="149"/>
      <c r="F113" s="239"/>
      <c r="G113" s="149"/>
      <c r="H113" s="239"/>
      <c r="I113" s="149"/>
      <c r="J113" s="239"/>
      <c r="K113" s="149"/>
      <c r="L113" s="239"/>
      <c r="M113" s="149"/>
      <c r="N113" s="239"/>
      <c r="O113" s="149"/>
      <c r="P113" s="239"/>
      <c r="Q113" s="239"/>
      <c r="R113" s="149"/>
      <c r="S113" s="239"/>
      <c r="T113" s="239"/>
      <c r="U113" s="149"/>
      <c r="V113" s="239"/>
      <c r="W113" s="239"/>
      <c r="X113" s="149"/>
      <c r="Y113" s="239"/>
      <c r="Z113" s="239"/>
      <c r="AA113" s="149"/>
      <c r="AB113" s="239"/>
      <c r="AC113" s="239"/>
      <c r="AD113" s="149"/>
      <c r="AE113" s="310"/>
      <c r="AF113" s="242"/>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row>
    <row r="114" spans="1:62" s="68" customFormat="1" ht="18">
      <c r="A114" s="933"/>
      <c r="B114" s="152" t="s">
        <v>674</v>
      </c>
      <c r="C114" s="149"/>
      <c r="D114" s="239"/>
      <c r="E114" s="149"/>
      <c r="F114" s="239"/>
      <c r="G114" s="149"/>
      <c r="H114" s="239"/>
      <c r="I114" s="149"/>
      <c r="J114" s="239"/>
      <c r="K114" s="149"/>
      <c r="L114" s="239"/>
      <c r="M114" s="149"/>
      <c r="N114" s="239"/>
      <c r="O114" s="149"/>
      <c r="P114" s="239"/>
      <c r="Q114" s="239"/>
      <c r="R114" s="149"/>
      <c r="S114" s="239"/>
      <c r="T114" s="239"/>
      <c r="U114" s="149"/>
      <c r="V114" s="239"/>
      <c r="W114" s="239"/>
      <c r="X114" s="149"/>
      <c r="Y114" s="239"/>
      <c r="Z114" s="239"/>
      <c r="AA114" s="149"/>
      <c r="AB114" s="239"/>
      <c r="AC114" s="239"/>
      <c r="AD114" s="149"/>
      <c r="AE114" s="310"/>
      <c r="AF114" s="242"/>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row>
    <row r="115" spans="1:62" s="68" customFormat="1" ht="18">
      <c r="A115" s="933"/>
      <c r="B115" s="152" t="s">
        <v>675</v>
      </c>
      <c r="C115" s="149"/>
      <c r="D115" s="239"/>
      <c r="E115" s="149"/>
      <c r="F115" s="239"/>
      <c r="G115" s="149"/>
      <c r="H115" s="239"/>
      <c r="I115" s="149"/>
      <c r="J115" s="239"/>
      <c r="K115" s="149"/>
      <c r="L115" s="239"/>
      <c r="M115" s="149"/>
      <c r="N115" s="239"/>
      <c r="O115" s="149"/>
      <c r="P115" s="239"/>
      <c r="Q115" s="239"/>
      <c r="R115" s="149"/>
      <c r="S115" s="239"/>
      <c r="T115" s="239"/>
      <c r="U115" s="149"/>
      <c r="V115" s="239"/>
      <c r="W115" s="239"/>
      <c r="X115" s="149"/>
      <c r="Y115" s="239"/>
      <c r="Z115" s="239"/>
      <c r="AA115" s="149"/>
      <c r="AB115" s="239"/>
      <c r="AC115" s="239"/>
      <c r="AD115" s="149"/>
      <c r="AE115" s="310"/>
      <c r="AF115" s="242"/>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row>
    <row r="116" spans="1:62" s="68" customFormat="1" ht="18">
      <c r="A116" s="933"/>
      <c r="B116" s="152" t="s">
        <v>676</v>
      </c>
      <c r="C116" s="149"/>
      <c r="D116" s="239"/>
      <c r="E116" s="149"/>
      <c r="F116" s="239"/>
      <c r="G116" s="149"/>
      <c r="H116" s="239"/>
      <c r="I116" s="149"/>
      <c r="J116" s="239"/>
      <c r="K116" s="149"/>
      <c r="L116" s="239"/>
      <c r="M116" s="149"/>
      <c r="N116" s="239"/>
      <c r="O116" s="149"/>
      <c r="P116" s="239"/>
      <c r="Q116" s="239"/>
      <c r="R116" s="149"/>
      <c r="S116" s="239"/>
      <c r="T116" s="239"/>
      <c r="U116" s="149"/>
      <c r="V116" s="239"/>
      <c r="W116" s="239"/>
      <c r="X116" s="149"/>
      <c r="Y116" s="239"/>
      <c r="Z116" s="239"/>
      <c r="AA116" s="149"/>
      <c r="AB116" s="239"/>
      <c r="AC116" s="239"/>
      <c r="AD116" s="149"/>
      <c r="AE116" s="310"/>
      <c r="AF116" s="242"/>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row>
    <row r="117" spans="1:62" s="68" customFormat="1" ht="18">
      <c r="A117" s="933"/>
      <c r="B117" s="152" t="s">
        <v>677</v>
      </c>
      <c r="C117" s="149"/>
      <c r="D117" s="239"/>
      <c r="E117" s="149"/>
      <c r="F117" s="239"/>
      <c r="G117" s="149"/>
      <c r="H117" s="239"/>
      <c r="I117" s="149"/>
      <c r="J117" s="239"/>
      <c r="K117" s="149"/>
      <c r="L117" s="239"/>
      <c r="M117" s="149"/>
      <c r="N117" s="239"/>
      <c r="O117" s="149"/>
      <c r="P117" s="239"/>
      <c r="Q117" s="239"/>
      <c r="R117" s="149"/>
      <c r="S117" s="239"/>
      <c r="T117" s="239"/>
      <c r="U117" s="149"/>
      <c r="V117" s="239"/>
      <c r="W117" s="239"/>
      <c r="X117" s="149"/>
      <c r="Y117" s="239"/>
      <c r="Z117" s="239"/>
      <c r="AA117" s="149"/>
      <c r="AB117" s="239"/>
      <c r="AC117" s="239"/>
      <c r="AD117" s="149"/>
      <c r="AE117" s="310"/>
      <c r="AF117" s="242"/>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row>
    <row r="118" spans="1:62" s="68" customFormat="1" ht="18">
      <c r="A118" s="933"/>
      <c r="B118" s="152" t="s">
        <v>678</v>
      </c>
      <c r="C118" s="149"/>
      <c r="D118" s="239"/>
      <c r="E118" s="149"/>
      <c r="F118" s="239"/>
      <c r="G118" s="149"/>
      <c r="H118" s="239"/>
      <c r="I118" s="149"/>
      <c r="J118" s="239"/>
      <c r="K118" s="149"/>
      <c r="L118" s="239"/>
      <c r="M118" s="149"/>
      <c r="N118" s="239"/>
      <c r="O118" s="149"/>
      <c r="P118" s="239"/>
      <c r="Q118" s="239"/>
      <c r="R118" s="149"/>
      <c r="S118" s="239"/>
      <c r="T118" s="239"/>
      <c r="U118" s="149"/>
      <c r="V118" s="239"/>
      <c r="W118" s="239"/>
      <c r="X118" s="149"/>
      <c r="Y118" s="239"/>
      <c r="Z118" s="239"/>
      <c r="AA118" s="149"/>
      <c r="AB118" s="239"/>
      <c r="AC118" s="239"/>
      <c r="AD118" s="149"/>
      <c r="AE118" s="310"/>
      <c r="AF118" s="242"/>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row>
    <row r="119" spans="1:62" s="68" customFormat="1" ht="18">
      <c r="A119" s="933"/>
      <c r="B119" s="152" t="s">
        <v>679</v>
      </c>
      <c r="C119" s="149"/>
      <c r="D119" s="239"/>
      <c r="E119" s="149"/>
      <c r="F119" s="239"/>
      <c r="G119" s="149"/>
      <c r="H119" s="239"/>
      <c r="I119" s="149"/>
      <c r="J119" s="239"/>
      <c r="K119" s="149"/>
      <c r="L119" s="239"/>
      <c r="M119" s="149"/>
      <c r="N119" s="239"/>
      <c r="O119" s="149"/>
      <c r="P119" s="239"/>
      <c r="Q119" s="239"/>
      <c r="R119" s="149"/>
      <c r="S119" s="239"/>
      <c r="T119" s="239"/>
      <c r="U119" s="149"/>
      <c r="V119" s="239"/>
      <c r="W119" s="239"/>
      <c r="X119" s="149"/>
      <c r="Y119" s="239"/>
      <c r="Z119" s="239"/>
      <c r="AA119" s="149"/>
      <c r="AB119" s="239"/>
      <c r="AC119" s="239"/>
      <c r="AD119" s="149"/>
      <c r="AE119" s="310"/>
      <c r="AF119" s="242"/>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row>
    <row r="120" spans="1:62" s="68" customFormat="1" ht="18">
      <c r="A120" s="933"/>
      <c r="B120" s="318" t="s">
        <v>680</v>
      </c>
      <c r="C120" s="319"/>
      <c r="D120" s="320"/>
      <c r="E120" s="319"/>
      <c r="F120" s="320"/>
      <c r="G120" s="319"/>
      <c r="H120" s="320"/>
      <c r="I120" s="319"/>
      <c r="J120" s="320"/>
      <c r="K120" s="319"/>
      <c r="L120" s="320"/>
      <c r="M120" s="319"/>
      <c r="N120" s="320"/>
      <c r="O120" s="319"/>
      <c r="P120" s="320"/>
      <c r="Q120" s="320"/>
      <c r="R120" s="319"/>
      <c r="S120" s="320"/>
      <c r="T120" s="320"/>
      <c r="U120" s="319"/>
      <c r="V120" s="320"/>
      <c r="W120" s="320"/>
      <c r="X120" s="319"/>
      <c r="Y120" s="320"/>
      <c r="Z120" s="320"/>
      <c r="AA120" s="319"/>
      <c r="AB120" s="320"/>
      <c r="AC120" s="320"/>
      <c r="AD120" s="319"/>
      <c r="AE120" s="320"/>
      <c r="AF120" s="323"/>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row>
    <row r="121" spans="1:62" s="68" customFormat="1" ht="19" thickBot="1">
      <c r="A121" s="968"/>
      <c r="B121" s="331" t="s">
        <v>93</v>
      </c>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2"/>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row>
    <row r="122" spans="1:62" ht="17">
      <c r="A122" s="330"/>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row>
    <row r="125" spans="1:62" ht="15" thickBot="1"/>
    <row r="126" spans="1:62" s="68" customFormat="1" ht="50.25" customHeight="1" thickBot="1">
      <c r="A126" s="960" t="s">
        <v>683</v>
      </c>
      <c r="B126" s="961"/>
      <c r="C126" s="962" t="s">
        <v>684</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row>
    <row r="127" spans="1:62" s="68" customFormat="1" ht="24" customHeight="1">
      <c r="A127" s="969" t="s">
        <v>681</v>
      </c>
      <c r="B127" s="969" t="s">
        <v>658</v>
      </c>
      <c r="C127" s="972" t="s">
        <v>238</v>
      </c>
      <c r="D127" s="972"/>
      <c r="E127" s="972" t="s">
        <v>245</v>
      </c>
      <c r="F127" s="972"/>
      <c r="G127" s="972" t="s">
        <v>248</v>
      </c>
      <c r="H127" s="972"/>
      <c r="I127" s="972" t="s">
        <v>251</v>
      </c>
      <c r="J127" s="972"/>
      <c r="K127" s="972" t="s">
        <v>255</v>
      </c>
      <c r="L127" s="972"/>
      <c r="M127" s="972" t="s">
        <v>258</v>
      </c>
      <c r="N127" s="972"/>
      <c r="O127" s="958" t="s">
        <v>259</v>
      </c>
      <c r="P127" s="959"/>
      <c r="Q127" s="958" t="s">
        <v>260</v>
      </c>
      <c r="R127" s="959"/>
      <c r="S127" s="958" t="s">
        <v>261</v>
      </c>
      <c r="T127" s="959"/>
      <c r="U127" s="958" t="s">
        <v>262</v>
      </c>
      <c r="V127" s="959"/>
      <c r="W127" s="958" t="s">
        <v>620</v>
      </c>
      <c r="X127" s="959"/>
      <c r="Y127" s="958" t="s">
        <v>264</v>
      </c>
      <c r="Z127" s="959"/>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row>
    <row r="128" spans="1:62" s="68" customFormat="1" ht="29.25" customHeight="1">
      <c r="A128" s="971"/>
      <c r="B128" s="970"/>
      <c r="C128" s="334" t="s">
        <v>685</v>
      </c>
      <c r="D128" s="334" t="s">
        <v>686</v>
      </c>
      <c r="E128" s="334" t="s">
        <v>685</v>
      </c>
      <c r="F128" s="334" t="s">
        <v>686</v>
      </c>
      <c r="G128" s="334" t="s">
        <v>685</v>
      </c>
      <c r="H128" s="334" t="s">
        <v>686</v>
      </c>
      <c r="I128" s="334" t="s">
        <v>685</v>
      </c>
      <c r="J128" s="334" t="s">
        <v>686</v>
      </c>
      <c r="K128" s="334" t="s">
        <v>685</v>
      </c>
      <c r="L128" s="334" t="s">
        <v>686</v>
      </c>
      <c r="M128" s="334" t="s">
        <v>685</v>
      </c>
      <c r="N128" s="334" t="s">
        <v>686</v>
      </c>
      <c r="O128" s="334" t="s">
        <v>685</v>
      </c>
      <c r="P128" s="334" t="s">
        <v>686</v>
      </c>
      <c r="Q128" s="334" t="s">
        <v>685</v>
      </c>
      <c r="R128" s="334" t="s">
        <v>686</v>
      </c>
      <c r="S128" s="334" t="s">
        <v>685</v>
      </c>
      <c r="T128" s="334" t="s">
        <v>686</v>
      </c>
      <c r="U128" s="334" t="s">
        <v>685</v>
      </c>
      <c r="V128" s="334" t="s">
        <v>686</v>
      </c>
      <c r="W128" s="334" t="s">
        <v>685</v>
      </c>
      <c r="X128" s="334" t="s">
        <v>686</v>
      </c>
      <c r="Y128" s="334" t="s">
        <v>685</v>
      </c>
      <c r="Z128" s="334" t="s">
        <v>686</v>
      </c>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row>
    <row r="129" spans="1:62" s="68" customFormat="1" ht="18">
      <c r="A129" s="971"/>
      <c r="B129" s="333" t="s">
        <v>661</v>
      </c>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row>
    <row r="130" spans="1:62" s="68" customFormat="1" ht="18">
      <c r="A130" s="971"/>
      <c r="B130" s="333" t="s">
        <v>662</v>
      </c>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row>
    <row r="131" spans="1:62" s="68" customFormat="1" ht="18">
      <c r="A131" s="971"/>
      <c r="B131" s="333" t="s">
        <v>663</v>
      </c>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row>
    <row r="132" spans="1:62" s="68" customFormat="1" ht="18">
      <c r="A132" s="971"/>
      <c r="B132" s="333" t="s">
        <v>664</v>
      </c>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row>
    <row r="133" spans="1:62" s="68" customFormat="1" ht="18">
      <c r="A133" s="971"/>
      <c r="B133" s="333" t="s">
        <v>665</v>
      </c>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row>
    <row r="134" spans="1:62" s="68" customFormat="1" ht="18">
      <c r="A134" s="971"/>
      <c r="B134" s="333" t="s">
        <v>666</v>
      </c>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row>
    <row r="135" spans="1:62" s="68" customFormat="1" ht="18">
      <c r="A135" s="971"/>
      <c r="B135" s="333" t="s">
        <v>667</v>
      </c>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row>
    <row r="136" spans="1:62" s="68" customFormat="1" ht="18">
      <c r="A136" s="971"/>
      <c r="B136" s="333" t="s">
        <v>668</v>
      </c>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row>
    <row r="137" spans="1:62" s="68" customFormat="1" ht="18">
      <c r="A137" s="971"/>
      <c r="B137" s="333" t="s">
        <v>669</v>
      </c>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row>
    <row r="138" spans="1:62" s="68" customFormat="1" ht="18">
      <c r="A138" s="971"/>
      <c r="B138" s="333" t="s">
        <v>670</v>
      </c>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row>
    <row r="139" spans="1:62" s="68" customFormat="1" ht="18">
      <c r="A139" s="971"/>
      <c r="B139" s="333" t="s">
        <v>671</v>
      </c>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row>
    <row r="140" spans="1:62" s="68" customFormat="1" ht="18">
      <c r="A140" s="971"/>
      <c r="B140" s="333" t="s">
        <v>672</v>
      </c>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row>
    <row r="141" spans="1:62" s="68" customFormat="1" ht="18">
      <c r="A141" s="971"/>
      <c r="B141" s="333" t="s">
        <v>673</v>
      </c>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row>
    <row r="142" spans="1:62" s="68" customFormat="1" ht="18">
      <c r="A142" s="971"/>
      <c r="B142" s="333" t="s">
        <v>674</v>
      </c>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row>
    <row r="143" spans="1:62" s="68" customFormat="1" ht="18">
      <c r="A143" s="971"/>
      <c r="B143" s="333" t="s">
        <v>675</v>
      </c>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row>
    <row r="144" spans="1:62" s="68" customFormat="1" ht="18">
      <c r="A144" s="971"/>
      <c r="B144" s="333" t="s">
        <v>676</v>
      </c>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row>
    <row r="145" spans="1:62" s="68" customFormat="1" ht="18">
      <c r="A145" s="971"/>
      <c r="B145" s="333" t="s">
        <v>677</v>
      </c>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row>
    <row r="146" spans="1:62" s="68" customFormat="1" ht="18">
      <c r="A146" s="971"/>
      <c r="B146" s="333" t="s">
        <v>678</v>
      </c>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row>
    <row r="147" spans="1:62" s="68" customFormat="1" ht="18">
      <c r="A147" s="971"/>
      <c r="B147" s="333" t="s">
        <v>679</v>
      </c>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row>
    <row r="148" spans="1:62" s="68" customFormat="1" ht="18">
      <c r="A148" s="971"/>
      <c r="B148" s="333" t="s">
        <v>680</v>
      </c>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row>
    <row r="149" spans="1:62" s="68" customFormat="1" ht="18">
      <c r="A149" s="970"/>
      <c r="B149" s="321" t="s">
        <v>93</v>
      </c>
      <c r="C149" s="205"/>
      <c r="D149" s="205"/>
      <c r="E149" s="205"/>
      <c r="F149" s="205"/>
      <c r="G149" s="205"/>
      <c r="H149" s="205"/>
      <c r="I149" s="205"/>
      <c r="J149" s="205"/>
      <c r="K149" s="322"/>
      <c r="L149" s="322"/>
      <c r="M149" s="322"/>
      <c r="N149" s="322"/>
      <c r="O149" s="322"/>
      <c r="P149" s="205"/>
      <c r="Q149" s="205"/>
      <c r="R149" s="205"/>
      <c r="S149" s="205"/>
      <c r="T149" s="205"/>
      <c r="U149" s="205"/>
      <c r="V149" s="205"/>
      <c r="W149" s="205"/>
      <c r="X149" s="205"/>
      <c r="Y149" s="205"/>
      <c r="Z149" s="205"/>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row>
  </sheetData>
  <mergeCells count="98">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1:A4"/>
    <mergeCell ref="B1:AF4"/>
    <mergeCell ref="AC8:AD8"/>
    <mergeCell ref="AC9:AD9"/>
    <mergeCell ref="A8: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I47:J47"/>
    <mergeCell ref="G47:H47"/>
    <mergeCell ref="E47:F47"/>
    <mergeCell ref="C47:D47"/>
    <mergeCell ref="O22:Q22"/>
    <mergeCell ref="O47:Q47"/>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s>
  <phoneticPr fontId="50" type="noConversion"/>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12" sqref="J12"/>
    </sheetView>
  </sheetViews>
  <sheetFormatPr baseColWidth="10" defaultColWidth="11.5" defaultRowHeight="15"/>
  <cols>
    <col min="1" max="1" width="17.6640625" customWidth="1"/>
    <col min="2" max="2" width="15.5" customWidth="1"/>
    <col min="3" max="3" width="25.5" customWidth="1"/>
    <col min="4" max="4" width="56.5" customWidth="1"/>
    <col min="5" max="5" width="34" customWidth="1"/>
  </cols>
  <sheetData>
    <row r="1" spans="1:5" ht="22.5" customHeight="1" thickBot="1">
      <c r="A1" s="975"/>
      <c r="B1" s="976" t="s">
        <v>182</v>
      </c>
      <c r="C1" s="976"/>
      <c r="D1" s="976"/>
      <c r="E1" s="162" t="s">
        <v>687</v>
      </c>
    </row>
    <row r="2" spans="1:5" ht="22.5" customHeight="1" thickBot="1">
      <c r="A2" s="975"/>
      <c r="B2" s="977" t="s">
        <v>184</v>
      </c>
      <c r="C2" s="977"/>
      <c r="D2" s="977"/>
      <c r="E2" s="162" t="s">
        <v>185</v>
      </c>
    </row>
    <row r="3" spans="1:5" ht="22.5" customHeight="1" thickBot="1">
      <c r="A3" s="975"/>
      <c r="B3" s="915" t="s">
        <v>186</v>
      </c>
      <c r="C3" s="916"/>
      <c r="D3" s="978"/>
      <c r="E3" s="162" t="s">
        <v>187</v>
      </c>
    </row>
    <row r="4" spans="1:5" ht="22.5" customHeight="1" thickBot="1">
      <c r="A4" s="975"/>
      <c r="B4" s="979" t="s">
        <v>688</v>
      </c>
      <c r="C4" s="980"/>
      <c r="D4" s="981"/>
      <c r="E4" s="163" t="s">
        <v>689</v>
      </c>
    </row>
    <row r="5" spans="1:5" ht="16" thickBot="1">
      <c r="A5" s="128"/>
      <c r="B5" s="128"/>
      <c r="C5" s="128"/>
      <c r="D5" s="128"/>
      <c r="E5" s="128"/>
    </row>
    <row r="6" spans="1:5">
      <c r="A6" s="853" t="s">
        <v>690</v>
      </c>
      <c r="B6" s="854"/>
      <c r="C6" s="854"/>
      <c r="D6" s="854"/>
      <c r="E6" s="855"/>
    </row>
    <row r="7" spans="1:5" ht="45.75" customHeight="1" thickBot="1">
      <c r="A7" s="129" t="s">
        <v>691</v>
      </c>
      <c r="B7" s="129" t="s">
        <v>692</v>
      </c>
      <c r="C7" s="130" t="s">
        <v>693</v>
      </c>
      <c r="D7" s="973" t="s">
        <v>694</v>
      </c>
      <c r="E7" s="974"/>
    </row>
    <row r="8" spans="1:5">
      <c r="A8" s="131"/>
      <c r="B8" s="132"/>
      <c r="C8" s="145"/>
      <c r="D8" s="982"/>
      <c r="E8" s="983"/>
    </row>
    <row r="9" spans="1:5">
      <c r="A9" s="131"/>
      <c r="B9" s="132"/>
      <c r="C9" s="146"/>
      <c r="D9" s="984"/>
      <c r="E9" s="985"/>
    </row>
    <row r="10" spans="1:5">
      <c r="A10" s="131"/>
      <c r="B10" s="132"/>
      <c r="C10" s="146"/>
      <c r="D10" s="984"/>
      <c r="E10" s="985"/>
    </row>
    <row r="11" spans="1:5">
      <c r="A11" s="133"/>
      <c r="B11" s="134"/>
      <c r="C11" s="146"/>
      <c r="D11" s="984"/>
      <c r="E11" s="985"/>
    </row>
    <row r="12" spans="1:5">
      <c r="A12" s="135"/>
      <c r="B12" s="134"/>
      <c r="C12" s="146"/>
      <c r="D12" s="984"/>
      <c r="E12" s="985"/>
    </row>
    <row r="13" spans="1:5">
      <c r="A13" s="135"/>
      <c r="B13" s="134"/>
      <c r="C13" s="147"/>
      <c r="D13" s="984"/>
      <c r="E13" s="985"/>
    </row>
    <row r="14" spans="1:5">
      <c r="A14" s="135"/>
      <c r="B14" s="134"/>
      <c r="C14" s="147"/>
      <c r="D14" s="984"/>
      <c r="E14" s="985"/>
    </row>
    <row r="15" spans="1:5">
      <c r="A15" s="136"/>
      <c r="B15" s="134"/>
      <c r="C15" s="146"/>
      <c r="D15" s="984"/>
      <c r="E15" s="985"/>
    </row>
    <row r="16" spans="1:5">
      <c r="A16" s="137"/>
      <c r="B16" s="138"/>
      <c r="C16" s="148"/>
      <c r="D16" s="984"/>
      <c r="E16" s="985"/>
    </row>
    <row r="17" spans="1:5">
      <c r="A17" s="137"/>
      <c r="B17" s="138"/>
      <c r="C17" s="148"/>
      <c r="D17" s="984"/>
      <c r="E17" s="985"/>
    </row>
    <row r="18" spans="1:5">
      <c r="A18" s="139"/>
      <c r="B18" s="140"/>
      <c r="C18" s="142"/>
      <c r="D18" s="984"/>
      <c r="E18" s="985"/>
    </row>
    <row r="19" spans="1:5">
      <c r="A19" s="141"/>
      <c r="B19" s="142"/>
      <c r="C19" s="142"/>
      <c r="D19" s="984"/>
      <c r="E19" s="985"/>
    </row>
    <row r="20" spans="1:5">
      <c r="A20" s="141"/>
      <c r="B20" s="142"/>
      <c r="C20" s="142"/>
      <c r="D20" s="984"/>
      <c r="E20" s="985"/>
    </row>
    <row r="21" spans="1:5">
      <c r="A21" s="141"/>
      <c r="B21" s="142"/>
      <c r="C21" s="142"/>
      <c r="D21" s="984"/>
      <c r="E21" s="985"/>
    </row>
    <row r="22" spans="1:5">
      <c r="A22" s="141"/>
      <c r="B22" s="142"/>
      <c r="C22" s="142"/>
      <c r="D22" s="984"/>
      <c r="E22" s="985"/>
    </row>
    <row r="23" spans="1:5">
      <c r="A23" s="141"/>
      <c r="B23" s="142"/>
      <c r="C23" s="142"/>
      <c r="D23" s="984"/>
      <c r="E23" s="985"/>
    </row>
    <row r="24" spans="1:5">
      <c r="A24" s="141"/>
      <c r="B24" s="142"/>
      <c r="C24" s="142"/>
      <c r="D24" s="984"/>
      <c r="E24" s="985"/>
    </row>
    <row r="25" spans="1:5">
      <c r="A25" s="141"/>
      <c r="B25" s="142"/>
      <c r="C25" s="142"/>
      <c r="D25" s="984"/>
      <c r="E25" s="985"/>
    </row>
    <row r="26" spans="1:5">
      <c r="A26" s="141"/>
      <c r="B26" s="142"/>
      <c r="C26" s="142"/>
      <c r="D26" s="984"/>
      <c r="E26" s="985"/>
    </row>
    <row r="27" spans="1:5">
      <c r="A27" s="141"/>
      <c r="B27" s="142"/>
      <c r="C27" s="142"/>
      <c r="D27" s="984"/>
      <c r="E27" s="985"/>
    </row>
    <row r="28" spans="1:5">
      <c r="A28" s="141"/>
      <c r="B28" s="142"/>
      <c r="C28" s="142"/>
      <c r="D28" s="984"/>
      <c r="E28" s="985"/>
    </row>
    <row r="29" spans="1:5">
      <c r="A29" s="141"/>
      <c r="B29" s="142"/>
      <c r="C29" s="142"/>
      <c r="D29" s="984"/>
      <c r="E29" s="985"/>
    </row>
    <row r="30" spans="1:5">
      <c r="A30" s="141"/>
      <c r="B30" s="142"/>
      <c r="C30" s="142"/>
      <c r="D30" s="984"/>
      <c r="E30" s="985"/>
    </row>
    <row r="31" spans="1:5">
      <c r="A31" s="141"/>
      <c r="B31" s="142"/>
      <c r="C31" s="142"/>
      <c r="D31" s="984"/>
      <c r="E31" s="985"/>
    </row>
    <row r="32" spans="1:5">
      <c r="A32" s="141"/>
      <c r="B32" s="142"/>
      <c r="C32" s="142"/>
      <c r="D32" s="984"/>
      <c r="E32" s="985"/>
    </row>
    <row r="33" spans="1:5">
      <c r="A33" s="141"/>
      <c r="B33" s="142"/>
      <c r="C33" s="142"/>
      <c r="D33" s="984"/>
      <c r="E33" s="985"/>
    </row>
    <row r="34" spans="1:5">
      <c r="A34" s="141"/>
      <c r="B34" s="142"/>
      <c r="C34" s="142"/>
      <c r="D34" s="984"/>
      <c r="E34" s="985"/>
    </row>
    <row r="35" spans="1:5" ht="16" thickBot="1">
      <c r="A35" s="143"/>
      <c r="B35" s="144"/>
      <c r="C35" s="144"/>
      <c r="D35" s="986"/>
      <c r="E35" s="987"/>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5" defaultRowHeight="15"/>
  <cols>
    <col min="6" max="6" width="13" bestFit="1" customWidth="1"/>
  </cols>
  <sheetData>
    <row r="2" spans="2:6">
      <c r="B2" s="170" t="s">
        <v>23</v>
      </c>
      <c r="D2" s="170" t="s">
        <v>695</v>
      </c>
      <c r="F2" s="170" t="s">
        <v>20</v>
      </c>
    </row>
    <row r="3" spans="2:6">
      <c r="B3" s="170" t="s">
        <v>33</v>
      </c>
      <c r="D3" s="170" t="s">
        <v>34</v>
      </c>
      <c r="F3" s="170" t="s">
        <v>42</v>
      </c>
    </row>
    <row r="4" spans="2:6">
      <c r="B4" s="170" t="s">
        <v>21</v>
      </c>
      <c r="F4" s="170" t="s">
        <v>50</v>
      </c>
    </row>
    <row r="5" spans="2:6">
      <c r="F5" s="170" t="s">
        <v>62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696</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4" t="s">
        <v>125</v>
      </c>
      <c r="D12" s="565"/>
      <c r="E12" s="562" t="s">
        <v>697</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127</v>
      </c>
      <c r="D14" s="546"/>
      <c r="E14" s="403"/>
      <c r="F14" s="561"/>
      <c r="G14" s="546"/>
      <c r="H14" s="546"/>
      <c r="I14" s="546"/>
      <c r="J14" s="546"/>
      <c r="K14" s="546"/>
      <c r="L14" s="546"/>
      <c r="M14" s="546"/>
      <c r="N14" s="546"/>
      <c r="O14" s="546"/>
      <c r="P14" s="546"/>
      <c r="Q14" s="546"/>
      <c r="R14" s="546"/>
      <c r="S14" s="546"/>
      <c r="T14" s="546"/>
      <c r="U14" s="546"/>
      <c r="V14" s="546"/>
      <c r="W14" s="546"/>
      <c r="X14" s="546"/>
      <c r="Y14" s="546"/>
      <c r="Z14" s="546"/>
      <c r="AA14" s="546"/>
      <c r="AB14" s="557"/>
      <c r="AC14" s="393"/>
      <c r="AD14" s="393"/>
    </row>
    <row r="15" spans="1:30" ht="29.25" customHeight="1">
      <c r="A15" s="393"/>
      <c r="B15" s="31"/>
      <c r="C15" s="528" t="s">
        <v>698</v>
      </c>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19"/>
      <c r="AB15" s="404"/>
      <c r="AC15" s="393"/>
      <c r="AD15" s="393"/>
    </row>
    <row r="16" spans="1:30" ht="15" customHeight="1">
      <c r="A16" s="393"/>
      <c r="B16" s="3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4"/>
      <c r="AC16" s="393"/>
      <c r="AD16" s="393"/>
    </row>
    <row r="17" spans="1:30" ht="15" customHeight="1">
      <c r="A17" s="393"/>
      <c r="B17" s="31"/>
      <c r="C17" s="406" t="s">
        <v>128</v>
      </c>
      <c r="D17" s="406"/>
      <c r="E17" s="393"/>
      <c r="F17" s="393"/>
      <c r="G17" s="393"/>
      <c r="H17" s="393"/>
      <c r="I17" s="393"/>
      <c r="J17" s="405"/>
      <c r="K17" s="405"/>
      <c r="L17" s="405"/>
      <c r="M17" s="405"/>
      <c r="N17" s="405"/>
      <c r="O17" s="405"/>
      <c r="P17" s="405"/>
      <c r="Q17" s="405"/>
      <c r="R17" s="405" t="s">
        <v>129</v>
      </c>
      <c r="S17" s="405"/>
      <c r="T17" s="405"/>
      <c r="U17" s="405"/>
      <c r="V17" s="405"/>
      <c r="W17" s="405"/>
      <c r="X17" s="405"/>
      <c r="Y17" s="405"/>
      <c r="Z17" s="405"/>
      <c r="AA17" s="405"/>
      <c r="AB17" s="404"/>
      <c r="AC17" s="393"/>
      <c r="AD17" s="393"/>
    </row>
    <row r="18" spans="1:30" ht="15" customHeight="1">
      <c r="A18" s="393"/>
      <c r="B18" s="31"/>
      <c r="C18" s="555"/>
      <c r="D18" s="539"/>
      <c r="E18" s="539"/>
      <c r="F18" s="539"/>
      <c r="G18" s="539"/>
      <c r="H18" s="539"/>
      <c r="I18" s="539"/>
      <c r="J18" s="539"/>
      <c r="K18" s="539"/>
      <c r="L18" s="539"/>
      <c r="M18" s="539"/>
      <c r="N18" s="539"/>
      <c r="O18" s="539"/>
      <c r="P18" s="540"/>
      <c r="Q18" s="393"/>
      <c r="R18" s="549"/>
      <c r="S18" s="529"/>
      <c r="T18" s="529"/>
      <c r="U18" s="529"/>
      <c r="V18" s="529"/>
      <c r="W18" s="529"/>
      <c r="X18" s="529"/>
      <c r="Y18" s="529"/>
      <c r="Z18" s="529"/>
      <c r="AA18" s="519"/>
      <c r="AB18" s="400"/>
      <c r="AC18" s="393"/>
      <c r="AD18" s="393"/>
    </row>
    <row r="19" spans="1:30" ht="15" customHeight="1">
      <c r="A19" s="393"/>
      <c r="B19" s="31"/>
      <c r="C19" s="556"/>
      <c r="D19" s="503"/>
      <c r="E19" s="503"/>
      <c r="F19" s="503"/>
      <c r="G19" s="503"/>
      <c r="H19" s="503"/>
      <c r="I19" s="503"/>
      <c r="J19" s="503"/>
      <c r="K19" s="503"/>
      <c r="L19" s="503"/>
      <c r="M19" s="503"/>
      <c r="N19" s="503"/>
      <c r="O19" s="503"/>
      <c r="P19" s="557"/>
      <c r="Q19" s="393"/>
      <c r="R19" s="393"/>
      <c r="S19" s="393"/>
      <c r="T19" s="393"/>
      <c r="U19" s="393"/>
      <c r="V19" s="393"/>
      <c r="W19" s="393"/>
      <c r="X19" s="393"/>
      <c r="Y19" s="393"/>
      <c r="Z19" s="393"/>
      <c r="AA19" s="393"/>
      <c r="AB19" s="400"/>
      <c r="AC19" s="393"/>
      <c r="AD19" s="393"/>
    </row>
    <row r="20" spans="1:30" ht="15" customHeight="1">
      <c r="A20" s="393"/>
      <c r="B20" s="31"/>
      <c r="C20" s="556"/>
      <c r="D20" s="503"/>
      <c r="E20" s="503"/>
      <c r="F20" s="503"/>
      <c r="G20" s="503"/>
      <c r="H20" s="503"/>
      <c r="I20" s="503"/>
      <c r="J20" s="503"/>
      <c r="K20" s="503"/>
      <c r="L20" s="503"/>
      <c r="M20" s="503"/>
      <c r="N20" s="503"/>
      <c r="O20" s="503"/>
      <c r="P20" s="557"/>
      <c r="Q20" s="402"/>
      <c r="R20" s="405" t="s">
        <v>130</v>
      </c>
      <c r="S20" s="405"/>
      <c r="T20" s="405"/>
      <c r="U20" s="405"/>
      <c r="V20" s="405"/>
      <c r="W20" s="402"/>
      <c r="X20" s="402"/>
      <c r="Y20" s="402"/>
      <c r="Z20" s="393"/>
      <c r="AA20" s="402"/>
      <c r="AB20" s="400"/>
      <c r="AC20" s="393"/>
      <c r="AD20" s="393"/>
    </row>
    <row r="21" spans="1:30" ht="15" customHeight="1">
      <c r="A21" s="393"/>
      <c r="B21" s="31"/>
      <c r="C21" s="556"/>
      <c r="D21" s="503"/>
      <c r="E21" s="503"/>
      <c r="F21" s="503"/>
      <c r="G21" s="503"/>
      <c r="H21" s="503"/>
      <c r="I21" s="503"/>
      <c r="J21" s="503"/>
      <c r="K21" s="503"/>
      <c r="L21" s="503"/>
      <c r="M21" s="503"/>
      <c r="N21" s="503"/>
      <c r="O21" s="503"/>
      <c r="P21" s="557"/>
      <c r="Q21" s="393"/>
      <c r="R21" s="37"/>
      <c r="S21" s="393" t="s">
        <v>15</v>
      </c>
      <c r="T21" s="393"/>
      <c r="U21" s="37"/>
      <c r="V21" s="393" t="s">
        <v>27</v>
      </c>
      <c r="W21" s="393"/>
      <c r="X21" s="37"/>
      <c r="Y21" s="407" t="s">
        <v>46</v>
      </c>
      <c r="Z21" s="393"/>
      <c r="AA21" s="393"/>
      <c r="AB21" s="400"/>
      <c r="AC21" s="393"/>
      <c r="AD21" s="393"/>
    </row>
    <row r="22" spans="1:30" ht="15" customHeight="1">
      <c r="A22" s="393"/>
      <c r="B22" s="31"/>
      <c r="C22" s="556"/>
      <c r="D22" s="503"/>
      <c r="E22" s="503"/>
      <c r="F22" s="503"/>
      <c r="G22" s="503"/>
      <c r="H22" s="503"/>
      <c r="I22" s="503"/>
      <c r="J22" s="503"/>
      <c r="K22" s="503"/>
      <c r="L22" s="503"/>
      <c r="M22" s="503"/>
      <c r="N22" s="503"/>
      <c r="O22" s="503"/>
      <c r="P22" s="557"/>
      <c r="Q22" s="393"/>
      <c r="R22" s="393"/>
      <c r="S22" s="393"/>
      <c r="T22" s="393"/>
      <c r="U22" s="393"/>
      <c r="V22" s="393"/>
      <c r="W22" s="393"/>
      <c r="X22" s="393"/>
      <c r="Y22" s="393"/>
      <c r="Z22" s="393"/>
      <c r="AA22" s="393"/>
      <c r="AB22" s="400"/>
      <c r="AC22" s="393"/>
      <c r="AD22" s="393"/>
    </row>
    <row r="23" spans="1:30" ht="15" customHeight="1">
      <c r="A23" s="393"/>
      <c r="B23" s="31"/>
      <c r="C23" s="541"/>
      <c r="D23" s="542"/>
      <c r="E23" s="542"/>
      <c r="F23" s="542"/>
      <c r="G23" s="542"/>
      <c r="H23" s="542"/>
      <c r="I23" s="542"/>
      <c r="J23" s="542"/>
      <c r="K23" s="542"/>
      <c r="L23" s="542"/>
      <c r="M23" s="542"/>
      <c r="N23" s="542"/>
      <c r="O23" s="542"/>
      <c r="P23" s="543"/>
      <c r="Q23" s="393"/>
      <c r="R23" s="405" t="s">
        <v>131</v>
      </c>
      <c r="S23" s="393"/>
      <c r="T23" s="393"/>
      <c r="U23" s="393"/>
      <c r="V23" s="393"/>
      <c r="W23" s="566" t="s">
        <v>23</v>
      </c>
      <c r="X23" s="529"/>
      <c r="Y23" s="529"/>
      <c r="Z23" s="529"/>
      <c r="AA23" s="519"/>
      <c r="AB23" s="400"/>
      <c r="AC23" s="393"/>
      <c r="AD23" s="393"/>
    </row>
    <row r="24" spans="1:30" ht="15" customHeight="1">
      <c r="A24" s="393"/>
      <c r="B24" s="31"/>
      <c r="C24" s="402"/>
      <c r="D24" s="402"/>
      <c r="E24" s="402"/>
      <c r="F24" s="402"/>
      <c r="G24" s="402"/>
      <c r="H24" s="393"/>
      <c r="I24" s="393"/>
      <c r="J24" s="393"/>
      <c r="K24" s="393"/>
      <c r="L24" s="393"/>
      <c r="M24" s="393"/>
      <c r="N24" s="393"/>
      <c r="O24" s="393"/>
      <c r="P24" s="393"/>
      <c r="Q24" s="393"/>
      <c r="R24" s="405"/>
      <c r="S24" s="393"/>
      <c r="T24" s="393"/>
      <c r="U24" s="393"/>
      <c r="V24" s="393"/>
      <c r="W24" s="393"/>
      <c r="X24" s="393"/>
      <c r="Y24" s="393"/>
      <c r="Z24" s="393"/>
      <c r="AA24" s="393"/>
      <c r="AB24" s="400"/>
      <c r="AC24" s="393"/>
      <c r="AD24" s="393"/>
    </row>
    <row r="25" spans="1:30" ht="15" customHeight="1">
      <c r="A25" s="393"/>
      <c r="B25" s="31"/>
      <c r="C25" s="405" t="s">
        <v>132</v>
      </c>
      <c r="D25" s="402"/>
      <c r="E25" s="402"/>
      <c r="F25" s="402"/>
      <c r="G25" s="402"/>
      <c r="H25" s="402"/>
      <c r="I25" s="393"/>
      <c r="J25" s="393"/>
      <c r="K25" s="393"/>
      <c r="L25" s="393"/>
      <c r="M25" s="393"/>
      <c r="N25" s="393"/>
      <c r="O25" s="393"/>
      <c r="P25" s="393"/>
      <c r="Q25" s="393"/>
      <c r="R25" s="393"/>
      <c r="S25" s="393"/>
      <c r="T25" s="393"/>
      <c r="U25" s="393"/>
      <c r="V25" s="393"/>
      <c r="W25" s="393"/>
      <c r="X25" s="393"/>
      <c r="Y25" s="393"/>
      <c r="Z25" s="393"/>
      <c r="AA25" s="393"/>
      <c r="AB25" s="400"/>
      <c r="AC25" s="393"/>
      <c r="AD25" s="393"/>
    </row>
    <row r="26" spans="1:30" ht="29.25" customHeight="1">
      <c r="A26" s="393"/>
      <c r="B26" s="31"/>
      <c r="C26" s="566" t="s">
        <v>699</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19"/>
      <c r="AB26" s="400"/>
      <c r="AC26" s="393"/>
      <c r="AD26" s="393"/>
    </row>
    <row r="27" spans="1:30" ht="15" customHeight="1">
      <c r="A27" s="393"/>
      <c r="B27" s="3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8"/>
      <c r="AC27" s="393"/>
      <c r="AD27" s="393"/>
    </row>
    <row r="28" spans="1:30" ht="15" customHeight="1">
      <c r="A28" s="393"/>
      <c r="B28" s="31"/>
      <c r="C28" s="397" t="s">
        <v>134</v>
      </c>
      <c r="D28" s="402"/>
      <c r="E28" s="402"/>
      <c r="F28" s="402"/>
      <c r="G28" s="402"/>
      <c r="H28" s="402"/>
      <c r="I28" s="402"/>
      <c r="J28" s="402"/>
      <c r="K28" s="402"/>
      <c r="L28" s="402"/>
      <c r="M28" s="397" t="s">
        <v>134</v>
      </c>
      <c r="N28" s="402"/>
      <c r="O28" s="402"/>
      <c r="P28" s="402"/>
      <c r="Q28" s="402"/>
      <c r="R28" s="402"/>
      <c r="S28" s="402"/>
      <c r="T28" s="402"/>
      <c r="U28" s="402"/>
      <c r="V28" s="402"/>
      <c r="W28" s="402"/>
      <c r="X28" s="402"/>
      <c r="Y28" s="402"/>
      <c r="Z28" s="402"/>
      <c r="AA28" s="402"/>
      <c r="AB28" s="408"/>
      <c r="AC28" s="393"/>
      <c r="AD28" s="393"/>
    </row>
    <row r="29" spans="1:30" ht="29.25" customHeight="1">
      <c r="A29" s="393"/>
      <c r="B29" s="31"/>
      <c r="C29" s="566" t="s">
        <v>696</v>
      </c>
      <c r="D29" s="529"/>
      <c r="E29" s="529"/>
      <c r="F29" s="529"/>
      <c r="G29" s="529"/>
      <c r="H29" s="529"/>
      <c r="I29" s="529"/>
      <c r="J29" s="529"/>
      <c r="K29" s="519"/>
      <c r="L29" s="402"/>
      <c r="M29" s="566" t="s">
        <v>700</v>
      </c>
      <c r="N29" s="529"/>
      <c r="O29" s="529"/>
      <c r="P29" s="529"/>
      <c r="Q29" s="529"/>
      <c r="R29" s="529"/>
      <c r="S29" s="529"/>
      <c r="T29" s="529"/>
      <c r="U29" s="529"/>
      <c r="V29" s="529"/>
      <c r="W29" s="529"/>
      <c r="X29" s="529"/>
      <c r="Y29" s="529"/>
      <c r="Z29" s="529"/>
      <c r="AA29" s="519"/>
      <c r="AB29" s="408"/>
      <c r="AC29" s="393"/>
      <c r="AD29" s="393"/>
    </row>
    <row r="30" spans="1:30" ht="15" customHeight="1">
      <c r="A30" s="393"/>
      <c r="B30" s="31"/>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400"/>
      <c r="AC30" s="393"/>
      <c r="AD30" s="393"/>
    </row>
    <row r="31" spans="1:30" ht="15" customHeight="1">
      <c r="A31" s="393"/>
      <c r="B31" s="31"/>
      <c r="C31" s="409" t="s">
        <v>137</v>
      </c>
      <c r="D31" s="409"/>
      <c r="E31" s="409"/>
      <c r="F31" s="409"/>
      <c r="G31" s="410"/>
      <c r="H31" s="411"/>
      <c r="I31" s="411"/>
      <c r="J31" s="411"/>
      <c r="K31" s="411"/>
      <c r="L31" s="411"/>
      <c r="M31" s="411"/>
      <c r="N31" s="411"/>
      <c r="O31" s="411"/>
      <c r="P31" s="411"/>
      <c r="Q31" s="411"/>
      <c r="R31" s="411"/>
      <c r="S31" s="411"/>
      <c r="T31" s="411"/>
      <c r="U31" s="411"/>
      <c r="V31" s="411"/>
      <c r="W31" s="411"/>
      <c r="X31" s="411"/>
      <c r="Y31" s="411"/>
      <c r="Z31" s="411"/>
      <c r="AA31" s="411"/>
      <c r="AB31" s="400"/>
      <c r="AC31" s="393"/>
      <c r="AD31" s="393"/>
    </row>
    <row r="32" spans="1:30" ht="90" customHeight="1">
      <c r="A32" s="393"/>
      <c r="B32" s="31"/>
      <c r="C32" s="567" t="s">
        <v>701</v>
      </c>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19"/>
      <c r="AB32" s="400"/>
      <c r="AC32" s="393"/>
      <c r="AD32" s="393"/>
    </row>
    <row r="33" spans="1:30" ht="15" customHeight="1">
      <c r="A33" s="393"/>
      <c r="B33" s="31"/>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400"/>
      <c r="AC33" s="393"/>
      <c r="AD33" s="393"/>
    </row>
    <row r="34" spans="1:30" ht="15.75" customHeight="1">
      <c r="A34" s="393"/>
      <c r="B34" s="31"/>
      <c r="C34" s="550" t="s">
        <v>139</v>
      </c>
      <c r="D34" s="546"/>
      <c r="E34" s="405"/>
      <c r="F34" s="528" t="s">
        <v>22</v>
      </c>
      <c r="G34" s="519"/>
      <c r="H34" s="405"/>
      <c r="I34" s="393"/>
      <c r="J34" s="412" t="s">
        <v>140</v>
      </c>
      <c r="K34" s="528">
        <v>1</v>
      </c>
      <c r="L34" s="529"/>
      <c r="M34" s="529"/>
      <c r="N34" s="519"/>
      <c r="O34" s="405"/>
      <c r="P34" s="405"/>
      <c r="Q34" s="397" t="s">
        <v>141</v>
      </c>
      <c r="R34" s="393"/>
      <c r="S34" s="405"/>
      <c r="T34" s="405"/>
      <c r="U34" s="405"/>
      <c r="V34" s="405"/>
      <c r="W34" s="528" t="s">
        <v>20</v>
      </c>
      <c r="X34" s="529"/>
      <c r="Y34" s="529"/>
      <c r="Z34" s="529"/>
      <c r="AA34" s="519"/>
      <c r="AB34" s="404"/>
      <c r="AC34" s="393"/>
      <c r="AD34" s="393"/>
    </row>
    <row r="35" spans="1:30" ht="15.75" customHeight="1">
      <c r="A35" s="393"/>
      <c r="B35" s="31"/>
      <c r="C35" s="393"/>
      <c r="D35" s="393"/>
      <c r="E35" s="393"/>
      <c r="F35" s="407"/>
      <c r="G35" s="407"/>
      <c r="H35" s="407"/>
      <c r="I35" s="407"/>
      <c r="J35" s="407"/>
      <c r="K35" s="407"/>
      <c r="L35" s="407"/>
      <c r="M35" s="393"/>
      <c r="N35" s="393"/>
      <c r="O35" s="393"/>
      <c r="P35" s="393"/>
      <c r="Q35" s="393"/>
      <c r="R35" s="393"/>
      <c r="S35" s="393"/>
      <c r="T35" s="393"/>
      <c r="U35" s="393"/>
      <c r="V35" s="393"/>
      <c r="W35" s="393"/>
      <c r="X35" s="393"/>
      <c r="Y35" s="393"/>
      <c r="Z35" s="393"/>
      <c r="AA35" s="393"/>
      <c r="AB35" s="400"/>
      <c r="AC35" s="393"/>
      <c r="AD35" s="393"/>
    </row>
    <row r="36" spans="1:30" ht="32.25" customHeight="1">
      <c r="A36" s="393"/>
      <c r="B36" s="31"/>
      <c r="C36" s="393"/>
      <c r="D36" s="412" t="s">
        <v>142</v>
      </c>
      <c r="E36" s="405"/>
      <c r="F36" s="567" t="s">
        <v>702</v>
      </c>
      <c r="G36" s="529"/>
      <c r="H36" s="529"/>
      <c r="I36" s="529"/>
      <c r="J36" s="529"/>
      <c r="K36" s="529"/>
      <c r="L36" s="529"/>
      <c r="M36" s="519"/>
      <c r="N36" s="393"/>
      <c r="O36" s="412" t="s">
        <v>144</v>
      </c>
      <c r="P36" s="566">
        <v>1</v>
      </c>
      <c r="Q36" s="529"/>
      <c r="R36" s="529"/>
      <c r="S36" s="529"/>
      <c r="T36" s="529"/>
      <c r="U36" s="529"/>
      <c r="V36" s="529"/>
      <c r="W36" s="529"/>
      <c r="X36" s="529"/>
      <c r="Y36" s="529"/>
      <c r="Z36" s="529"/>
      <c r="AA36" s="519"/>
      <c r="AB36" s="400"/>
      <c r="AC36" s="393"/>
      <c r="AD36" s="393"/>
    </row>
    <row r="37" spans="1:30" ht="15.75" customHeight="1">
      <c r="A37" s="393"/>
      <c r="B37" s="31"/>
      <c r="C37" s="405"/>
      <c r="D37" s="405"/>
      <c r="E37" s="405"/>
      <c r="F37" s="407"/>
      <c r="G37" s="407"/>
      <c r="H37" s="407"/>
      <c r="I37" s="407"/>
      <c r="J37" s="407"/>
      <c r="K37" s="407"/>
      <c r="L37" s="407"/>
      <c r="M37" s="405"/>
      <c r="N37" s="405"/>
      <c r="O37" s="405"/>
      <c r="P37" s="405"/>
      <c r="Q37" s="405"/>
      <c r="R37" s="405"/>
      <c r="S37" s="405"/>
      <c r="T37" s="405"/>
      <c r="U37" s="405"/>
      <c r="V37" s="405"/>
      <c r="W37" s="405"/>
      <c r="X37" s="405"/>
      <c r="Y37" s="405"/>
      <c r="Z37" s="405"/>
      <c r="AA37" s="405"/>
      <c r="AB37" s="404"/>
      <c r="AC37" s="393"/>
      <c r="AD37" s="393"/>
    </row>
    <row r="38" spans="1:30" ht="15.75" customHeight="1">
      <c r="A38" s="393"/>
      <c r="B38" s="31"/>
      <c r="C38" s="393"/>
      <c r="D38" s="412" t="s">
        <v>145</v>
      </c>
      <c r="E38" s="393"/>
      <c r="F38" s="549" t="s">
        <v>146</v>
      </c>
      <c r="G38" s="519"/>
      <c r="H38" s="393"/>
      <c r="I38" s="393"/>
      <c r="J38" s="405" t="s">
        <v>147</v>
      </c>
      <c r="K38" s="393"/>
      <c r="L38" s="549" t="s">
        <v>148</v>
      </c>
      <c r="M38" s="529"/>
      <c r="N38" s="519"/>
      <c r="O38" s="405"/>
      <c r="P38" s="405"/>
      <c r="Q38" s="393"/>
      <c r="R38" s="405" t="s">
        <v>149</v>
      </c>
      <c r="S38" s="405"/>
      <c r="T38" s="405"/>
      <c r="U38" s="405"/>
      <c r="V38" s="405"/>
      <c r="W38" s="568"/>
      <c r="X38" s="529"/>
      <c r="Y38" s="529"/>
      <c r="Z38" s="529"/>
      <c r="AA38" s="519"/>
      <c r="AB38" s="404"/>
      <c r="AC38" s="393"/>
      <c r="AD38" s="393"/>
    </row>
    <row r="39" spans="1:30" ht="15.75" customHeight="1">
      <c r="A39" s="393"/>
      <c r="B39" s="31"/>
      <c r="C39" s="393"/>
      <c r="D39" s="393"/>
      <c r="E39" s="393"/>
      <c r="F39" s="29"/>
      <c r="G39" s="393"/>
      <c r="H39" s="393"/>
      <c r="I39" s="397"/>
      <c r="J39" s="397"/>
      <c r="K39" s="397"/>
      <c r="L39" s="397"/>
      <c r="M39" s="397"/>
      <c r="N39" s="397"/>
      <c r="O39" s="397"/>
      <c r="P39" s="397"/>
      <c r="Q39" s="397"/>
      <c r="R39" s="397"/>
      <c r="S39" s="397"/>
      <c r="T39" s="397"/>
      <c r="U39" s="397"/>
      <c r="V39" s="397"/>
      <c r="W39" s="397"/>
      <c r="X39" s="397"/>
      <c r="Y39" s="397"/>
      <c r="Z39" s="397"/>
      <c r="AA39" s="397"/>
      <c r="AB39" s="398"/>
      <c r="AC39" s="393"/>
      <c r="AD39" s="393"/>
    </row>
    <row r="40" spans="1:30" ht="15.75" customHeight="1">
      <c r="A40" s="393"/>
      <c r="B40" s="31"/>
      <c r="C40" s="413" t="s">
        <v>150</v>
      </c>
      <c r="D40" s="569">
        <v>2024</v>
      </c>
      <c r="E40" s="570"/>
      <c r="F40" s="571"/>
      <c r="G40" s="35"/>
      <c r="H40" s="397"/>
      <c r="I40" s="397"/>
      <c r="J40" s="397"/>
      <c r="K40" s="397"/>
      <c r="L40" s="397"/>
      <c r="M40" s="397"/>
      <c r="N40" s="397"/>
      <c r="O40" s="397"/>
      <c r="P40" s="397"/>
      <c r="Q40" s="561"/>
      <c r="R40" s="546"/>
      <c r="S40" s="546"/>
      <c r="T40" s="546"/>
      <c r="U40" s="546"/>
      <c r="V40" s="397"/>
      <c r="W40" s="397"/>
      <c r="X40" s="560"/>
      <c r="Y40" s="546"/>
      <c r="Z40" s="546"/>
      <c r="AA40" s="546"/>
      <c r="AB40" s="404"/>
      <c r="AC40" s="393"/>
      <c r="AD40" s="393"/>
    </row>
    <row r="41" spans="1:30" ht="5.25" customHeight="1">
      <c r="A41" s="393"/>
      <c r="B41" s="31"/>
      <c r="C41" s="405"/>
      <c r="D41" s="38"/>
      <c r="E41" s="38"/>
      <c r="F41" s="38"/>
      <c r="G41" s="393"/>
      <c r="H41" s="397"/>
      <c r="I41" s="397"/>
      <c r="J41" s="397"/>
      <c r="K41" s="397"/>
      <c r="L41" s="397"/>
      <c r="M41" s="397"/>
      <c r="N41" s="397"/>
      <c r="O41" s="397"/>
      <c r="P41" s="397"/>
      <c r="Q41" s="402"/>
      <c r="R41" s="402"/>
      <c r="S41" s="402"/>
      <c r="T41" s="402"/>
      <c r="U41" s="402"/>
      <c r="V41" s="397"/>
      <c r="W41" s="397"/>
      <c r="X41" s="414"/>
      <c r="Y41" s="414"/>
      <c r="Z41" s="414"/>
      <c r="AA41" s="414"/>
      <c r="AB41" s="404"/>
      <c r="AC41" s="393"/>
      <c r="AD41" s="393"/>
    </row>
    <row r="42" spans="1:30" ht="15.75" customHeight="1">
      <c r="A42" s="393"/>
      <c r="B42" s="31"/>
      <c r="C42" s="405" t="s">
        <v>140</v>
      </c>
      <c r="D42" s="566">
        <v>1</v>
      </c>
      <c r="E42" s="529"/>
      <c r="F42" s="519"/>
      <c r="G42" s="393"/>
      <c r="H42" s="397"/>
      <c r="I42" s="397"/>
      <c r="J42" s="397"/>
      <c r="K42" s="397"/>
      <c r="L42" s="397"/>
      <c r="M42" s="397"/>
      <c r="N42" s="397"/>
      <c r="O42" s="397"/>
      <c r="P42" s="397"/>
      <c r="Q42" s="561"/>
      <c r="R42" s="546"/>
      <c r="S42" s="546"/>
      <c r="T42" s="546"/>
      <c r="U42" s="546"/>
      <c r="V42" s="397"/>
      <c r="W42" s="397"/>
      <c r="X42" s="560"/>
      <c r="Y42" s="546"/>
      <c r="Z42" s="546"/>
      <c r="AA42" s="546"/>
      <c r="AB42" s="398"/>
      <c r="AC42" s="393"/>
      <c r="AD42" s="393"/>
    </row>
    <row r="43" spans="1:30" ht="15.75" customHeight="1">
      <c r="A43" s="393"/>
      <c r="B43" s="31"/>
      <c r="C43" s="393"/>
      <c r="D43" s="393"/>
      <c r="E43" s="393"/>
      <c r="F43" s="393"/>
      <c r="G43" s="393"/>
      <c r="H43" s="393"/>
      <c r="I43" s="397"/>
      <c r="J43" s="397"/>
      <c r="K43" s="405"/>
      <c r="L43" s="405"/>
      <c r="M43" s="405"/>
      <c r="N43" s="405"/>
      <c r="O43" s="405"/>
      <c r="P43" s="405"/>
      <c r="Q43" s="405"/>
      <c r="R43" s="405"/>
      <c r="S43" s="405"/>
      <c r="T43" s="405"/>
      <c r="U43" s="405"/>
      <c r="V43" s="405"/>
      <c r="W43" s="405"/>
      <c r="X43" s="405"/>
      <c r="Y43" s="405"/>
      <c r="Z43" s="405"/>
      <c r="AA43" s="405"/>
      <c r="AB43" s="398"/>
      <c r="AC43" s="393"/>
      <c r="AD43" s="393"/>
    </row>
    <row r="44" spans="1:30" ht="15.75" customHeight="1">
      <c r="A44" s="393"/>
      <c r="B44" s="31"/>
      <c r="C44" s="405"/>
      <c r="D44" s="528" t="s">
        <v>151</v>
      </c>
      <c r="E44" s="529"/>
      <c r="F44" s="529"/>
      <c r="G44" s="529"/>
      <c r="H44" s="529"/>
      <c r="I44" s="529"/>
      <c r="J44" s="529"/>
      <c r="K44" s="529"/>
      <c r="L44" s="529"/>
      <c r="M44" s="529"/>
      <c r="N44" s="529"/>
      <c r="O44" s="529"/>
      <c r="P44" s="529"/>
      <c r="Q44" s="529"/>
      <c r="R44" s="529"/>
      <c r="S44" s="529"/>
      <c r="T44" s="529"/>
      <c r="U44" s="529"/>
      <c r="V44" s="529"/>
      <c r="W44" s="529"/>
      <c r="X44" s="529"/>
      <c r="Y44" s="519"/>
      <c r="Z44" s="406"/>
      <c r="AA44" s="406"/>
      <c r="AB44" s="415"/>
      <c r="AC44" s="393"/>
      <c r="AD44" s="393"/>
    </row>
    <row r="45" spans="1:30" ht="15.75" customHeight="1">
      <c r="A45" s="393"/>
      <c r="B45" s="31"/>
      <c r="C45" s="393"/>
      <c r="D45" s="534" t="s">
        <v>152</v>
      </c>
      <c r="E45" s="529"/>
      <c r="F45" s="529"/>
      <c r="G45" s="529"/>
      <c r="H45" s="519"/>
      <c r="I45" s="530" t="s">
        <v>153</v>
      </c>
      <c r="J45" s="529"/>
      <c r="K45" s="529"/>
      <c r="L45" s="529"/>
      <c r="M45" s="529"/>
      <c r="N45" s="529"/>
      <c r="O45" s="529"/>
      <c r="P45" s="519"/>
      <c r="Q45" s="531" t="s">
        <v>154</v>
      </c>
      <c r="R45" s="529"/>
      <c r="S45" s="529"/>
      <c r="T45" s="529"/>
      <c r="U45" s="529"/>
      <c r="V45" s="529"/>
      <c r="W45" s="529"/>
      <c r="X45" s="529"/>
      <c r="Y45" s="519"/>
      <c r="Z45" s="406"/>
      <c r="AA45" s="406"/>
      <c r="AB45" s="415"/>
      <c r="AC45" s="393"/>
      <c r="AD45" s="393"/>
    </row>
    <row r="46" spans="1:30" ht="15.75" customHeight="1">
      <c r="A46" s="416"/>
      <c r="B46" s="39"/>
      <c r="C46" s="40"/>
      <c r="D46" s="535" t="s">
        <v>155</v>
      </c>
      <c r="E46" s="529"/>
      <c r="F46" s="529"/>
      <c r="G46" s="529"/>
      <c r="H46" s="519"/>
      <c r="I46" s="532" t="s">
        <v>156</v>
      </c>
      <c r="J46" s="529"/>
      <c r="K46" s="529"/>
      <c r="L46" s="529"/>
      <c r="M46" s="529"/>
      <c r="N46" s="529"/>
      <c r="O46" s="529"/>
      <c r="P46" s="519"/>
      <c r="Q46" s="533" t="s">
        <v>157</v>
      </c>
      <c r="R46" s="529"/>
      <c r="S46" s="529"/>
      <c r="T46" s="529"/>
      <c r="U46" s="529"/>
      <c r="V46" s="529"/>
      <c r="W46" s="529"/>
      <c r="X46" s="529"/>
      <c r="Y46" s="519"/>
      <c r="Z46" s="416"/>
      <c r="AA46" s="416"/>
      <c r="AB46" s="417"/>
      <c r="AC46" s="416"/>
      <c r="AD46" s="416"/>
    </row>
    <row r="47" spans="1:30" ht="15.75" customHeight="1">
      <c r="A47" s="393"/>
      <c r="B47" s="31"/>
      <c r="C47" s="418"/>
      <c r="D47" s="418"/>
      <c r="E47" s="418"/>
      <c r="F47" s="418"/>
      <c r="G47" s="419"/>
      <c r="H47" s="419"/>
      <c r="I47" s="419"/>
      <c r="J47" s="419"/>
      <c r="K47" s="419"/>
      <c r="L47" s="419"/>
      <c r="M47" s="419"/>
      <c r="N47" s="419"/>
      <c r="O47" s="419"/>
      <c r="P47" s="419"/>
      <c r="Q47" s="419"/>
      <c r="R47" s="419"/>
      <c r="S47" s="419"/>
      <c r="T47" s="419"/>
      <c r="U47" s="419"/>
      <c r="V47" s="419"/>
      <c r="W47" s="419"/>
      <c r="X47" s="419"/>
      <c r="Y47" s="419"/>
      <c r="Z47" s="418"/>
      <c r="AA47" s="418"/>
      <c r="AB47" s="401"/>
      <c r="AC47" s="393"/>
      <c r="AD47" s="393"/>
    </row>
    <row r="48" spans="1:30" ht="15.75" customHeight="1">
      <c r="A48" s="420"/>
      <c r="B48" s="41"/>
      <c r="C48" s="536" t="s">
        <v>158</v>
      </c>
      <c r="D48" s="529"/>
      <c r="E48" s="529"/>
      <c r="F48" s="519"/>
      <c r="G48" s="537" t="s">
        <v>159</v>
      </c>
      <c r="H48" s="538" t="s">
        <v>160</v>
      </c>
      <c r="I48" s="539"/>
      <c r="J48" s="539"/>
      <c r="K48" s="539"/>
      <c r="L48" s="539"/>
      <c r="M48" s="539"/>
      <c r="N48" s="539"/>
      <c r="O48" s="539"/>
      <c r="P48" s="539"/>
      <c r="Q48" s="539"/>
      <c r="R48" s="539"/>
      <c r="S48" s="539"/>
      <c r="T48" s="539"/>
      <c r="U48" s="539"/>
      <c r="V48" s="539"/>
      <c r="W48" s="539"/>
      <c r="X48" s="539"/>
      <c r="Y48" s="539"/>
      <c r="Z48" s="539"/>
      <c r="AA48" s="540"/>
      <c r="AB48" s="415"/>
      <c r="AC48" s="420"/>
      <c r="AD48" s="420"/>
    </row>
    <row r="49" spans="1:30" ht="15.75" customHeight="1">
      <c r="A49" s="420"/>
      <c r="B49" s="41"/>
      <c r="C49" s="42" t="s">
        <v>161</v>
      </c>
      <c r="D49" s="43">
        <v>1.2</v>
      </c>
      <c r="E49" s="536" t="s">
        <v>162</v>
      </c>
      <c r="F49" s="519"/>
      <c r="G49" s="506"/>
      <c r="H49" s="541"/>
      <c r="I49" s="542"/>
      <c r="J49" s="542"/>
      <c r="K49" s="542"/>
      <c r="L49" s="542"/>
      <c r="M49" s="542"/>
      <c r="N49" s="542"/>
      <c r="O49" s="542"/>
      <c r="P49" s="542"/>
      <c r="Q49" s="542"/>
      <c r="R49" s="542"/>
      <c r="S49" s="542"/>
      <c r="T49" s="542"/>
      <c r="U49" s="542"/>
      <c r="V49" s="542"/>
      <c r="W49" s="542"/>
      <c r="X49" s="542"/>
      <c r="Y49" s="542"/>
      <c r="Z49" s="542"/>
      <c r="AA49" s="543"/>
      <c r="AB49" s="415"/>
      <c r="AC49" s="420"/>
      <c r="AD49" s="420"/>
    </row>
    <row r="50" spans="1:30" ht="15.75" customHeight="1">
      <c r="A50" s="420"/>
      <c r="B50" s="41"/>
      <c r="C50" s="44">
        <v>2024</v>
      </c>
      <c r="D50" s="45">
        <v>45474</v>
      </c>
      <c r="E50" s="544">
        <v>45656</v>
      </c>
      <c r="F50" s="519"/>
      <c r="G50" s="46">
        <v>1</v>
      </c>
      <c r="H50" s="548" t="s">
        <v>696</v>
      </c>
      <c r="I50" s="529"/>
      <c r="J50" s="529"/>
      <c r="K50" s="529"/>
      <c r="L50" s="529"/>
      <c r="M50" s="529"/>
      <c r="N50" s="529"/>
      <c r="O50" s="529"/>
      <c r="P50" s="529"/>
      <c r="Q50" s="529"/>
      <c r="R50" s="529"/>
      <c r="S50" s="529"/>
      <c r="T50" s="529"/>
      <c r="U50" s="529"/>
      <c r="V50" s="529"/>
      <c r="W50" s="529"/>
      <c r="X50" s="529"/>
      <c r="Y50" s="529"/>
      <c r="Z50" s="529"/>
      <c r="AA50" s="519"/>
      <c r="AB50" s="415"/>
      <c r="AC50" s="420"/>
      <c r="AD50" s="420"/>
    </row>
    <row r="51" spans="1:30" ht="15.75" customHeight="1">
      <c r="A51" s="420"/>
      <c r="B51" s="41"/>
      <c r="C51" s="44">
        <v>2025</v>
      </c>
      <c r="D51" s="45">
        <v>45658</v>
      </c>
      <c r="E51" s="544">
        <v>46021</v>
      </c>
      <c r="F51" s="519"/>
      <c r="G51" s="46">
        <v>1</v>
      </c>
      <c r="H51" s="548" t="s">
        <v>696</v>
      </c>
      <c r="I51" s="529"/>
      <c r="J51" s="529"/>
      <c r="K51" s="529"/>
      <c r="L51" s="529"/>
      <c r="M51" s="529"/>
      <c r="N51" s="529"/>
      <c r="O51" s="529"/>
      <c r="P51" s="529"/>
      <c r="Q51" s="529"/>
      <c r="R51" s="529"/>
      <c r="S51" s="529"/>
      <c r="T51" s="529"/>
      <c r="U51" s="529"/>
      <c r="V51" s="529"/>
      <c r="W51" s="529"/>
      <c r="X51" s="529"/>
      <c r="Y51" s="529"/>
      <c r="Z51" s="529"/>
      <c r="AA51" s="519"/>
      <c r="AB51" s="415"/>
      <c r="AC51" s="420"/>
      <c r="AD51" s="420"/>
    </row>
    <row r="52" spans="1:30" ht="15.75" customHeight="1">
      <c r="A52" s="420"/>
      <c r="B52" s="41"/>
      <c r="C52" s="44">
        <v>2026</v>
      </c>
      <c r="D52" s="45">
        <v>46023</v>
      </c>
      <c r="E52" s="544">
        <v>46386</v>
      </c>
      <c r="F52" s="519"/>
      <c r="G52" s="46">
        <v>1</v>
      </c>
      <c r="H52" s="548" t="s">
        <v>696</v>
      </c>
      <c r="I52" s="529"/>
      <c r="J52" s="529"/>
      <c r="K52" s="529"/>
      <c r="L52" s="529"/>
      <c r="M52" s="529"/>
      <c r="N52" s="529"/>
      <c r="O52" s="529"/>
      <c r="P52" s="529"/>
      <c r="Q52" s="529"/>
      <c r="R52" s="529"/>
      <c r="S52" s="529"/>
      <c r="T52" s="529"/>
      <c r="U52" s="529"/>
      <c r="V52" s="529"/>
      <c r="W52" s="529"/>
      <c r="X52" s="529"/>
      <c r="Y52" s="529"/>
      <c r="Z52" s="529"/>
      <c r="AA52" s="519"/>
      <c r="AB52" s="415"/>
      <c r="AC52" s="420"/>
      <c r="AD52" s="420"/>
    </row>
    <row r="53" spans="1:30" ht="15.75" customHeight="1">
      <c r="A53" s="420"/>
      <c r="B53" s="41"/>
      <c r="C53" s="44">
        <v>2027</v>
      </c>
      <c r="D53" s="45">
        <v>46388</v>
      </c>
      <c r="E53" s="544">
        <v>46751</v>
      </c>
      <c r="F53" s="519"/>
      <c r="G53" s="46">
        <v>1</v>
      </c>
      <c r="H53" s="548" t="s">
        <v>696</v>
      </c>
      <c r="I53" s="529"/>
      <c r="J53" s="529"/>
      <c r="K53" s="529"/>
      <c r="L53" s="529"/>
      <c r="M53" s="529"/>
      <c r="N53" s="529"/>
      <c r="O53" s="529"/>
      <c r="P53" s="529"/>
      <c r="Q53" s="529"/>
      <c r="R53" s="529"/>
      <c r="S53" s="529"/>
      <c r="T53" s="529"/>
      <c r="U53" s="529"/>
      <c r="V53" s="529"/>
      <c r="W53" s="529"/>
      <c r="X53" s="529"/>
      <c r="Y53" s="529"/>
      <c r="Z53" s="529"/>
      <c r="AA53" s="519"/>
      <c r="AB53" s="415"/>
      <c r="AC53" s="420"/>
      <c r="AD53" s="420"/>
    </row>
    <row r="54" spans="1:30" ht="15.75" customHeight="1">
      <c r="A54" s="420"/>
      <c r="B54" s="41"/>
      <c r="C54" s="44"/>
      <c r="D54" s="44"/>
      <c r="E54" s="536"/>
      <c r="F54" s="519"/>
      <c r="G54" s="43"/>
      <c r="H54" s="536"/>
      <c r="I54" s="529"/>
      <c r="J54" s="529"/>
      <c r="K54" s="529"/>
      <c r="L54" s="529"/>
      <c r="M54" s="529"/>
      <c r="N54" s="529"/>
      <c r="O54" s="529"/>
      <c r="P54" s="529"/>
      <c r="Q54" s="529"/>
      <c r="R54" s="529"/>
      <c r="S54" s="529"/>
      <c r="T54" s="529"/>
      <c r="U54" s="529"/>
      <c r="V54" s="529"/>
      <c r="W54" s="529"/>
      <c r="X54" s="529"/>
      <c r="Y54" s="529"/>
      <c r="Z54" s="529"/>
      <c r="AA54" s="519"/>
      <c r="AB54" s="415"/>
      <c r="AC54" s="420"/>
      <c r="AD54" s="420"/>
    </row>
    <row r="55" spans="1:30" ht="15.75" customHeight="1">
      <c r="A55" s="393"/>
      <c r="B55" s="31"/>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400"/>
      <c r="AC55" s="393"/>
      <c r="AD55" s="393"/>
    </row>
    <row r="56" spans="1:30" ht="15.75" customHeight="1">
      <c r="A56" s="393"/>
      <c r="B56" s="31"/>
      <c r="C56" s="550" t="s">
        <v>163</v>
      </c>
      <c r="D56" s="546"/>
      <c r="E56" s="405"/>
      <c r="F56" s="397" t="s">
        <v>164</v>
      </c>
      <c r="G56" s="47"/>
      <c r="H56" s="407"/>
      <c r="I56" s="397" t="s">
        <v>165</v>
      </c>
      <c r="J56" s="393"/>
      <c r="K56" s="549"/>
      <c r="L56" s="519"/>
      <c r="M56" s="405"/>
      <c r="N56" s="393"/>
      <c r="O56" s="393"/>
      <c r="P56" s="393"/>
      <c r="Q56" s="393"/>
      <c r="R56" s="393"/>
      <c r="S56" s="393"/>
      <c r="T56" s="393"/>
      <c r="U56" s="393"/>
      <c r="V56" s="393"/>
      <c r="W56" s="393"/>
      <c r="X56" s="393"/>
      <c r="Y56" s="393"/>
      <c r="Z56" s="393"/>
      <c r="AA56" s="393"/>
      <c r="AB56" s="400"/>
      <c r="AC56" s="393"/>
      <c r="AD56" s="393"/>
    </row>
    <row r="57" spans="1:30" ht="15.75" customHeight="1">
      <c r="A57" s="393"/>
      <c r="B57" s="42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22"/>
      <c r="AC57" s="393"/>
      <c r="AD57" s="393"/>
    </row>
    <row r="58" spans="1:30" ht="15.75" customHeight="1">
      <c r="A58" s="393"/>
      <c r="B58" s="547" t="s">
        <v>166</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19"/>
      <c r="AC58" s="393"/>
      <c r="AD58" s="393"/>
    </row>
    <row r="59" spans="1:30" ht="15.75" customHeight="1">
      <c r="A59" s="393"/>
      <c r="B59" s="48"/>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9"/>
      <c r="AC59" s="393"/>
      <c r="AD59" s="393"/>
    </row>
    <row r="60" spans="1:30" ht="29.25" customHeight="1">
      <c r="A60" s="393"/>
      <c r="B60" s="536" t="s">
        <v>161</v>
      </c>
      <c r="C60" s="519"/>
      <c r="D60" s="43"/>
      <c r="E60" s="536" t="s">
        <v>167</v>
      </c>
      <c r="F60" s="519"/>
      <c r="G60" s="43"/>
      <c r="H60" s="528" t="s">
        <v>168</v>
      </c>
      <c r="I60" s="519"/>
      <c r="J60" s="536"/>
      <c r="K60" s="519"/>
      <c r="L60" s="545"/>
      <c r="M60" s="546"/>
      <c r="N60" s="43" t="s">
        <v>169</v>
      </c>
      <c r="O60" s="536"/>
      <c r="P60" s="529"/>
      <c r="Q60" s="519"/>
      <c r="R60" s="536" t="s">
        <v>170</v>
      </c>
      <c r="S60" s="529"/>
      <c r="T60" s="519"/>
      <c r="U60" s="536"/>
      <c r="V60" s="529"/>
      <c r="W60" s="519"/>
      <c r="X60" s="536" t="s">
        <v>171</v>
      </c>
      <c r="Y60" s="519"/>
      <c r="Z60" s="536"/>
      <c r="AA60" s="529"/>
      <c r="AB60" s="519"/>
      <c r="AC60" s="393"/>
      <c r="AD60" s="393"/>
    </row>
    <row r="61" spans="1:30" ht="15.75" customHeight="1">
      <c r="A61" s="393"/>
      <c r="B61" s="48"/>
      <c r="C61" s="423"/>
      <c r="D61" s="423"/>
      <c r="E61" s="423"/>
      <c r="F61" s="416"/>
      <c r="G61" s="424"/>
      <c r="H61" s="425"/>
      <c r="I61" s="425"/>
      <c r="J61" s="416"/>
      <c r="K61" s="416"/>
      <c r="L61" s="416"/>
      <c r="M61" s="416"/>
      <c r="N61" s="425"/>
      <c r="O61" s="416"/>
      <c r="P61" s="416"/>
      <c r="Q61" s="416"/>
      <c r="R61" s="416"/>
      <c r="S61" s="425"/>
      <c r="T61" s="402"/>
      <c r="U61" s="402"/>
      <c r="V61" s="393"/>
      <c r="W61" s="425"/>
      <c r="X61" s="412"/>
      <c r="Y61" s="412"/>
      <c r="Z61" s="50"/>
      <c r="AA61" s="28"/>
      <c r="AB61" s="51"/>
      <c r="AC61" s="393"/>
      <c r="AD61" s="393"/>
    </row>
    <row r="62" spans="1:30" ht="15.75" customHeight="1">
      <c r="A62" s="393"/>
      <c r="B62" s="547" t="s">
        <v>172</v>
      </c>
      <c r="C62" s="519"/>
      <c r="D62" s="551"/>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3"/>
      <c r="AC62" s="393"/>
      <c r="AD62" s="393"/>
    </row>
    <row r="63" spans="1:30" ht="15.75" customHeight="1">
      <c r="A63" s="393"/>
      <c r="B63" s="48"/>
      <c r="C63" s="423"/>
      <c r="D63" s="423"/>
      <c r="E63" s="423"/>
      <c r="F63" s="416"/>
      <c r="G63" s="424"/>
      <c r="H63" s="425"/>
      <c r="I63" s="425"/>
      <c r="J63" s="416"/>
      <c r="K63" s="416"/>
      <c r="L63" s="416"/>
      <c r="M63" s="416"/>
      <c r="N63" s="425"/>
      <c r="O63" s="416"/>
      <c r="P63" s="416"/>
      <c r="Q63" s="416"/>
      <c r="R63" s="416"/>
      <c r="S63" s="425"/>
      <c r="T63" s="402"/>
      <c r="U63" s="402"/>
      <c r="V63" s="393"/>
      <c r="W63" s="425"/>
      <c r="X63" s="412"/>
      <c r="Y63" s="412"/>
      <c r="Z63" s="50"/>
      <c r="AA63" s="28"/>
      <c r="AB63" s="51"/>
      <c r="AC63" s="393"/>
      <c r="AD63" s="393"/>
    </row>
    <row r="64" spans="1:30" ht="15.75" customHeight="1">
      <c r="A64" s="393"/>
      <c r="B64" s="547" t="s">
        <v>173</v>
      </c>
      <c r="C64" s="519"/>
      <c r="D64" s="55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3"/>
      <c r="AC64" s="393"/>
      <c r="AD64" s="393"/>
    </row>
    <row r="65" spans="1:30" ht="15.75" customHeight="1">
      <c r="A65" s="393"/>
      <c r="B65" s="48"/>
      <c r="C65" s="423"/>
      <c r="D65" s="423"/>
      <c r="E65" s="423"/>
      <c r="F65" s="416"/>
      <c r="G65" s="424"/>
      <c r="H65" s="425"/>
      <c r="I65" s="425"/>
      <c r="J65" s="416"/>
      <c r="K65" s="416"/>
      <c r="L65" s="416"/>
      <c r="M65" s="416"/>
      <c r="N65" s="425"/>
      <c r="O65" s="416"/>
      <c r="P65" s="416"/>
      <c r="Q65" s="416"/>
      <c r="R65" s="416"/>
      <c r="S65" s="425"/>
      <c r="T65" s="402"/>
      <c r="U65" s="402"/>
      <c r="V65" s="393"/>
      <c r="W65" s="425"/>
      <c r="X65" s="412"/>
      <c r="Y65" s="412"/>
      <c r="Z65" s="412"/>
      <c r="AA65" s="402"/>
      <c r="AB65" s="408"/>
      <c r="AC65" s="393"/>
      <c r="AD65" s="393"/>
    </row>
    <row r="66" spans="1:30" ht="15.75" customHeight="1">
      <c r="A66" s="393"/>
      <c r="B66" s="547" t="s">
        <v>174</v>
      </c>
      <c r="C66" s="519"/>
      <c r="D66" s="55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3"/>
      <c r="AC66" s="393"/>
      <c r="AD66" s="393"/>
    </row>
    <row r="67" spans="1:30" ht="15.75" customHeight="1">
      <c r="A67" s="393"/>
      <c r="B67" s="48"/>
      <c r="C67" s="423"/>
      <c r="D67" s="423"/>
      <c r="E67" s="423"/>
      <c r="F67" s="416"/>
      <c r="G67" s="424"/>
      <c r="H67" s="425"/>
      <c r="I67" s="425"/>
      <c r="J67" s="416"/>
      <c r="K67" s="416"/>
      <c r="L67" s="416"/>
      <c r="M67" s="416"/>
      <c r="N67" s="425"/>
      <c r="O67" s="416"/>
      <c r="P67" s="416"/>
      <c r="Q67" s="416"/>
      <c r="R67" s="416"/>
      <c r="S67" s="425"/>
      <c r="T67" s="402"/>
      <c r="U67" s="402"/>
      <c r="V67" s="393"/>
      <c r="W67" s="425"/>
      <c r="X67" s="412"/>
      <c r="Y67" s="412"/>
      <c r="Z67" s="50"/>
      <c r="AA67" s="28"/>
      <c r="AB67" s="51"/>
      <c r="AC67" s="393"/>
      <c r="AD67" s="393"/>
    </row>
    <row r="68" spans="1:30" ht="15.75" customHeight="1">
      <c r="A68" s="393"/>
      <c r="B68" s="547" t="s">
        <v>175</v>
      </c>
      <c r="C68" s="519"/>
      <c r="D68" s="55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3"/>
      <c r="AC68" s="393"/>
      <c r="AD68" s="393"/>
    </row>
    <row r="69" spans="1:30" ht="15.75" customHeight="1">
      <c r="A69" s="393"/>
      <c r="B69" s="48"/>
      <c r="C69" s="423"/>
      <c r="D69" s="423"/>
      <c r="E69" s="423"/>
      <c r="F69" s="416"/>
      <c r="G69" s="424"/>
      <c r="H69" s="425"/>
      <c r="I69" s="425"/>
      <c r="J69" s="416"/>
      <c r="K69" s="416"/>
      <c r="L69" s="416"/>
      <c r="M69" s="416"/>
      <c r="N69" s="425"/>
      <c r="O69" s="416"/>
      <c r="P69" s="416"/>
      <c r="Q69" s="416"/>
      <c r="R69" s="416"/>
      <c r="S69" s="425"/>
      <c r="T69" s="402"/>
      <c r="U69" s="402"/>
      <c r="V69" s="393"/>
      <c r="W69" s="425"/>
      <c r="X69" s="412"/>
      <c r="Y69" s="412"/>
      <c r="Z69" s="50"/>
      <c r="AA69" s="28"/>
      <c r="AB69" s="51"/>
      <c r="AC69" s="393"/>
      <c r="AD69" s="393"/>
    </row>
    <row r="70" spans="1:30" ht="15.75" customHeight="1">
      <c r="A70" s="393"/>
      <c r="B70" s="547" t="s">
        <v>176</v>
      </c>
      <c r="C70" s="519"/>
      <c r="D70" s="55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3"/>
      <c r="AC70" s="393"/>
      <c r="AD70" s="393"/>
    </row>
    <row r="71" spans="1:30" ht="15.75" customHeight="1">
      <c r="A71" s="393"/>
      <c r="B71" s="48"/>
      <c r="C71" s="423"/>
      <c r="D71" s="423"/>
      <c r="E71" s="423"/>
      <c r="F71" s="416"/>
      <c r="G71" s="424"/>
      <c r="H71" s="425"/>
      <c r="I71" s="425"/>
      <c r="J71" s="416"/>
      <c r="K71" s="416"/>
      <c r="L71" s="416"/>
      <c r="M71" s="416"/>
      <c r="N71" s="425"/>
      <c r="O71" s="416"/>
      <c r="P71" s="416"/>
      <c r="Q71" s="416"/>
      <c r="R71" s="416"/>
      <c r="S71" s="425"/>
      <c r="T71" s="402"/>
      <c r="U71" s="402"/>
      <c r="V71" s="393"/>
      <c r="W71" s="425"/>
      <c r="X71" s="412"/>
      <c r="Y71" s="412"/>
      <c r="Z71" s="50"/>
      <c r="AA71" s="28"/>
      <c r="AB71" s="51"/>
      <c r="AC71" s="393"/>
      <c r="AD71" s="393"/>
    </row>
    <row r="72" spans="1:30" ht="15.75" customHeight="1">
      <c r="A72" s="393"/>
      <c r="B72" s="547" t="s">
        <v>177</v>
      </c>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19"/>
      <c r="AC72" s="393"/>
      <c r="AD72" s="393"/>
    </row>
    <row r="73" spans="1:30" ht="15.75" customHeight="1">
      <c r="A73" s="393"/>
      <c r="B73" s="528" t="s">
        <v>122</v>
      </c>
      <c r="C73" s="519"/>
      <c r="D73" s="52" t="s">
        <v>178</v>
      </c>
      <c r="E73" s="528" t="s">
        <v>179</v>
      </c>
      <c r="F73" s="519"/>
      <c r="G73" s="528" t="s">
        <v>177</v>
      </c>
      <c r="H73" s="529"/>
      <c r="I73" s="529"/>
      <c r="J73" s="529"/>
      <c r="K73" s="529"/>
      <c r="L73" s="529"/>
      <c r="M73" s="529"/>
      <c r="N73" s="529"/>
      <c r="O73" s="519"/>
      <c r="P73" s="528" t="s">
        <v>180</v>
      </c>
      <c r="Q73" s="529"/>
      <c r="R73" s="529"/>
      <c r="S73" s="529"/>
      <c r="T73" s="529"/>
      <c r="U73" s="529"/>
      <c r="V73" s="529"/>
      <c r="W73" s="529"/>
      <c r="X73" s="529"/>
      <c r="Y73" s="529"/>
      <c r="Z73" s="529"/>
      <c r="AA73" s="529"/>
      <c r="AB73" s="519"/>
      <c r="AC73" s="393"/>
      <c r="AD73" s="393"/>
    </row>
    <row r="74" spans="1:30" ht="15.75" customHeight="1">
      <c r="A74" s="393"/>
      <c r="B74" s="528"/>
      <c r="C74" s="519"/>
      <c r="D74" s="37"/>
      <c r="E74" s="528"/>
      <c r="F74" s="519"/>
      <c r="G74" s="553"/>
      <c r="H74" s="529"/>
      <c r="I74" s="529"/>
      <c r="J74" s="529"/>
      <c r="K74" s="529"/>
      <c r="L74" s="529"/>
      <c r="M74" s="529"/>
      <c r="N74" s="529"/>
      <c r="O74" s="519"/>
      <c r="P74" s="553"/>
      <c r="Q74" s="529"/>
      <c r="R74" s="529"/>
      <c r="S74" s="529"/>
      <c r="T74" s="529"/>
      <c r="U74" s="529"/>
      <c r="V74" s="529"/>
      <c r="W74" s="529"/>
      <c r="X74" s="529"/>
      <c r="Y74" s="529"/>
      <c r="Z74" s="529"/>
      <c r="AA74" s="529"/>
      <c r="AB74" s="519"/>
      <c r="AC74" s="393"/>
      <c r="AD74" s="393"/>
    </row>
    <row r="75" spans="1:30" ht="15.75" customHeight="1">
      <c r="A75" s="393"/>
      <c r="B75" s="528"/>
      <c r="C75" s="519"/>
      <c r="D75" s="37"/>
      <c r="E75" s="528"/>
      <c r="F75" s="519"/>
      <c r="G75" s="553"/>
      <c r="H75" s="529"/>
      <c r="I75" s="529"/>
      <c r="J75" s="529"/>
      <c r="K75" s="529"/>
      <c r="L75" s="529"/>
      <c r="M75" s="529"/>
      <c r="N75" s="529"/>
      <c r="O75" s="519"/>
      <c r="P75" s="553"/>
      <c r="Q75" s="529"/>
      <c r="R75" s="529"/>
      <c r="S75" s="529"/>
      <c r="T75" s="529"/>
      <c r="U75" s="529"/>
      <c r="V75" s="529"/>
      <c r="W75" s="529"/>
      <c r="X75" s="529"/>
      <c r="Y75" s="529"/>
      <c r="Z75" s="529"/>
      <c r="AA75" s="529"/>
      <c r="AB75" s="519"/>
      <c r="AC75" s="393"/>
      <c r="AD75" s="393"/>
    </row>
    <row r="76" spans="1:30" ht="26.25" customHeight="1">
      <c r="A76" s="393"/>
      <c r="B76" s="554" t="s">
        <v>181</v>
      </c>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19"/>
      <c r="AC76" s="393"/>
      <c r="AD76" s="426"/>
    </row>
    <row r="77" spans="1:30" ht="12.75" customHeight="1">
      <c r="A77" s="39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row>
    <row r="78" spans="1:30" ht="12.75" customHeight="1">
      <c r="A78" s="39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row>
    <row r="79" spans="1:30" ht="12.7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row>
    <row r="80" spans="1:30" ht="12.7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row>
    <row r="81" spans="1:30" ht="12.75" customHeight="1">
      <c r="A81" s="39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row>
    <row r="82" spans="1:30" ht="12.75" customHeight="1">
      <c r="A82" s="39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row>
    <row r="83" spans="1:30" ht="12.75" customHeight="1">
      <c r="A83" s="39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703</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4" t="s">
        <v>125</v>
      </c>
      <c r="D12" s="565"/>
      <c r="E12" s="562" t="s">
        <v>704</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127</v>
      </c>
      <c r="D14" s="546"/>
      <c r="E14" s="403"/>
      <c r="F14" s="561"/>
      <c r="G14" s="546"/>
      <c r="H14" s="546"/>
      <c r="I14" s="546"/>
      <c r="J14" s="546"/>
      <c r="K14" s="546"/>
      <c r="L14" s="546"/>
      <c r="M14" s="546"/>
      <c r="N14" s="546"/>
      <c r="O14" s="546"/>
      <c r="P14" s="546"/>
      <c r="Q14" s="546"/>
      <c r="R14" s="546"/>
      <c r="S14" s="546"/>
      <c r="T14" s="546"/>
      <c r="U14" s="546"/>
      <c r="V14" s="546"/>
      <c r="W14" s="546"/>
      <c r="X14" s="546"/>
      <c r="Y14" s="546"/>
      <c r="Z14" s="546"/>
      <c r="AA14" s="546"/>
      <c r="AB14" s="557"/>
      <c r="AC14" s="393"/>
      <c r="AD14" s="393"/>
    </row>
    <row r="15" spans="1:30" ht="29.25" customHeight="1">
      <c r="A15" s="393"/>
      <c r="B15" s="31"/>
      <c r="C15" s="528" t="s">
        <v>705</v>
      </c>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19"/>
      <c r="AB15" s="404"/>
      <c r="AC15" s="393"/>
      <c r="AD15" s="393"/>
    </row>
    <row r="16" spans="1:30" ht="15" customHeight="1">
      <c r="A16" s="393"/>
      <c r="B16" s="3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4"/>
      <c r="AC16" s="393"/>
      <c r="AD16" s="393"/>
    </row>
    <row r="17" spans="1:30" ht="15" customHeight="1">
      <c r="A17" s="393"/>
      <c r="B17" s="31"/>
      <c r="C17" s="406" t="s">
        <v>128</v>
      </c>
      <c r="D17" s="406"/>
      <c r="E17" s="393"/>
      <c r="F17" s="393"/>
      <c r="G17" s="393"/>
      <c r="H17" s="393"/>
      <c r="I17" s="393"/>
      <c r="J17" s="405"/>
      <c r="K17" s="405"/>
      <c r="L17" s="405"/>
      <c r="M17" s="405"/>
      <c r="N17" s="405"/>
      <c r="O17" s="405"/>
      <c r="P17" s="405"/>
      <c r="Q17" s="405"/>
      <c r="R17" s="405" t="s">
        <v>129</v>
      </c>
      <c r="S17" s="405"/>
      <c r="T17" s="405"/>
      <c r="U17" s="405"/>
      <c r="V17" s="405"/>
      <c r="W17" s="405"/>
      <c r="X17" s="405"/>
      <c r="Y17" s="405"/>
      <c r="Z17" s="405"/>
      <c r="AA17" s="405"/>
      <c r="AB17" s="404"/>
      <c r="AC17" s="393"/>
      <c r="AD17" s="393"/>
    </row>
    <row r="18" spans="1:30" ht="15" customHeight="1">
      <c r="A18" s="393"/>
      <c r="B18" s="31"/>
      <c r="C18" s="555"/>
      <c r="D18" s="539"/>
      <c r="E18" s="539"/>
      <c r="F18" s="539"/>
      <c r="G18" s="539"/>
      <c r="H18" s="539"/>
      <c r="I18" s="539"/>
      <c r="J18" s="539"/>
      <c r="K18" s="539"/>
      <c r="L18" s="539"/>
      <c r="M18" s="539"/>
      <c r="N18" s="539"/>
      <c r="O18" s="539"/>
      <c r="P18" s="540"/>
      <c r="Q18" s="393"/>
      <c r="R18" s="549"/>
      <c r="S18" s="529"/>
      <c r="T18" s="529"/>
      <c r="U18" s="529"/>
      <c r="V18" s="529"/>
      <c r="W18" s="529"/>
      <c r="X18" s="529"/>
      <c r="Y18" s="529"/>
      <c r="Z18" s="529"/>
      <c r="AA18" s="519"/>
      <c r="AB18" s="400"/>
      <c r="AC18" s="393"/>
      <c r="AD18" s="393"/>
    </row>
    <row r="19" spans="1:30" ht="15" customHeight="1">
      <c r="A19" s="393"/>
      <c r="B19" s="31"/>
      <c r="C19" s="556"/>
      <c r="D19" s="503"/>
      <c r="E19" s="503"/>
      <c r="F19" s="503"/>
      <c r="G19" s="503"/>
      <c r="H19" s="503"/>
      <c r="I19" s="503"/>
      <c r="J19" s="503"/>
      <c r="K19" s="503"/>
      <c r="L19" s="503"/>
      <c r="M19" s="503"/>
      <c r="N19" s="503"/>
      <c r="O19" s="503"/>
      <c r="P19" s="557"/>
      <c r="Q19" s="393"/>
      <c r="R19" s="393"/>
      <c r="S19" s="393"/>
      <c r="T19" s="393"/>
      <c r="U19" s="393"/>
      <c r="V19" s="393"/>
      <c r="W19" s="393"/>
      <c r="X19" s="393"/>
      <c r="Y19" s="393"/>
      <c r="Z19" s="393"/>
      <c r="AA19" s="393"/>
      <c r="AB19" s="400"/>
      <c r="AC19" s="393"/>
      <c r="AD19" s="393"/>
    </row>
    <row r="20" spans="1:30" ht="15" customHeight="1">
      <c r="A20" s="393"/>
      <c r="B20" s="31"/>
      <c r="C20" s="556"/>
      <c r="D20" s="503"/>
      <c r="E20" s="503"/>
      <c r="F20" s="503"/>
      <c r="G20" s="503"/>
      <c r="H20" s="503"/>
      <c r="I20" s="503"/>
      <c r="J20" s="503"/>
      <c r="K20" s="503"/>
      <c r="L20" s="503"/>
      <c r="M20" s="503"/>
      <c r="N20" s="503"/>
      <c r="O20" s="503"/>
      <c r="P20" s="557"/>
      <c r="Q20" s="402"/>
      <c r="R20" s="405" t="s">
        <v>130</v>
      </c>
      <c r="S20" s="405"/>
      <c r="T20" s="405"/>
      <c r="U20" s="405"/>
      <c r="V20" s="405"/>
      <c r="W20" s="402"/>
      <c r="X20" s="402"/>
      <c r="Y20" s="402"/>
      <c r="Z20" s="393"/>
      <c r="AA20" s="402"/>
      <c r="AB20" s="400"/>
      <c r="AC20" s="393"/>
      <c r="AD20" s="393"/>
    </row>
    <row r="21" spans="1:30" ht="15" customHeight="1">
      <c r="A21" s="393"/>
      <c r="B21" s="31"/>
      <c r="C21" s="556"/>
      <c r="D21" s="503"/>
      <c r="E21" s="503"/>
      <c r="F21" s="503"/>
      <c r="G21" s="503"/>
      <c r="H21" s="503"/>
      <c r="I21" s="503"/>
      <c r="J21" s="503"/>
      <c r="K21" s="503"/>
      <c r="L21" s="503"/>
      <c r="M21" s="503"/>
      <c r="N21" s="503"/>
      <c r="O21" s="503"/>
      <c r="P21" s="557"/>
      <c r="Q21" s="393"/>
      <c r="R21" s="37"/>
      <c r="S21" s="393" t="s">
        <v>15</v>
      </c>
      <c r="T21" s="393"/>
      <c r="U21" s="37"/>
      <c r="V21" s="393" t="s">
        <v>27</v>
      </c>
      <c r="W21" s="393"/>
      <c r="X21" s="37"/>
      <c r="Y21" s="407" t="s">
        <v>46</v>
      </c>
      <c r="Z21" s="393"/>
      <c r="AA21" s="393"/>
      <c r="AB21" s="400"/>
      <c r="AC21" s="393"/>
      <c r="AD21" s="393"/>
    </row>
    <row r="22" spans="1:30" ht="15" customHeight="1">
      <c r="A22" s="393"/>
      <c r="B22" s="31"/>
      <c r="C22" s="556"/>
      <c r="D22" s="503"/>
      <c r="E22" s="503"/>
      <c r="F22" s="503"/>
      <c r="G22" s="503"/>
      <c r="H22" s="503"/>
      <c r="I22" s="503"/>
      <c r="J22" s="503"/>
      <c r="K22" s="503"/>
      <c r="L22" s="503"/>
      <c r="M22" s="503"/>
      <c r="N22" s="503"/>
      <c r="O22" s="503"/>
      <c r="P22" s="557"/>
      <c r="Q22" s="393"/>
      <c r="R22" s="393"/>
      <c r="S22" s="393"/>
      <c r="T22" s="393"/>
      <c r="U22" s="393"/>
      <c r="V22" s="393"/>
      <c r="W22" s="393"/>
      <c r="X22" s="393"/>
      <c r="Y22" s="393"/>
      <c r="Z22" s="393"/>
      <c r="AA22" s="393"/>
      <c r="AB22" s="400"/>
      <c r="AC22" s="393"/>
      <c r="AD22" s="393"/>
    </row>
    <row r="23" spans="1:30" ht="15" customHeight="1">
      <c r="A23" s="393"/>
      <c r="B23" s="31"/>
      <c r="C23" s="541"/>
      <c r="D23" s="542"/>
      <c r="E23" s="542"/>
      <c r="F23" s="542"/>
      <c r="G23" s="542"/>
      <c r="H23" s="542"/>
      <c r="I23" s="542"/>
      <c r="J23" s="542"/>
      <c r="K23" s="542"/>
      <c r="L23" s="542"/>
      <c r="M23" s="542"/>
      <c r="N23" s="542"/>
      <c r="O23" s="542"/>
      <c r="P23" s="543"/>
      <c r="Q23" s="393"/>
      <c r="R23" s="405" t="s">
        <v>131</v>
      </c>
      <c r="S23" s="393"/>
      <c r="T23" s="393"/>
      <c r="U23" s="393"/>
      <c r="V23" s="393"/>
      <c r="W23" s="566" t="s">
        <v>21</v>
      </c>
      <c r="X23" s="529"/>
      <c r="Y23" s="529"/>
      <c r="Z23" s="529"/>
      <c r="AA23" s="519"/>
      <c r="AB23" s="400"/>
      <c r="AC23" s="393"/>
      <c r="AD23" s="393"/>
    </row>
    <row r="24" spans="1:30" ht="15" customHeight="1">
      <c r="A24" s="393"/>
      <c r="B24" s="31"/>
      <c r="C24" s="402"/>
      <c r="D24" s="402"/>
      <c r="E24" s="402"/>
      <c r="F24" s="402"/>
      <c r="G24" s="402"/>
      <c r="H24" s="393"/>
      <c r="I24" s="393"/>
      <c r="J24" s="393"/>
      <c r="K24" s="393"/>
      <c r="L24" s="393"/>
      <c r="M24" s="393"/>
      <c r="N24" s="393"/>
      <c r="O24" s="393"/>
      <c r="P24" s="393"/>
      <c r="Q24" s="393"/>
      <c r="R24" s="405"/>
      <c r="S24" s="393"/>
      <c r="T24" s="393"/>
      <c r="U24" s="393"/>
      <c r="V24" s="393"/>
      <c r="W24" s="393"/>
      <c r="X24" s="393"/>
      <c r="Y24" s="393"/>
      <c r="Z24" s="393"/>
      <c r="AA24" s="393"/>
      <c r="AB24" s="400"/>
      <c r="AC24" s="393"/>
      <c r="AD24" s="393"/>
    </row>
    <row r="25" spans="1:30" ht="15" customHeight="1">
      <c r="A25" s="393"/>
      <c r="B25" s="31"/>
      <c r="C25" s="405" t="s">
        <v>132</v>
      </c>
      <c r="D25" s="402"/>
      <c r="E25" s="402"/>
      <c r="F25" s="402"/>
      <c r="G25" s="402"/>
      <c r="H25" s="402"/>
      <c r="I25" s="393"/>
      <c r="J25" s="393"/>
      <c r="K25" s="393"/>
      <c r="L25" s="393"/>
      <c r="M25" s="393"/>
      <c r="N25" s="393"/>
      <c r="O25" s="393"/>
      <c r="P25" s="393"/>
      <c r="Q25" s="393"/>
      <c r="R25" s="393"/>
      <c r="S25" s="393"/>
      <c r="T25" s="393"/>
      <c r="U25" s="393"/>
      <c r="V25" s="393"/>
      <c r="W25" s="393"/>
      <c r="X25" s="393"/>
      <c r="Y25" s="393"/>
      <c r="Z25" s="393"/>
      <c r="AA25" s="393"/>
      <c r="AB25" s="400"/>
      <c r="AC25" s="393"/>
      <c r="AD25" s="393"/>
    </row>
    <row r="26" spans="1:30" ht="39.75" customHeight="1">
      <c r="A26" s="393"/>
      <c r="B26" s="31"/>
      <c r="C26" s="988" t="s">
        <v>706</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19"/>
      <c r="AB26" s="400"/>
      <c r="AC26" s="393"/>
      <c r="AD26" s="393"/>
    </row>
    <row r="27" spans="1:30" ht="15" customHeight="1">
      <c r="A27" s="393"/>
      <c r="B27" s="3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8"/>
      <c r="AC27" s="393"/>
      <c r="AD27" s="393"/>
    </row>
    <row r="28" spans="1:30" ht="15" customHeight="1">
      <c r="A28" s="393"/>
      <c r="B28" s="31"/>
      <c r="C28" s="397" t="s">
        <v>134</v>
      </c>
      <c r="D28" s="402"/>
      <c r="E28" s="402"/>
      <c r="F28" s="402"/>
      <c r="G28" s="402"/>
      <c r="H28" s="402"/>
      <c r="I28" s="402"/>
      <c r="J28" s="402"/>
      <c r="K28" s="402"/>
      <c r="L28" s="402"/>
      <c r="M28" s="397" t="s">
        <v>134</v>
      </c>
      <c r="N28" s="402"/>
      <c r="O28" s="402"/>
      <c r="P28" s="402"/>
      <c r="Q28" s="402"/>
      <c r="R28" s="402"/>
      <c r="S28" s="402"/>
      <c r="T28" s="402"/>
      <c r="U28" s="402"/>
      <c r="V28" s="402"/>
      <c r="W28" s="402"/>
      <c r="X28" s="402"/>
      <c r="Y28" s="402"/>
      <c r="Z28" s="402"/>
      <c r="AA28" s="402"/>
      <c r="AB28" s="408"/>
      <c r="AC28" s="393"/>
      <c r="AD28" s="393"/>
    </row>
    <row r="29" spans="1:30" ht="29.25" customHeight="1">
      <c r="A29" s="393"/>
      <c r="B29" s="31"/>
      <c r="C29" s="566" t="s">
        <v>707</v>
      </c>
      <c r="D29" s="529"/>
      <c r="E29" s="529"/>
      <c r="F29" s="529"/>
      <c r="G29" s="529"/>
      <c r="H29" s="529"/>
      <c r="I29" s="529"/>
      <c r="J29" s="529"/>
      <c r="K29" s="519"/>
      <c r="L29" s="402"/>
      <c r="M29" s="566"/>
      <c r="N29" s="529"/>
      <c r="O29" s="529"/>
      <c r="P29" s="529"/>
      <c r="Q29" s="529"/>
      <c r="R29" s="529"/>
      <c r="S29" s="529"/>
      <c r="T29" s="529"/>
      <c r="U29" s="529"/>
      <c r="V29" s="529"/>
      <c r="W29" s="529"/>
      <c r="X29" s="529"/>
      <c r="Y29" s="529"/>
      <c r="Z29" s="529"/>
      <c r="AA29" s="519"/>
      <c r="AB29" s="408"/>
      <c r="AC29" s="393"/>
      <c r="AD29" s="393"/>
    </row>
    <row r="30" spans="1:30" ht="15" customHeight="1">
      <c r="A30" s="393"/>
      <c r="B30" s="31"/>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400"/>
      <c r="AC30" s="393"/>
      <c r="AD30" s="393"/>
    </row>
    <row r="31" spans="1:30" ht="15" customHeight="1">
      <c r="A31" s="393"/>
      <c r="B31" s="31"/>
      <c r="C31" s="409" t="s">
        <v>137</v>
      </c>
      <c r="D31" s="409"/>
      <c r="E31" s="409"/>
      <c r="F31" s="409"/>
      <c r="G31" s="410"/>
      <c r="H31" s="411"/>
      <c r="I31" s="411"/>
      <c r="J31" s="411"/>
      <c r="K31" s="411"/>
      <c r="L31" s="411"/>
      <c r="M31" s="411"/>
      <c r="N31" s="411"/>
      <c r="O31" s="411"/>
      <c r="P31" s="411"/>
      <c r="Q31" s="411"/>
      <c r="R31" s="411"/>
      <c r="S31" s="411"/>
      <c r="T31" s="411"/>
      <c r="U31" s="411"/>
      <c r="V31" s="411"/>
      <c r="W31" s="411"/>
      <c r="X31" s="411"/>
      <c r="Y31" s="411"/>
      <c r="Z31" s="411"/>
      <c r="AA31" s="411"/>
      <c r="AB31" s="400"/>
      <c r="AC31" s="393"/>
      <c r="AD31" s="393"/>
    </row>
    <row r="32" spans="1:30" ht="90" customHeight="1">
      <c r="A32" s="393"/>
      <c r="B32" s="31"/>
      <c r="C32" s="567" t="s">
        <v>708</v>
      </c>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19"/>
      <c r="AB32" s="400"/>
      <c r="AC32" s="393"/>
      <c r="AD32" s="393"/>
    </row>
    <row r="33" spans="1:30" ht="15" customHeight="1">
      <c r="A33" s="393"/>
      <c r="B33" s="31"/>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400"/>
      <c r="AC33" s="393"/>
      <c r="AD33" s="393"/>
    </row>
    <row r="34" spans="1:30" ht="15.75" customHeight="1">
      <c r="A34" s="393"/>
      <c r="B34" s="31"/>
      <c r="C34" s="550" t="s">
        <v>139</v>
      </c>
      <c r="D34" s="546"/>
      <c r="E34" s="405"/>
      <c r="F34" s="528" t="s">
        <v>22</v>
      </c>
      <c r="G34" s="519"/>
      <c r="H34" s="405"/>
      <c r="I34" s="393"/>
      <c r="J34" s="412" t="s">
        <v>140</v>
      </c>
      <c r="K34" s="528">
        <v>1.2</v>
      </c>
      <c r="L34" s="529"/>
      <c r="M34" s="529"/>
      <c r="N34" s="519"/>
      <c r="O34" s="405"/>
      <c r="P34" s="405"/>
      <c r="Q34" s="397" t="s">
        <v>141</v>
      </c>
      <c r="R34" s="393"/>
      <c r="S34" s="405"/>
      <c r="T34" s="405"/>
      <c r="U34" s="405"/>
      <c r="V34" s="405"/>
      <c r="W34" s="528" t="s">
        <v>20</v>
      </c>
      <c r="X34" s="529"/>
      <c r="Y34" s="529"/>
      <c r="Z34" s="529"/>
      <c r="AA34" s="519"/>
      <c r="AB34" s="404"/>
      <c r="AC34" s="393"/>
      <c r="AD34" s="393"/>
    </row>
    <row r="35" spans="1:30" ht="15.75" customHeight="1">
      <c r="A35" s="393"/>
      <c r="B35" s="31"/>
      <c r="C35" s="393"/>
      <c r="D35" s="393"/>
      <c r="E35" s="393"/>
      <c r="F35" s="407"/>
      <c r="G35" s="407"/>
      <c r="H35" s="407"/>
      <c r="I35" s="407"/>
      <c r="J35" s="407"/>
      <c r="K35" s="407"/>
      <c r="L35" s="407"/>
      <c r="M35" s="393"/>
      <c r="N35" s="393"/>
      <c r="O35" s="393"/>
      <c r="P35" s="393"/>
      <c r="Q35" s="393"/>
      <c r="R35" s="393"/>
      <c r="S35" s="393"/>
      <c r="T35" s="393"/>
      <c r="U35" s="393"/>
      <c r="V35" s="393"/>
      <c r="W35" s="393"/>
      <c r="X35" s="393"/>
      <c r="Y35" s="393"/>
      <c r="Z35" s="393"/>
      <c r="AA35" s="393"/>
      <c r="AB35" s="400"/>
      <c r="AC35" s="393"/>
      <c r="AD35" s="393"/>
    </row>
    <row r="36" spans="1:30" ht="32.25" customHeight="1">
      <c r="A36" s="393"/>
      <c r="B36" s="31"/>
      <c r="C36" s="393"/>
      <c r="D36" s="412" t="s">
        <v>142</v>
      </c>
      <c r="E36" s="405"/>
      <c r="F36" s="567" t="s">
        <v>709</v>
      </c>
      <c r="G36" s="529"/>
      <c r="H36" s="529"/>
      <c r="I36" s="529"/>
      <c r="J36" s="529"/>
      <c r="K36" s="529"/>
      <c r="L36" s="529"/>
      <c r="M36" s="519"/>
      <c r="N36" s="393"/>
      <c r="O36" s="412" t="s">
        <v>144</v>
      </c>
      <c r="P36" s="566">
        <v>0</v>
      </c>
      <c r="Q36" s="529"/>
      <c r="R36" s="529"/>
      <c r="S36" s="529"/>
      <c r="T36" s="529"/>
      <c r="U36" s="529"/>
      <c r="V36" s="529"/>
      <c r="W36" s="529"/>
      <c r="X36" s="529"/>
      <c r="Y36" s="529"/>
      <c r="Z36" s="529"/>
      <c r="AA36" s="519"/>
      <c r="AB36" s="400"/>
      <c r="AC36" s="393"/>
      <c r="AD36" s="393"/>
    </row>
    <row r="37" spans="1:30" ht="15.75" customHeight="1">
      <c r="A37" s="393"/>
      <c r="B37" s="31"/>
      <c r="C37" s="405"/>
      <c r="D37" s="405"/>
      <c r="E37" s="405"/>
      <c r="F37" s="407"/>
      <c r="G37" s="407"/>
      <c r="H37" s="407"/>
      <c r="I37" s="407"/>
      <c r="J37" s="407"/>
      <c r="K37" s="407"/>
      <c r="L37" s="407"/>
      <c r="M37" s="405"/>
      <c r="N37" s="405"/>
      <c r="O37" s="405"/>
      <c r="P37" s="405"/>
      <c r="Q37" s="405"/>
      <c r="R37" s="405"/>
      <c r="S37" s="405"/>
      <c r="T37" s="405"/>
      <c r="U37" s="405"/>
      <c r="V37" s="405"/>
      <c r="W37" s="405"/>
      <c r="X37" s="405"/>
      <c r="Y37" s="405"/>
      <c r="Z37" s="405"/>
      <c r="AA37" s="405"/>
      <c r="AB37" s="404"/>
      <c r="AC37" s="393"/>
      <c r="AD37" s="393"/>
    </row>
    <row r="38" spans="1:30" ht="15.75" customHeight="1">
      <c r="A38" s="393"/>
      <c r="B38" s="31"/>
      <c r="C38" s="393"/>
      <c r="D38" s="412" t="s">
        <v>145</v>
      </c>
      <c r="E38" s="393"/>
      <c r="F38" s="549" t="s">
        <v>146</v>
      </c>
      <c r="G38" s="519"/>
      <c r="H38" s="393"/>
      <c r="I38" s="393"/>
      <c r="J38" s="405" t="s">
        <v>147</v>
      </c>
      <c r="K38" s="393"/>
      <c r="L38" s="549" t="s">
        <v>148</v>
      </c>
      <c r="M38" s="529"/>
      <c r="N38" s="519"/>
      <c r="O38" s="405"/>
      <c r="P38" s="405"/>
      <c r="Q38" s="393"/>
      <c r="R38" s="405" t="s">
        <v>149</v>
      </c>
      <c r="S38" s="405"/>
      <c r="T38" s="405"/>
      <c r="U38" s="405"/>
      <c r="V38" s="405"/>
      <c r="W38" s="568"/>
      <c r="X38" s="529"/>
      <c r="Y38" s="529"/>
      <c r="Z38" s="529"/>
      <c r="AA38" s="519"/>
      <c r="AB38" s="404"/>
      <c r="AC38" s="393"/>
      <c r="AD38" s="393"/>
    </row>
    <row r="39" spans="1:30" ht="15.75" customHeight="1">
      <c r="A39" s="393"/>
      <c r="B39" s="31"/>
      <c r="C39" s="393"/>
      <c r="D39" s="393"/>
      <c r="E39" s="393"/>
      <c r="F39" s="29"/>
      <c r="G39" s="393"/>
      <c r="H39" s="393"/>
      <c r="I39" s="397"/>
      <c r="J39" s="397"/>
      <c r="K39" s="397"/>
      <c r="L39" s="397"/>
      <c r="M39" s="397"/>
      <c r="N39" s="397"/>
      <c r="O39" s="397"/>
      <c r="P39" s="397"/>
      <c r="Q39" s="397"/>
      <c r="R39" s="397"/>
      <c r="S39" s="397"/>
      <c r="T39" s="397"/>
      <c r="U39" s="397"/>
      <c r="V39" s="397"/>
      <c r="W39" s="397"/>
      <c r="X39" s="397"/>
      <c r="Y39" s="397"/>
      <c r="Z39" s="397"/>
      <c r="AA39" s="397"/>
      <c r="AB39" s="398"/>
      <c r="AC39" s="393"/>
      <c r="AD39" s="393"/>
    </row>
    <row r="40" spans="1:30" ht="15.75" customHeight="1">
      <c r="A40" s="393"/>
      <c r="B40" s="31"/>
      <c r="C40" s="413" t="s">
        <v>150</v>
      </c>
      <c r="D40" s="569">
        <v>2024</v>
      </c>
      <c r="E40" s="570"/>
      <c r="F40" s="571"/>
      <c r="G40" s="35"/>
      <c r="H40" s="397"/>
      <c r="I40" s="397"/>
      <c r="J40" s="397"/>
      <c r="K40" s="397"/>
      <c r="L40" s="397"/>
      <c r="M40" s="397"/>
      <c r="N40" s="397"/>
      <c r="O40" s="397"/>
      <c r="P40" s="397"/>
      <c r="Q40" s="561"/>
      <c r="R40" s="546"/>
      <c r="S40" s="546"/>
      <c r="T40" s="546"/>
      <c r="U40" s="546"/>
      <c r="V40" s="397"/>
      <c r="W40" s="397"/>
      <c r="X40" s="560"/>
      <c r="Y40" s="546"/>
      <c r="Z40" s="546"/>
      <c r="AA40" s="546"/>
      <c r="AB40" s="404"/>
      <c r="AC40" s="393"/>
      <c r="AD40" s="393"/>
    </row>
    <row r="41" spans="1:30" ht="5.25" customHeight="1">
      <c r="A41" s="393"/>
      <c r="B41" s="31"/>
      <c r="C41" s="405"/>
      <c r="D41" s="38"/>
      <c r="E41" s="38"/>
      <c r="F41" s="38"/>
      <c r="G41" s="393"/>
      <c r="H41" s="397"/>
      <c r="I41" s="397"/>
      <c r="J41" s="397"/>
      <c r="K41" s="397"/>
      <c r="L41" s="397"/>
      <c r="M41" s="397"/>
      <c r="N41" s="397"/>
      <c r="O41" s="397"/>
      <c r="P41" s="397"/>
      <c r="Q41" s="402"/>
      <c r="R41" s="402"/>
      <c r="S41" s="402"/>
      <c r="T41" s="402"/>
      <c r="U41" s="402"/>
      <c r="V41" s="397"/>
      <c r="W41" s="397"/>
      <c r="X41" s="414"/>
      <c r="Y41" s="414"/>
      <c r="Z41" s="414"/>
      <c r="AA41" s="414"/>
      <c r="AB41" s="404"/>
      <c r="AC41" s="393"/>
      <c r="AD41" s="393"/>
    </row>
    <row r="42" spans="1:30" ht="15.75" customHeight="1">
      <c r="A42" s="393"/>
      <c r="B42" s="31"/>
      <c r="C42" s="405" t="s">
        <v>140</v>
      </c>
      <c r="D42" s="566">
        <v>1</v>
      </c>
      <c r="E42" s="529"/>
      <c r="F42" s="519"/>
      <c r="G42" s="393"/>
      <c r="H42" s="397"/>
      <c r="I42" s="397"/>
      <c r="J42" s="397"/>
      <c r="K42" s="397"/>
      <c r="L42" s="397"/>
      <c r="M42" s="397"/>
      <c r="N42" s="397"/>
      <c r="O42" s="397"/>
      <c r="P42" s="397"/>
      <c r="Q42" s="561"/>
      <c r="R42" s="546"/>
      <c r="S42" s="546"/>
      <c r="T42" s="546"/>
      <c r="U42" s="546"/>
      <c r="V42" s="397"/>
      <c r="W42" s="397"/>
      <c r="X42" s="560"/>
      <c r="Y42" s="546"/>
      <c r="Z42" s="546"/>
      <c r="AA42" s="546"/>
      <c r="AB42" s="398"/>
      <c r="AC42" s="393"/>
      <c r="AD42" s="393"/>
    </row>
    <row r="43" spans="1:30" ht="15.75" customHeight="1">
      <c r="A43" s="393"/>
      <c r="B43" s="31"/>
      <c r="C43" s="393"/>
      <c r="D43" s="393"/>
      <c r="E43" s="393"/>
      <c r="F43" s="393"/>
      <c r="G43" s="393"/>
      <c r="H43" s="393"/>
      <c r="I43" s="397"/>
      <c r="J43" s="397"/>
      <c r="K43" s="405"/>
      <c r="L43" s="405"/>
      <c r="M43" s="405"/>
      <c r="N43" s="405"/>
      <c r="O43" s="405"/>
      <c r="P43" s="405"/>
      <c r="Q43" s="405"/>
      <c r="R43" s="405"/>
      <c r="S43" s="405"/>
      <c r="T43" s="405"/>
      <c r="U43" s="405"/>
      <c r="V43" s="405"/>
      <c r="W43" s="405"/>
      <c r="X43" s="405"/>
      <c r="Y43" s="405"/>
      <c r="Z43" s="405"/>
      <c r="AA43" s="405"/>
      <c r="AB43" s="398"/>
      <c r="AC43" s="393"/>
      <c r="AD43" s="393"/>
    </row>
    <row r="44" spans="1:30" ht="15.75" customHeight="1">
      <c r="A44" s="393"/>
      <c r="B44" s="31"/>
      <c r="C44" s="405"/>
      <c r="D44" s="528" t="s">
        <v>151</v>
      </c>
      <c r="E44" s="529"/>
      <c r="F44" s="529"/>
      <c r="G44" s="529"/>
      <c r="H44" s="529"/>
      <c r="I44" s="529"/>
      <c r="J44" s="529"/>
      <c r="K44" s="529"/>
      <c r="L44" s="529"/>
      <c r="M44" s="529"/>
      <c r="N44" s="529"/>
      <c r="O44" s="529"/>
      <c r="P44" s="529"/>
      <c r="Q44" s="529"/>
      <c r="R44" s="529"/>
      <c r="S44" s="529"/>
      <c r="T44" s="529"/>
      <c r="U44" s="529"/>
      <c r="V44" s="529"/>
      <c r="W44" s="529"/>
      <c r="X44" s="529"/>
      <c r="Y44" s="519"/>
      <c r="Z44" s="406"/>
      <c r="AA44" s="406"/>
      <c r="AB44" s="415"/>
      <c r="AC44" s="393"/>
      <c r="AD44" s="393"/>
    </row>
    <row r="45" spans="1:30" ht="15.75" customHeight="1">
      <c r="A45" s="393"/>
      <c r="B45" s="31"/>
      <c r="C45" s="393"/>
      <c r="D45" s="534" t="s">
        <v>152</v>
      </c>
      <c r="E45" s="529"/>
      <c r="F45" s="529"/>
      <c r="G45" s="529"/>
      <c r="H45" s="519"/>
      <c r="I45" s="530" t="s">
        <v>153</v>
      </c>
      <c r="J45" s="529"/>
      <c r="K45" s="529"/>
      <c r="L45" s="529"/>
      <c r="M45" s="529"/>
      <c r="N45" s="529"/>
      <c r="O45" s="529"/>
      <c r="P45" s="519"/>
      <c r="Q45" s="531" t="s">
        <v>154</v>
      </c>
      <c r="R45" s="529"/>
      <c r="S45" s="529"/>
      <c r="T45" s="529"/>
      <c r="U45" s="529"/>
      <c r="V45" s="529"/>
      <c r="W45" s="529"/>
      <c r="X45" s="529"/>
      <c r="Y45" s="519"/>
      <c r="Z45" s="406"/>
      <c r="AA45" s="406"/>
      <c r="AB45" s="415"/>
      <c r="AC45" s="393"/>
      <c r="AD45" s="393"/>
    </row>
    <row r="46" spans="1:30" ht="15.75" customHeight="1">
      <c r="A46" s="416"/>
      <c r="B46" s="39"/>
      <c r="C46" s="40"/>
      <c r="D46" s="535" t="s">
        <v>155</v>
      </c>
      <c r="E46" s="529"/>
      <c r="F46" s="529"/>
      <c r="G46" s="529"/>
      <c r="H46" s="519"/>
      <c r="I46" s="532" t="s">
        <v>156</v>
      </c>
      <c r="J46" s="529"/>
      <c r="K46" s="529"/>
      <c r="L46" s="529"/>
      <c r="M46" s="529"/>
      <c r="N46" s="529"/>
      <c r="O46" s="529"/>
      <c r="P46" s="519"/>
      <c r="Q46" s="533" t="s">
        <v>157</v>
      </c>
      <c r="R46" s="529"/>
      <c r="S46" s="529"/>
      <c r="T46" s="529"/>
      <c r="U46" s="529"/>
      <c r="V46" s="529"/>
      <c r="W46" s="529"/>
      <c r="X46" s="529"/>
      <c r="Y46" s="519"/>
      <c r="Z46" s="416"/>
      <c r="AA46" s="416"/>
      <c r="AB46" s="417"/>
      <c r="AC46" s="416"/>
      <c r="AD46" s="416"/>
    </row>
    <row r="47" spans="1:30" ht="15.75" customHeight="1">
      <c r="A47" s="393"/>
      <c r="B47" s="31"/>
      <c r="C47" s="418"/>
      <c r="D47" s="418"/>
      <c r="E47" s="418"/>
      <c r="F47" s="418"/>
      <c r="G47" s="419"/>
      <c r="H47" s="419"/>
      <c r="I47" s="419"/>
      <c r="J47" s="419"/>
      <c r="K47" s="419"/>
      <c r="L47" s="419"/>
      <c r="M47" s="419"/>
      <c r="N47" s="419"/>
      <c r="O47" s="419"/>
      <c r="P47" s="419"/>
      <c r="Q47" s="419"/>
      <c r="R47" s="419"/>
      <c r="S47" s="419"/>
      <c r="T47" s="419"/>
      <c r="U47" s="419"/>
      <c r="V47" s="419"/>
      <c r="W47" s="419"/>
      <c r="X47" s="419"/>
      <c r="Y47" s="419"/>
      <c r="Z47" s="418"/>
      <c r="AA47" s="418"/>
      <c r="AB47" s="401"/>
      <c r="AC47" s="393"/>
      <c r="AD47" s="393"/>
    </row>
    <row r="48" spans="1:30" ht="15.75" customHeight="1">
      <c r="A48" s="420"/>
      <c r="B48" s="41"/>
      <c r="C48" s="536" t="s">
        <v>158</v>
      </c>
      <c r="D48" s="529"/>
      <c r="E48" s="529"/>
      <c r="F48" s="519"/>
      <c r="G48" s="537" t="s">
        <v>159</v>
      </c>
      <c r="H48" s="538" t="s">
        <v>160</v>
      </c>
      <c r="I48" s="539"/>
      <c r="J48" s="539"/>
      <c r="K48" s="539"/>
      <c r="L48" s="539"/>
      <c r="M48" s="539"/>
      <c r="N48" s="539"/>
      <c r="O48" s="539"/>
      <c r="P48" s="539"/>
      <c r="Q48" s="539"/>
      <c r="R48" s="539"/>
      <c r="S48" s="539"/>
      <c r="T48" s="539"/>
      <c r="U48" s="539"/>
      <c r="V48" s="539"/>
      <c r="W48" s="539"/>
      <c r="X48" s="539"/>
      <c r="Y48" s="539"/>
      <c r="Z48" s="539"/>
      <c r="AA48" s="540"/>
      <c r="AB48" s="415"/>
      <c r="AC48" s="420"/>
      <c r="AD48" s="420"/>
    </row>
    <row r="49" spans="1:30" ht="15.75" customHeight="1">
      <c r="A49" s="420"/>
      <c r="B49" s="41"/>
      <c r="C49" s="42" t="s">
        <v>161</v>
      </c>
      <c r="D49" s="43">
        <v>1.2</v>
      </c>
      <c r="E49" s="536" t="s">
        <v>162</v>
      </c>
      <c r="F49" s="519"/>
      <c r="G49" s="506"/>
      <c r="H49" s="541"/>
      <c r="I49" s="542"/>
      <c r="J49" s="542"/>
      <c r="K49" s="542"/>
      <c r="L49" s="542"/>
      <c r="M49" s="542"/>
      <c r="N49" s="542"/>
      <c r="O49" s="542"/>
      <c r="P49" s="542"/>
      <c r="Q49" s="542"/>
      <c r="R49" s="542"/>
      <c r="S49" s="542"/>
      <c r="T49" s="542"/>
      <c r="U49" s="542"/>
      <c r="V49" s="542"/>
      <c r="W49" s="542"/>
      <c r="X49" s="542"/>
      <c r="Y49" s="542"/>
      <c r="Z49" s="542"/>
      <c r="AA49" s="543"/>
      <c r="AB49" s="415"/>
      <c r="AC49" s="420"/>
      <c r="AD49" s="420"/>
    </row>
    <row r="50" spans="1:30" ht="15.75" customHeight="1">
      <c r="A50" s="420"/>
      <c r="B50" s="41"/>
      <c r="C50" s="44">
        <v>2024</v>
      </c>
      <c r="D50" s="45">
        <v>45474</v>
      </c>
      <c r="E50" s="544">
        <v>45656</v>
      </c>
      <c r="F50" s="519"/>
      <c r="G50" s="46">
        <v>1.2</v>
      </c>
      <c r="H50" s="548" t="s">
        <v>710</v>
      </c>
      <c r="I50" s="529"/>
      <c r="J50" s="529"/>
      <c r="K50" s="529"/>
      <c r="L50" s="529"/>
      <c r="M50" s="529"/>
      <c r="N50" s="529"/>
      <c r="O50" s="529"/>
      <c r="P50" s="529"/>
      <c r="Q50" s="529"/>
      <c r="R50" s="529"/>
      <c r="S50" s="529"/>
      <c r="T50" s="529"/>
      <c r="U50" s="529"/>
      <c r="V50" s="529"/>
      <c r="W50" s="529"/>
      <c r="X50" s="529"/>
      <c r="Y50" s="529"/>
      <c r="Z50" s="529"/>
      <c r="AA50" s="519"/>
      <c r="AB50" s="415"/>
      <c r="AC50" s="420"/>
      <c r="AD50" s="420"/>
    </row>
    <row r="51" spans="1:30" ht="15.75" customHeight="1">
      <c r="A51" s="420"/>
      <c r="B51" s="41"/>
      <c r="C51" s="44">
        <v>2025</v>
      </c>
      <c r="D51" s="45">
        <v>45658</v>
      </c>
      <c r="E51" s="544">
        <v>46021</v>
      </c>
      <c r="F51" s="519"/>
      <c r="G51" s="46">
        <v>1.7</v>
      </c>
      <c r="H51" s="548" t="s">
        <v>710</v>
      </c>
      <c r="I51" s="529"/>
      <c r="J51" s="529"/>
      <c r="K51" s="529"/>
      <c r="L51" s="529"/>
      <c r="M51" s="529"/>
      <c r="N51" s="529"/>
      <c r="O51" s="529"/>
      <c r="P51" s="529"/>
      <c r="Q51" s="529"/>
      <c r="R51" s="529"/>
      <c r="S51" s="529"/>
      <c r="T51" s="529"/>
      <c r="U51" s="529"/>
      <c r="V51" s="529"/>
      <c r="W51" s="529"/>
      <c r="X51" s="529"/>
      <c r="Y51" s="529"/>
      <c r="Z51" s="529"/>
      <c r="AA51" s="519"/>
      <c r="AB51" s="415"/>
      <c r="AC51" s="420"/>
      <c r="AD51" s="420"/>
    </row>
    <row r="52" spans="1:30" ht="15.75" customHeight="1">
      <c r="A52" s="420"/>
      <c r="B52" s="41"/>
      <c r="C52" s="44">
        <v>2026</v>
      </c>
      <c r="D52" s="45">
        <v>46023</v>
      </c>
      <c r="E52" s="544">
        <v>46386</v>
      </c>
      <c r="F52" s="519"/>
      <c r="G52" s="46">
        <v>1.1000000000000001</v>
      </c>
      <c r="H52" s="548" t="s">
        <v>710</v>
      </c>
      <c r="I52" s="529"/>
      <c r="J52" s="529"/>
      <c r="K52" s="529"/>
      <c r="L52" s="529"/>
      <c r="M52" s="529"/>
      <c r="N52" s="529"/>
      <c r="O52" s="529"/>
      <c r="P52" s="529"/>
      <c r="Q52" s="529"/>
      <c r="R52" s="529"/>
      <c r="S52" s="529"/>
      <c r="T52" s="529"/>
      <c r="U52" s="529"/>
      <c r="V52" s="529"/>
      <c r="W52" s="529"/>
      <c r="X52" s="529"/>
      <c r="Y52" s="529"/>
      <c r="Z52" s="529"/>
      <c r="AA52" s="519"/>
      <c r="AB52" s="415"/>
      <c r="AC52" s="420"/>
      <c r="AD52" s="420"/>
    </row>
    <row r="53" spans="1:30" ht="15.75" customHeight="1">
      <c r="A53" s="420"/>
      <c r="B53" s="41"/>
      <c r="C53" s="44">
        <v>2027</v>
      </c>
      <c r="D53" s="45">
        <v>46388</v>
      </c>
      <c r="E53" s="544">
        <v>46751</v>
      </c>
      <c r="F53" s="519"/>
      <c r="G53" s="46">
        <v>1</v>
      </c>
      <c r="H53" s="548" t="s">
        <v>710</v>
      </c>
      <c r="I53" s="529"/>
      <c r="J53" s="529"/>
      <c r="K53" s="529"/>
      <c r="L53" s="529"/>
      <c r="M53" s="529"/>
      <c r="N53" s="529"/>
      <c r="O53" s="529"/>
      <c r="P53" s="529"/>
      <c r="Q53" s="529"/>
      <c r="R53" s="529"/>
      <c r="S53" s="529"/>
      <c r="T53" s="529"/>
      <c r="U53" s="529"/>
      <c r="V53" s="529"/>
      <c r="W53" s="529"/>
      <c r="X53" s="529"/>
      <c r="Y53" s="529"/>
      <c r="Z53" s="529"/>
      <c r="AA53" s="519"/>
      <c r="AB53" s="415"/>
      <c r="AC53" s="420"/>
      <c r="AD53" s="420"/>
    </row>
    <row r="54" spans="1:30" ht="15.75" customHeight="1">
      <c r="A54" s="420"/>
      <c r="B54" s="41"/>
      <c r="C54" s="44"/>
      <c r="D54" s="44"/>
      <c r="E54" s="536"/>
      <c r="F54" s="519"/>
      <c r="G54" s="43"/>
      <c r="H54" s="536"/>
      <c r="I54" s="529"/>
      <c r="J54" s="529"/>
      <c r="K54" s="529"/>
      <c r="L54" s="529"/>
      <c r="M54" s="529"/>
      <c r="N54" s="529"/>
      <c r="O54" s="529"/>
      <c r="P54" s="529"/>
      <c r="Q54" s="529"/>
      <c r="R54" s="529"/>
      <c r="S54" s="529"/>
      <c r="T54" s="529"/>
      <c r="U54" s="529"/>
      <c r="V54" s="529"/>
      <c r="W54" s="529"/>
      <c r="X54" s="529"/>
      <c r="Y54" s="529"/>
      <c r="Z54" s="529"/>
      <c r="AA54" s="519"/>
      <c r="AB54" s="415"/>
      <c r="AC54" s="420"/>
      <c r="AD54" s="420"/>
    </row>
    <row r="55" spans="1:30" ht="15.75" customHeight="1">
      <c r="A55" s="393"/>
      <c r="B55" s="31"/>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400"/>
      <c r="AC55" s="393"/>
      <c r="AD55" s="393"/>
    </row>
    <row r="56" spans="1:30" ht="15.75" customHeight="1">
      <c r="A56" s="393"/>
      <c r="B56" s="31"/>
      <c r="C56" s="550" t="s">
        <v>163</v>
      </c>
      <c r="D56" s="546"/>
      <c r="E56" s="405"/>
      <c r="F56" s="397" t="s">
        <v>164</v>
      </c>
      <c r="G56" s="47"/>
      <c r="H56" s="407"/>
      <c r="I56" s="397" t="s">
        <v>165</v>
      </c>
      <c r="J56" s="393"/>
      <c r="K56" s="549"/>
      <c r="L56" s="519"/>
      <c r="M56" s="405"/>
      <c r="N56" s="393"/>
      <c r="O56" s="393"/>
      <c r="P56" s="393"/>
      <c r="Q56" s="393"/>
      <c r="R56" s="393"/>
      <c r="S56" s="393"/>
      <c r="T56" s="393"/>
      <c r="U56" s="393"/>
      <c r="V56" s="393"/>
      <c r="W56" s="393"/>
      <c r="X56" s="393"/>
      <c r="Y56" s="393"/>
      <c r="Z56" s="393"/>
      <c r="AA56" s="393"/>
      <c r="AB56" s="400"/>
      <c r="AC56" s="393"/>
      <c r="AD56" s="393"/>
    </row>
    <row r="57" spans="1:30" ht="15.75" customHeight="1">
      <c r="A57" s="393"/>
      <c r="B57" s="42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22"/>
      <c r="AC57" s="393"/>
      <c r="AD57" s="393"/>
    </row>
    <row r="58" spans="1:30" ht="15.75" customHeight="1">
      <c r="A58" s="393"/>
      <c r="B58" s="547" t="s">
        <v>166</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19"/>
      <c r="AC58" s="393"/>
      <c r="AD58" s="393"/>
    </row>
    <row r="59" spans="1:30" ht="15.75" customHeight="1">
      <c r="A59" s="393"/>
      <c r="B59" s="48"/>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9"/>
      <c r="AC59" s="393"/>
      <c r="AD59" s="393"/>
    </row>
    <row r="60" spans="1:30" ht="29.25" customHeight="1">
      <c r="A60" s="393"/>
      <c r="B60" s="536" t="s">
        <v>161</v>
      </c>
      <c r="C60" s="519"/>
      <c r="D60" s="43"/>
      <c r="E60" s="536" t="s">
        <v>167</v>
      </c>
      <c r="F60" s="519"/>
      <c r="G60" s="43"/>
      <c r="H60" s="528" t="s">
        <v>168</v>
      </c>
      <c r="I60" s="519"/>
      <c r="J60" s="536"/>
      <c r="K60" s="519"/>
      <c r="L60" s="545"/>
      <c r="M60" s="546"/>
      <c r="N60" s="43" t="s">
        <v>169</v>
      </c>
      <c r="O60" s="536"/>
      <c r="P60" s="529"/>
      <c r="Q60" s="519"/>
      <c r="R60" s="536" t="s">
        <v>170</v>
      </c>
      <c r="S60" s="529"/>
      <c r="T60" s="519"/>
      <c r="U60" s="536"/>
      <c r="V60" s="529"/>
      <c r="W60" s="519"/>
      <c r="X60" s="536" t="s">
        <v>171</v>
      </c>
      <c r="Y60" s="519"/>
      <c r="Z60" s="536"/>
      <c r="AA60" s="529"/>
      <c r="AB60" s="519"/>
      <c r="AC60" s="393"/>
      <c r="AD60" s="393"/>
    </row>
    <row r="61" spans="1:30" ht="15.75" customHeight="1">
      <c r="A61" s="393"/>
      <c r="B61" s="48"/>
      <c r="C61" s="423"/>
      <c r="D61" s="423"/>
      <c r="E61" s="423"/>
      <c r="F61" s="416"/>
      <c r="G61" s="424"/>
      <c r="H61" s="425"/>
      <c r="I61" s="425"/>
      <c r="J61" s="416"/>
      <c r="K61" s="416"/>
      <c r="L61" s="416"/>
      <c r="M61" s="416"/>
      <c r="N61" s="425"/>
      <c r="O61" s="416"/>
      <c r="P61" s="416"/>
      <c r="Q61" s="416"/>
      <c r="R61" s="416"/>
      <c r="S61" s="425"/>
      <c r="T61" s="402"/>
      <c r="U61" s="402"/>
      <c r="V61" s="393"/>
      <c r="W61" s="425"/>
      <c r="X61" s="412"/>
      <c r="Y61" s="412"/>
      <c r="Z61" s="50"/>
      <c r="AA61" s="28"/>
      <c r="AB61" s="51"/>
      <c r="AC61" s="393"/>
      <c r="AD61" s="393"/>
    </row>
    <row r="62" spans="1:30" ht="15.75" customHeight="1">
      <c r="A62" s="393"/>
      <c r="B62" s="547" t="s">
        <v>172</v>
      </c>
      <c r="C62" s="519"/>
      <c r="D62" s="551"/>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3"/>
      <c r="AC62" s="393"/>
      <c r="AD62" s="393"/>
    </row>
    <row r="63" spans="1:30" ht="15.75" customHeight="1">
      <c r="A63" s="393"/>
      <c r="B63" s="48"/>
      <c r="C63" s="423"/>
      <c r="D63" s="423"/>
      <c r="E63" s="423"/>
      <c r="F63" s="416"/>
      <c r="G63" s="424"/>
      <c r="H63" s="425"/>
      <c r="I63" s="425"/>
      <c r="J63" s="416"/>
      <c r="K63" s="416"/>
      <c r="L63" s="416"/>
      <c r="M63" s="416"/>
      <c r="N63" s="425"/>
      <c r="O63" s="416"/>
      <c r="P63" s="416"/>
      <c r="Q63" s="416"/>
      <c r="R63" s="416"/>
      <c r="S63" s="425"/>
      <c r="T63" s="402"/>
      <c r="U63" s="402"/>
      <c r="V63" s="393"/>
      <c r="W63" s="425"/>
      <c r="X63" s="412"/>
      <c r="Y63" s="412"/>
      <c r="Z63" s="50"/>
      <c r="AA63" s="28"/>
      <c r="AB63" s="51"/>
      <c r="AC63" s="393"/>
      <c r="AD63" s="393"/>
    </row>
    <row r="64" spans="1:30" ht="15.75" customHeight="1">
      <c r="A64" s="393"/>
      <c r="B64" s="547" t="s">
        <v>173</v>
      </c>
      <c r="C64" s="519"/>
      <c r="D64" s="55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3"/>
      <c r="AC64" s="393"/>
      <c r="AD64" s="393"/>
    </row>
    <row r="65" spans="1:30" ht="15.75" customHeight="1">
      <c r="A65" s="393"/>
      <c r="B65" s="48"/>
      <c r="C65" s="423"/>
      <c r="D65" s="423"/>
      <c r="E65" s="423"/>
      <c r="F65" s="416"/>
      <c r="G65" s="424"/>
      <c r="H65" s="425"/>
      <c r="I65" s="425"/>
      <c r="J65" s="416"/>
      <c r="K65" s="416"/>
      <c r="L65" s="416"/>
      <c r="M65" s="416"/>
      <c r="N65" s="425"/>
      <c r="O65" s="416"/>
      <c r="P65" s="416"/>
      <c r="Q65" s="416"/>
      <c r="R65" s="416"/>
      <c r="S65" s="425"/>
      <c r="T65" s="402"/>
      <c r="U65" s="402"/>
      <c r="V65" s="393"/>
      <c r="W65" s="425"/>
      <c r="X65" s="412"/>
      <c r="Y65" s="412"/>
      <c r="Z65" s="412"/>
      <c r="AA65" s="402"/>
      <c r="AB65" s="408"/>
      <c r="AC65" s="393"/>
      <c r="AD65" s="393"/>
    </row>
    <row r="66" spans="1:30" ht="15.75" customHeight="1">
      <c r="A66" s="393"/>
      <c r="B66" s="547" t="s">
        <v>174</v>
      </c>
      <c r="C66" s="519"/>
      <c r="D66" s="55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3"/>
      <c r="AC66" s="393"/>
      <c r="AD66" s="393"/>
    </row>
    <row r="67" spans="1:30" ht="15.75" customHeight="1">
      <c r="A67" s="393"/>
      <c r="B67" s="48"/>
      <c r="C67" s="423"/>
      <c r="D67" s="423"/>
      <c r="E67" s="423"/>
      <c r="F67" s="416"/>
      <c r="G67" s="424"/>
      <c r="H67" s="425"/>
      <c r="I67" s="425"/>
      <c r="J67" s="416"/>
      <c r="K67" s="416"/>
      <c r="L67" s="416"/>
      <c r="M67" s="416"/>
      <c r="N67" s="425"/>
      <c r="O67" s="416"/>
      <c r="P67" s="416"/>
      <c r="Q67" s="416"/>
      <c r="R67" s="416"/>
      <c r="S67" s="425"/>
      <c r="T67" s="402"/>
      <c r="U67" s="402"/>
      <c r="V67" s="393"/>
      <c r="W67" s="425"/>
      <c r="X67" s="412"/>
      <c r="Y67" s="412"/>
      <c r="Z67" s="50"/>
      <c r="AA67" s="28"/>
      <c r="AB67" s="51"/>
      <c r="AC67" s="393"/>
      <c r="AD67" s="393"/>
    </row>
    <row r="68" spans="1:30" ht="15.75" customHeight="1">
      <c r="A68" s="393"/>
      <c r="B68" s="547" t="s">
        <v>175</v>
      </c>
      <c r="C68" s="519"/>
      <c r="D68" s="55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3"/>
      <c r="AC68" s="393"/>
      <c r="AD68" s="393"/>
    </row>
    <row r="69" spans="1:30" ht="15.75" customHeight="1">
      <c r="A69" s="393"/>
      <c r="B69" s="48"/>
      <c r="C69" s="423"/>
      <c r="D69" s="423"/>
      <c r="E69" s="423"/>
      <c r="F69" s="416"/>
      <c r="G69" s="424"/>
      <c r="H69" s="425"/>
      <c r="I69" s="425"/>
      <c r="J69" s="416"/>
      <c r="K69" s="416"/>
      <c r="L69" s="416"/>
      <c r="M69" s="416"/>
      <c r="N69" s="425"/>
      <c r="O69" s="416"/>
      <c r="P69" s="416"/>
      <c r="Q69" s="416"/>
      <c r="R69" s="416"/>
      <c r="S69" s="425"/>
      <c r="T69" s="402"/>
      <c r="U69" s="402"/>
      <c r="V69" s="393"/>
      <c r="W69" s="425"/>
      <c r="X69" s="412"/>
      <c r="Y69" s="412"/>
      <c r="Z69" s="50"/>
      <c r="AA69" s="28"/>
      <c r="AB69" s="51"/>
      <c r="AC69" s="393"/>
      <c r="AD69" s="393"/>
    </row>
    <row r="70" spans="1:30" ht="15.75" customHeight="1">
      <c r="A70" s="393"/>
      <c r="B70" s="547" t="s">
        <v>176</v>
      </c>
      <c r="C70" s="519"/>
      <c r="D70" s="55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3"/>
      <c r="AC70" s="393"/>
      <c r="AD70" s="393"/>
    </row>
    <row r="71" spans="1:30" ht="15.75" customHeight="1">
      <c r="A71" s="393"/>
      <c r="B71" s="48"/>
      <c r="C71" s="423"/>
      <c r="D71" s="423"/>
      <c r="E71" s="423"/>
      <c r="F71" s="416"/>
      <c r="G71" s="424"/>
      <c r="H71" s="425"/>
      <c r="I71" s="425"/>
      <c r="J71" s="416"/>
      <c r="K71" s="416"/>
      <c r="L71" s="416"/>
      <c r="M71" s="416"/>
      <c r="N71" s="425"/>
      <c r="O71" s="416"/>
      <c r="P71" s="416"/>
      <c r="Q71" s="416"/>
      <c r="R71" s="416"/>
      <c r="S71" s="425"/>
      <c r="T71" s="402"/>
      <c r="U71" s="402"/>
      <c r="V71" s="393"/>
      <c r="W71" s="425"/>
      <c r="X71" s="412"/>
      <c r="Y71" s="412"/>
      <c r="Z71" s="50"/>
      <c r="AA71" s="28"/>
      <c r="AB71" s="51"/>
      <c r="AC71" s="393"/>
      <c r="AD71" s="393"/>
    </row>
    <row r="72" spans="1:30" ht="15.75" customHeight="1">
      <c r="A72" s="393"/>
      <c r="B72" s="547" t="s">
        <v>177</v>
      </c>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19"/>
      <c r="AC72" s="393"/>
      <c r="AD72" s="393"/>
    </row>
    <row r="73" spans="1:30" ht="15.75" customHeight="1">
      <c r="A73" s="393"/>
      <c r="B73" s="528" t="s">
        <v>122</v>
      </c>
      <c r="C73" s="519"/>
      <c r="D73" s="52" t="s">
        <v>178</v>
      </c>
      <c r="E73" s="528" t="s">
        <v>179</v>
      </c>
      <c r="F73" s="519"/>
      <c r="G73" s="528" t="s">
        <v>177</v>
      </c>
      <c r="H73" s="529"/>
      <c r="I73" s="529"/>
      <c r="J73" s="529"/>
      <c r="K73" s="529"/>
      <c r="L73" s="529"/>
      <c r="M73" s="529"/>
      <c r="N73" s="529"/>
      <c r="O73" s="519"/>
      <c r="P73" s="528" t="s">
        <v>180</v>
      </c>
      <c r="Q73" s="529"/>
      <c r="R73" s="529"/>
      <c r="S73" s="529"/>
      <c r="T73" s="529"/>
      <c r="U73" s="529"/>
      <c r="V73" s="529"/>
      <c r="W73" s="529"/>
      <c r="X73" s="529"/>
      <c r="Y73" s="529"/>
      <c r="Z73" s="529"/>
      <c r="AA73" s="529"/>
      <c r="AB73" s="519"/>
      <c r="AC73" s="393"/>
      <c r="AD73" s="393"/>
    </row>
    <row r="74" spans="1:30" ht="15.75" customHeight="1">
      <c r="A74" s="393"/>
      <c r="B74" s="528"/>
      <c r="C74" s="519"/>
      <c r="D74" s="37"/>
      <c r="E74" s="528"/>
      <c r="F74" s="519"/>
      <c r="G74" s="553"/>
      <c r="H74" s="529"/>
      <c r="I74" s="529"/>
      <c r="J74" s="529"/>
      <c r="K74" s="529"/>
      <c r="L74" s="529"/>
      <c r="M74" s="529"/>
      <c r="N74" s="529"/>
      <c r="O74" s="519"/>
      <c r="P74" s="553"/>
      <c r="Q74" s="529"/>
      <c r="R74" s="529"/>
      <c r="S74" s="529"/>
      <c r="T74" s="529"/>
      <c r="U74" s="529"/>
      <c r="V74" s="529"/>
      <c r="W74" s="529"/>
      <c r="X74" s="529"/>
      <c r="Y74" s="529"/>
      <c r="Z74" s="529"/>
      <c r="AA74" s="529"/>
      <c r="AB74" s="519"/>
      <c r="AC74" s="393"/>
      <c r="AD74" s="393"/>
    </row>
    <row r="75" spans="1:30" ht="15.75" customHeight="1">
      <c r="A75" s="393"/>
      <c r="B75" s="528"/>
      <c r="C75" s="519"/>
      <c r="D75" s="37"/>
      <c r="E75" s="528"/>
      <c r="F75" s="519"/>
      <c r="G75" s="553"/>
      <c r="H75" s="529"/>
      <c r="I75" s="529"/>
      <c r="J75" s="529"/>
      <c r="K75" s="529"/>
      <c r="L75" s="529"/>
      <c r="M75" s="529"/>
      <c r="N75" s="529"/>
      <c r="O75" s="519"/>
      <c r="P75" s="553"/>
      <c r="Q75" s="529"/>
      <c r="R75" s="529"/>
      <c r="S75" s="529"/>
      <c r="T75" s="529"/>
      <c r="U75" s="529"/>
      <c r="V75" s="529"/>
      <c r="W75" s="529"/>
      <c r="X75" s="529"/>
      <c r="Y75" s="529"/>
      <c r="Z75" s="529"/>
      <c r="AA75" s="529"/>
      <c r="AB75" s="519"/>
      <c r="AC75" s="393"/>
      <c r="AD75" s="393"/>
    </row>
    <row r="76" spans="1:30" ht="26.25" customHeight="1">
      <c r="A76" s="393"/>
      <c r="B76" s="554" t="s">
        <v>181</v>
      </c>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19"/>
      <c r="AC76" s="393"/>
      <c r="AD76" s="426"/>
    </row>
    <row r="77" spans="1:30" ht="12.75" customHeight="1">
      <c r="A77" s="39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row>
    <row r="78" spans="1:30" ht="12.75" customHeight="1">
      <c r="A78" s="39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row>
    <row r="79" spans="1:30" ht="12.7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row>
    <row r="80" spans="1:30" ht="12.7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row>
    <row r="81" spans="1:30" ht="12.75" customHeight="1">
      <c r="A81" s="39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row>
    <row r="82" spans="1:30" ht="12.75" customHeight="1">
      <c r="A82" s="39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row>
    <row r="83" spans="1:30" ht="12.75" customHeight="1">
      <c r="A83" s="39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1" width="11.5" customWidth="1"/>
    <col min="32" max="32" width="28" customWidth="1"/>
    <col min="33" max="33" width="11.5" customWidth="1"/>
  </cols>
  <sheetData>
    <row r="1" spans="1:33"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row>
    <row r="2" spans="1:33"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c r="AE2" s="393"/>
      <c r="AF2" s="393"/>
      <c r="AG2" s="393"/>
    </row>
    <row r="3" spans="1:33"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c r="AE3" s="393"/>
      <c r="AF3" s="393"/>
      <c r="AG3" s="393"/>
    </row>
    <row r="4" spans="1:33"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c r="AE4" s="393"/>
      <c r="AF4" s="393"/>
      <c r="AG4" s="393"/>
    </row>
    <row r="5" spans="1:33"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c r="AE5" s="393"/>
      <c r="AF5" s="393"/>
      <c r="AG5" s="393"/>
    </row>
    <row r="6" spans="1:33"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c r="AE6" s="393"/>
      <c r="AF6" s="393"/>
      <c r="AG6" s="393"/>
    </row>
    <row r="7" spans="1:33"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c r="AE7" s="393"/>
      <c r="AF7" s="393"/>
      <c r="AG7" s="393"/>
    </row>
    <row r="8" spans="1:33"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c r="AE8" s="393"/>
      <c r="AF8" s="989" t="s">
        <v>711</v>
      </c>
      <c r="AG8" s="546"/>
    </row>
    <row r="9" spans="1:33"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c r="AE9" s="393"/>
      <c r="AF9" s="393"/>
      <c r="AG9" s="393"/>
    </row>
    <row r="10" spans="1:33" ht="30" customHeight="1">
      <c r="A10" s="393"/>
      <c r="B10" s="31"/>
      <c r="C10" s="560" t="s">
        <v>123</v>
      </c>
      <c r="D10" s="546"/>
      <c r="E10" s="528" t="s">
        <v>114</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c r="AE10" s="393"/>
      <c r="AF10" s="393"/>
      <c r="AG10" s="393"/>
    </row>
    <row r="11" spans="1:33"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c r="AE11" s="393"/>
      <c r="AF11" s="52" t="s">
        <v>712</v>
      </c>
      <c r="AG11" s="52" t="s">
        <v>713</v>
      </c>
    </row>
    <row r="12" spans="1:33" ht="29.25" customHeight="1">
      <c r="A12" s="393"/>
      <c r="B12" s="31"/>
      <c r="C12" s="564" t="s">
        <v>125</v>
      </c>
      <c r="D12" s="565"/>
      <c r="E12" s="562" t="s">
        <v>714</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c r="AE12" s="393"/>
      <c r="AF12" s="37" t="s">
        <v>715</v>
      </c>
      <c r="AG12" s="37">
        <v>28</v>
      </c>
    </row>
    <row r="13" spans="1:33"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c r="AE13" s="393"/>
      <c r="AF13" s="37" t="s">
        <v>716</v>
      </c>
      <c r="AG13" s="37">
        <v>100</v>
      </c>
    </row>
    <row r="14" spans="1:33" ht="15" customHeight="1">
      <c r="A14" s="393"/>
      <c r="B14" s="31"/>
      <c r="C14" s="560" t="s">
        <v>127</v>
      </c>
      <c r="D14" s="546"/>
      <c r="E14" s="403"/>
      <c r="F14" s="561"/>
      <c r="G14" s="546"/>
      <c r="H14" s="546"/>
      <c r="I14" s="546"/>
      <c r="J14" s="546"/>
      <c r="K14" s="546"/>
      <c r="L14" s="546"/>
      <c r="M14" s="546"/>
      <c r="N14" s="546"/>
      <c r="O14" s="546"/>
      <c r="P14" s="546"/>
      <c r="Q14" s="546"/>
      <c r="R14" s="546"/>
      <c r="S14" s="546"/>
      <c r="T14" s="546"/>
      <c r="U14" s="546"/>
      <c r="V14" s="546"/>
      <c r="W14" s="546"/>
      <c r="X14" s="546"/>
      <c r="Y14" s="546"/>
      <c r="Z14" s="546"/>
      <c r="AA14" s="546"/>
      <c r="AB14" s="557"/>
      <c r="AC14" s="393"/>
      <c r="AD14" s="393"/>
      <c r="AE14" s="393"/>
      <c r="AF14" s="37" t="s">
        <v>717</v>
      </c>
      <c r="AG14" s="37">
        <v>34</v>
      </c>
    </row>
    <row r="15" spans="1:33" ht="29.25" customHeight="1">
      <c r="A15" s="393"/>
      <c r="B15" s="31"/>
      <c r="C15" s="528" t="s">
        <v>718</v>
      </c>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19"/>
      <c r="AB15" s="404"/>
      <c r="AC15" s="393"/>
      <c r="AD15" s="393"/>
      <c r="AE15" s="393"/>
      <c r="AF15" s="37" t="s">
        <v>719</v>
      </c>
      <c r="AG15" s="37">
        <v>100</v>
      </c>
    </row>
    <row r="16" spans="1:33" ht="15" customHeight="1">
      <c r="A16" s="393"/>
      <c r="B16" s="3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4"/>
      <c r="AC16" s="393"/>
      <c r="AD16" s="393"/>
      <c r="AE16" s="393"/>
      <c r="AF16" s="37" t="s">
        <v>720</v>
      </c>
      <c r="AG16" s="37">
        <v>38</v>
      </c>
    </row>
    <row r="17" spans="1:33" ht="15" customHeight="1">
      <c r="A17" s="393"/>
      <c r="B17" s="31"/>
      <c r="C17" s="406" t="s">
        <v>128</v>
      </c>
      <c r="D17" s="406"/>
      <c r="E17" s="393"/>
      <c r="F17" s="393"/>
      <c r="G17" s="393"/>
      <c r="H17" s="393"/>
      <c r="I17" s="393"/>
      <c r="J17" s="405"/>
      <c r="K17" s="405"/>
      <c r="L17" s="405"/>
      <c r="M17" s="405"/>
      <c r="N17" s="405"/>
      <c r="O17" s="405"/>
      <c r="P17" s="405"/>
      <c r="Q17" s="405"/>
      <c r="R17" s="405" t="s">
        <v>129</v>
      </c>
      <c r="S17" s="405"/>
      <c r="T17" s="405"/>
      <c r="U17" s="405"/>
      <c r="V17" s="405"/>
      <c r="W17" s="405"/>
      <c r="X17" s="405"/>
      <c r="Y17" s="405"/>
      <c r="Z17" s="405"/>
      <c r="AA17" s="405"/>
      <c r="AB17" s="404"/>
      <c r="AC17" s="393"/>
      <c r="AD17" s="393"/>
      <c r="AE17" s="393"/>
      <c r="AF17" s="37" t="s">
        <v>721</v>
      </c>
      <c r="AG17" s="37">
        <v>100</v>
      </c>
    </row>
    <row r="18" spans="1:33" ht="15" customHeight="1">
      <c r="A18" s="393"/>
      <c r="B18" s="31"/>
      <c r="C18" s="555"/>
      <c r="D18" s="539"/>
      <c r="E18" s="539"/>
      <c r="F18" s="539"/>
      <c r="G18" s="539"/>
      <c r="H18" s="539"/>
      <c r="I18" s="539"/>
      <c r="J18" s="539"/>
      <c r="K18" s="539"/>
      <c r="L18" s="539"/>
      <c r="M18" s="539"/>
      <c r="N18" s="539"/>
      <c r="O18" s="539"/>
      <c r="P18" s="540"/>
      <c r="Q18" s="393"/>
      <c r="R18" s="549"/>
      <c r="S18" s="529"/>
      <c r="T18" s="529"/>
      <c r="U18" s="529"/>
      <c r="V18" s="529"/>
      <c r="W18" s="529"/>
      <c r="X18" s="529"/>
      <c r="Y18" s="529"/>
      <c r="Z18" s="529"/>
      <c r="AA18" s="519"/>
      <c r="AB18" s="400"/>
      <c r="AC18" s="393"/>
      <c r="AD18" s="393"/>
      <c r="AE18" s="393"/>
      <c r="AF18" s="37" t="s">
        <v>722</v>
      </c>
      <c r="AG18" s="37">
        <v>25</v>
      </c>
    </row>
    <row r="19" spans="1:33" ht="15" customHeight="1">
      <c r="A19" s="393"/>
      <c r="B19" s="31"/>
      <c r="C19" s="556"/>
      <c r="D19" s="503"/>
      <c r="E19" s="503"/>
      <c r="F19" s="503"/>
      <c r="G19" s="503"/>
      <c r="H19" s="503"/>
      <c r="I19" s="503"/>
      <c r="J19" s="503"/>
      <c r="K19" s="503"/>
      <c r="L19" s="503"/>
      <c r="M19" s="503"/>
      <c r="N19" s="503"/>
      <c r="O19" s="503"/>
      <c r="P19" s="557"/>
      <c r="Q19" s="393"/>
      <c r="R19" s="393"/>
      <c r="S19" s="393"/>
      <c r="T19" s="393"/>
      <c r="U19" s="393"/>
      <c r="V19" s="393"/>
      <c r="W19" s="393"/>
      <c r="X19" s="393"/>
      <c r="Y19" s="393"/>
      <c r="Z19" s="393"/>
      <c r="AA19" s="393"/>
      <c r="AB19" s="400"/>
      <c r="AC19" s="393"/>
      <c r="AD19" s="393"/>
      <c r="AE19" s="393"/>
      <c r="AF19" s="393"/>
      <c r="AG19" s="393"/>
    </row>
    <row r="20" spans="1:33" ht="15" customHeight="1">
      <c r="A20" s="393"/>
      <c r="B20" s="31"/>
      <c r="C20" s="556"/>
      <c r="D20" s="503"/>
      <c r="E20" s="503"/>
      <c r="F20" s="503"/>
      <c r="G20" s="503"/>
      <c r="H20" s="503"/>
      <c r="I20" s="503"/>
      <c r="J20" s="503"/>
      <c r="K20" s="503"/>
      <c r="L20" s="503"/>
      <c r="M20" s="503"/>
      <c r="N20" s="503"/>
      <c r="O20" s="503"/>
      <c r="P20" s="557"/>
      <c r="Q20" s="402"/>
      <c r="R20" s="405" t="s">
        <v>130</v>
      </c>
      <c r="S20" s="405"/>
      <c r="T20" s="405"/>
      <c r="U20" s="405"/>
      <c r="V20" s="405"/>
      <c r="W20" s="402"/>
      <c r="X20" s="402"/>
      <c r="Y20" s="402"/>
      <c r="Z20" s="393"/>
      <c r="AA20" s="402"/>
      <c r="AB20" s="400"/>
      <c r="AC20" s="393"/>
      <c r="AD20" s="393"/>
      <c r="AE20" s="393"/>
      <c r="AF20" s="393"/>
      <c r="AG20" s="393"/>
    </row>
    <row r="21" spans="1:33" ht="15" customHeight="1">
      <c r="A21" s="393"/>
      <c r="B21" s="31"/>
      <c r="C21" s="556"/>
      <c r="D21" s="503"/>
      <c r="E21" s="503"/>
      <c r="F21" s="503"/>
      <c r="G21" s="503"/>
      <c r="H21" s="503"/>
      <c r="I21" s="503"/>
      <c r="J21" s="503"/>
      <c r="K21" s="503"/>
      <c r="L21" s="503"/>
      <c r="M21" s="503"/>
      <c r="N21" s="503"/>
      <c r="O21" s="503"/>
      <c r="P21" s="557"/>
      <c r="Q21" s="393"/>
      <c r="R21" s="37"/>
      <c r="S21" s="393" t="s">
        <v>15</v>
      </c>
      <c r="T21" s="393"/>
      <c r="U21" s="37"/>
      <c r="V21" s="393" t="s">
        <v>27</v>
      </c>
      <c r="W21" s="393"/>
      <c r="X21" s="37"/>
      <c r="Y21" s="407" t="s">
        <v>46</v>
      </c>
      <c r="Z21" s="393"/>
      <c r="AA21" s="393"/>
      <c r="AB21" s="400"/>
      <c r="AC21" s="393"/>
      <c r="AD21" s="393"/>
      <c r="AE21" s="393"/>
      <c r="AF21" s="393"/>
      <c r="AG21" s="393"/>
    </row>
    <row r="22" spans="1:33" ht="15" customHeight="1">
      <c r="A22" s="393"/>
      <c r="B22" s="31"/>
      <c r="C22" s="556"/>
      <c r="D22" s="503"/>
      <c r="E22" s="503"/>
      <c r="F22" s="503"/>
      <c r="G22" s="503"/>
      <c r="H22" s="503"/>
      <c r="I22" s="503"/>
      <c r="J22" s="503"/>
      <c r="K22" s="503"/>
      <c r="L22" s="503"/>
      <c r="M22" s="503"/>
      <c r="N22" s="503"/>
      <c r="O22" s="503"/>
      <c r="P22" s="557"/>
      <c r="Q22" s="393"/>
      <c r="R22" s="393"/>
      <c r="S22" s="393"/>
      <c r="T22" s="393"/>
      <c r="U22" s="393"/>
      <c r="V22" s="393"/>
      <c r="W22" s="393"/>
      <c r="X22" s="393"/>
      <c r="Y22" s="393"/>
      <c r="Z22" s="393"/>
      <c r="AA22" s="393"/>
      <c r="AB22" s="400"/>
      <c r="AC22" s="393"/>
      <c r="AD22" s="393"/>
      <c r="AE22" s="393"/>
      <c r="AF22" s="393"/>
      <c r="AG22" s="393"/>
    </row>
    <row r="23" spans="1:33" ht="15" customHeight="1">
      <c r="A23" s="393"/>
      <c r="B23" s="31"/>
      <c r="C23" s="541"/>
      <c r="D23" s="542"/>
      <c r="E23" s="542"/>
      <c r="F23" s="542"/>
      <c r="G23" s="542"/>
      <c r="H23" s="542"/>
      <c r="I23" s="542"/>
      <c r="J23" s="542"/>
      <c r="K23" s="542"/>
      <c r="L23" s="542"/>
      <c r="M23" s="542"/>
      <c r="N23" s="542"/>
      <c r="O23" s="542"/>
      <c r="P23" s="543"/>
      <c r="Q23" s="393"/>
      <c r="R23" s="405" t="s">
        <v>131</v>
      </c>
      <c r="S23" s="393"/>
      <c r="T23" s="393"/>
      <c r="U23" s="393"/>
      <c r="V23" s="393"/>
      <c r="W23" s="566" t="s">
        <v>33</v>
      </c>
      <c r="X23" s="529"/>
      <c r="Y23" s="529"/>
      <c r="Z23" s="529"/>
      <c r="AA23" s="519"/>
      <c r="AB23" s="400"/>
      <c r="AC23" s="393"/>
      <c r="AD23" s="393"/>
      <c r="AE23" s="393"/>
      <c r="AF23" s="393"/>
      <c r="AG23" s="393"/>
    </row>
    <row r="24" spans="1:33" ht="15" customHeight="1">
      <c r="A24" s="393"/>
      <c r="B24" s="31"/>
      <c r="C24" s="402"/>
      <c r="D24" s="402"/>
      <c r="E24" s="402"/>
      <c r="F24" s="402"/>
      <c r="G24" s="402"/>
      <c r="H24" s="393"/>
      <c r="I24" s="393"/>
      <c r="J24" s="393"/>
      <c r="K24" s="393"/>
      <c r="L24" s="393"/>
      <c r="M24" s="393"/>
      <c r="N24" s="393"/>
      <c r="O24" s="393"/>
      <c r="P24" s="393"/>
      <c r="Q24" s="393"/>
      <c r="R24" s="405"/>
      <c r="S24" s="393"/>
      <c r="T24" s="393"/>
      <c r="U24" s="393"/>
      <c r="V24" s="393"/>
      <c r="W24" s="393"/>
      <c r="X24" s="393"/>
      <c r="Y24" s="393"/>
      <c r="Z24" s="393"/>
      <c r="AA24" s="393"/>
      <c r="AB24" s="400"/>
      <c r="AC24" s="393"/>
      <c r="AD24" s="393"/>
      <c r="AE24" s="393"/>
      <c r="AF24" s="393"/>
      <c r="AG24" s="393"/>
    </row>
    <row r="25" spans="1:33" ht="15" customHeight="1">
      <c r="A25" s="393"/>
      <c r="B25" s="31"/>
      <c r="C25" s="405" t="s">
        <v>132</v>
      </c>
      <c r="D25" s="402"/>
      <c r="E25" s="402"/>
      <c r="F25" s="402"/>
      <c r="G25" s="402"/>
      <c r="H25" s="402"/>
      <c r="I25" s="393"/>
      <c r="J25" s="393"/>
      <c r="K25" s="393"/>
      <c r="L25" s="393"/>
      <c r="M25" s="393"/>
      <c r="N25" s="393"/>
      <c r="O25" s="393"/>
      <c r="P25" s="393"/>
      <c r="Q25" s="393"/>
      <c r="R25" s="393"/>
      <c r="S25" s="393"/>
      <c r="T25" s="393"/>
      <c r="U25" s="393"/>
      <c r="V25" s="393"/>
      <c r="W25" s="393"/>
      <c r="X25" s="393"/>
      <c r="Y25" s="393"/>
      <c r="Z25" s="393"/>
      <c r="AA25" s="393"/>
      <c r="AB25" s="400"/>
      <c r="AC25" s="393"/>
      <c r="AD25" s="393"/>
      <c r="AE25" s="393"/>
      <c r="AF25" s="393"/>
      <c r="AG25" s="393"/>
    </row>
    <row r="26" spans="1:33" ht="39.75" customHeight="1">
      <c r="A26" s="393"/>
      <c r="B26" s="31"/>
      <c r="C26" s="990" t="s">
        <v>706</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19"/>
      <c r="AB26" s="400"/>
      <c r="AC26" s="393"/>
      <c r="AD26" s="393"/>
      <c r="AE26" s="393"/>
      <c r="AF26" s="428">
        <f>+(((((AG12/100)*AG13)+((AG14/100)*AG15)+((AG16/100)*AG17))*AG18)/100)</f>
        <v>25</v>
      </c>
      <c r="AG26" s="393"/>
    </row>
    <row r="27" spans="1:33" ht="15" customHeight="1">
      <c r="A27" s="393"/>
      <c r="B27" s="3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8"/>
      <c r="AC27" s="393"/>
      <c r="AD27" s="393"/>
      <c r="AE27" s="393"/>
      <c r="AF27" s="393"/>
      <c r="AG27" s="393"/>
    </row>
    <row r="28" spans="1:33" ht="15" customHeight="1">
      <c r="A28" s="393"/>
      <c r="B28" s="31"/>
      <c r="C28" s="397" t="s">
        <v>134</v>
      </c>
      <c r="D28" s="402"/>
      <c r="E28" s="402"/>
      <c r="F28" s="402"/>
      <c r="G28" s="402"/>
      <c r="H28" s="402"/>
      <c r="I28" s="402"/>
      <c r="J28" s="402"/>
      <c r="K28" s="402"/>
      <c r="L28" s="402"/>
      <c r="M28" s="397" t="s">
        <v>134</v>
      </c>
      <c r="N28" s="402"/>
      <c r="O28" s="402"/>
      <c r="P28" s="402"/>
      <c r="Q28" s="402"/>
      <c r="R28" s="402"/>
      <c r="S28" s="402"/>
      <c r="T28" s="402"/>
      <c r="U28" s="402"/>
      <c r="V28" s="402"/>
      <c r="W28" s="402"/>
      <c r="X28" s="402"/>
      <c r="Y28" s="402"/>
      <c r="Z28" s="402"/>
      <c r="AA28" s="402"/>
      <c r="AB28" s="408"/>
      <c r="AC28" s="393"/>
      <c r="AD28" s="393"/>
      <c r="AE28" s="393"/>
      <c r="AF28" s="393"/>
      <c r="AG28" s="393"/>
    </row>
    <row r="29" spans="1:33" ht="29.25" customHeight="1">
      <c r="A29" s="393"/>
      <c r="B29" s="31"/>
      <c r="C29" s="566" t="s">
        <v>707</v>
      </c>
      <c r="D29" s="529"/>
      <c r="E29" s="529"/>
      <c r="F29" s="529"/>
      <c r="G29" s="529"/>
      <c r="H29" s="529"/>
      <c r="I29" s="529"/>
      <c r="J29" s="529"/>
      <c r="K29" s="519"/>
      <c r="L29" s="402"/>
      <c r="M29" s="566"/>
      <c r="N29" s="529"/>
      <c r="O29" s="529"/>
      <c r="P29" s="529"/>
      <c r="Q29" s="529"/>
      <c r="R29" s="529"/>
      <c r="S29" s="529"/>
      <c r="T29" s="529"/>
      <c r="U29" s="529"/>
      <c r="V29" s="529"/>
      <c r="W29" s="529"/>
      <c r="X29" s="529"/>
      <c r="Y29" s="529"/>
      <c r="Z29" s="529"/>
      <c r="AA29" s="519"/>
      <c r="AB29" s="408"/>
      <c r="AC29" s="393"/>
      <c r="AD29" s="393"/>
      <c r="AE29" s="393"/>
      <c r="AF29" s="393"/>
      <c r="AG29" s="393"/>
    </row>
    <row r="30" spans="1:33" ht="15" customHeight="1">
      <c r="A30" s="393"/>
      <c r="B30" s="31"/>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400"/>
      <c r="AC30" s="393"/>
      <c r="AD30" s="393"/>
      <c r="AE30" s="393"/>
      <c r="AF30" s="393"/>
      <c r="AG30" s="393"/>
    </row>
    <row r="31" spans="1:33" ht="15" customHeight="1">
      <c r="A31" s="393"/>
      <c r="B31" s="31"/>
      <c r="C31" s="409" t="s">
        <v>137</v>
      </c>
      <c r="D31" s="409"/>
      <c r="E31" s="409"/>
      <c r="F31" s="409"/>
      <c r="G31" s="410"/>
      <c r="H31" s="411"/>
      <c r="I31" s="411"/>
      <c r="J31" s="411"/>
      <c r="K31" s="411"/>
      <c r="L31" s="411"/>
      <c r="M31" s="411"/>
      <c r="N31" s="411"/>
      <c r="O31" s="411"/>
      <c r="P31" s="411"/>
      <c r="Q31" s="411"/>
      <c r="R31" s="411"/>
      <c r="S31" s="411"/>
      <c r="T31" s="411"/>
      <c r="U31" s="411"/>
      <c r="V31" s="411"/>
      <c r="W31" s="411"/>
      <c r="X31" s="411"/>
      <c r="Y31" s="411"/>
      <c r="Z31" s="411"/>
      <c r="AA31" s="411"/>
      <c r="AB31" s="400"/>
      <c r="AC31" s="393"/>
      <c r="AD31" s="393"/>
      <c r="AE31" s="393"/>
      <c r="AF31" s="393"/>
      <c r="AG31" s="393"/>
    </row>
    <row r="32" spans="1:33" ht="90" customHeight="1">
      <c r="A32" s="393"/>
      <c r="B32" s="31"/>
      <c r="C32" s="567" t="s">
        <v>708</v>
      </c>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19"/>
      <c r="AB32" s="400"/>
      <c r="AC32" s="393"/>
      <c r="AD32" s="393"/>
      <c r="AE32" s="393"/>
      <c r="AF32" s="393"/>
      <c r="AG32" s="393"/>
    </row>
    <row r="33" spans="1:33" ht="15" customHeight="1">
      <c r="A33" s="393"/>
      <c r="B33" s="31"/>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400"/>
      <c r="AC33" s="393"/>
      <c r="AD33" s="393"/>
      <c r="AE33" s="393"/>
      <c r="AF33" s="393"/>
      <c r="AG33" s="393"/>
    </row>
    <row r="34" spans="1:33" ht="15.75" customHeight="1">
      <c r="A34" s="393"/>
      <c r="B34" s="31"/>
      <c r="C34" s="550" t="s">
        <v>139</v>
      </c>
      <c r="D34" s="546"/>
      <c r="E34" s="405"/>
      <c r="F34" s="528" t="s">
        <v>34</v>
      </c>
      <c r="G34" s="519"/>
      <c r="H34" s="405"/>
      <c r="I34" s="393"/>
      <c r="J34" s="412" t="s">
        <v>140</v>
      </c>
      <c r="K34" s="528">
        <v>25</v>
      </c>
      <c r="L34" s="529"/>
      <c r="M34" s="529"/>
      <c r="N34" s="519"/>
      <c r="O34" s="405"/>
      <c r="P34" s="405"/>
      <c r="Q34" s="397" t="s">
        <v>141</v>
      </c>
      <c r="R34" s="393"/>
      <c r="S34" s="405"/>
      <c r="T34" s="405"/>
      <c r="U34" s="405"/>
      <c r="V34" s="405"/>
      <c r="W34" s="528" t="s">
        <v>20</v>
      </c>
      <c r="X34" s="529"/>
      <c r="Y34" s="529"/>
      <c r="Z34" s="529"/>
      <c r="AA34" s="519"/>
      <c r="AB34" s="404"/>
      <c r="AC34" s="393"/>
      <c r="AD34" s="393"/>
      <c r="AE34" s="393"/>
      <c r="AF34" s="393"/>
      <c r="AG34" s="393"/>
    </row>
    <row r="35" spans="1:33" ht="15.75" customHeight="1">
      <c r="A35" s="393"/>
      <c r="B35" s="31"/>
      <c r="C35" s="393"/>
      <c r="D35" s="393"/>
      <c r="E35" s="393"/>
      <c r="F35" s="407"/>
      <c r="G35" s="407"/>
      <c r="H35" s="407"/>
      <c r="I35" s="407"/>
      <c r="J35" s="407"/>
      <c r="K35" s="407"/>
      <c r="L35" s="407"/>
      <c r="M35" s="393"/>
      <c r="N35" s="393"/>
      <c r="O35" s="393"/>
      <c r="P35" s="393"/>
      <c r="Q35" s="393"/>
      <c r="R35" s="393"/>
      <c r="S35" s="393"/>
      <c r="T35" s="393"/>
      <c r="U35" s="393"/>
      <c r="V35" s="393"/>
      <c r="W35" s="393"/>
      <c r="X35" s="393"/>
      <c r="Y35" s="393"/>
      <c r="Z35" s="393"/>
      <c r="AA35" s="393"/>
      <c r="AB35" s="400"/>
      <c r="AC35" s="393"/>
      <c r="AD35" s="393"/>
      <c r="AE35" s="393"/>
      <c r="AF35" s="393"/>
      <c r="AG35" s="393"/>
    </row>
    <row r="36" spans="1:33" ht="32.25" customHeight="1">
      <c r="A36" s="393"/>
      <c r="B36" s="31"/>
      <c r="C36" s="393"/>
      <c r="D36" s="412" t="s">
        <v>142</v>
      </c>
      <c r="E36" s="405"/>
      <c r="F36" s="567" t="s">
        <v>723</v>
      </c>
      <c r="G36" s="529"/>
      <c r="H36" s="529"/>
      <c r="I36" s="529"/>
      <c r="J36" s="529"/>
      <c r="K36" s="529"/>
      <c r="L36" s="529"/>
      <c r="M36" s="519"/>
      <c r="N36" s="393"/>
      <c r="O36" s="412" t="s">
        <v>144</v>
      </c>
      <c r="P36" s="566">
        <v>0</v>
      </c>
      <c r="Q36" s="529"/>
      <c r="R36" s="529"/>
      <c r="S36" s="529"/>
      <c r="T36" s="529"/>
      <c r="U36" s="529"/>
      <c r="V36" s="529"/>
      <c r="W36" s="529"/>
      <c r="X36" s="529"/>
      <c r="Y36" s="529"/>
      <c r="Z36" s="529"/>
      <c r="AA36" s="519"/>
      <c r="AB36" s="400"/>
      <c r="AC36" s="393"/>
      <c r="AD36" s="393"/>
      <c r="AE36" s="393"/>
      <c r="AF36" s="393"/>
      <c r="AG36" s="393"/>
    </row>
    <row r="37" spans="1:33" ht="15.75" customHeight="1">
      <c r="A37" s="393"/>
      <c r="B37" s="31"/>
      <c r="C37" s="405"/>
      <c r="D37" s="405"/>
      <c r="E37" s="405"/>
      <c r="F37" s="407"/>
      <c r="G37" s="407"/>
      <c r="H37" s="407"/>
      <c r="I37" s="407"/>
      <c r="J37" s="407"/>
      <c r="K37" s="407"/>
      <c r="L37" s="407"/>
      <c r="M37" s="405"/>
      <c r="N37" s="405"/>
      <c r="O37" s="405"/>
      <c r="P37" s="405"/>
      <c r="Q37" s="405"/>
      <c r="R37" s="405"/>
      <c r="S37" s="405"/>
      <c r="T37" s="405"/>
      <c r="U37" s="405"/>
      <c r="V37" s="405"/>
      <c r="W37" s="405"/>
      <c r="X37" s="405"/>
      <c r="Y37" s="405"/>
      <c r="Z37" s="405"/>
      <c r="AA37" s="405"/>
      <c r="AB37" s="404"/>
      <c r="AC37" s="393"/>
      <c r="AD37" s="393"/>
      <c r="AE37" s="393"/>
      <c r="AF37" s="393"/>
      <c r="AG37" s="393"/>
    </row>
    <row r="38" spans="1:33" ht="15.75" customHeight="1">
      <c r="A38" s="393"/>
      <c r="B38" s="31"/>
      <c r="C38" s="393"/>
      <c r="D38" s="412" t="s">
        <v>145</v>
      </c>
      <c r="E38" s="393"/>
      <c r="F38" s="549" t="s">
        <v>146</v>
      </c>
      <c r="G38" s="519"/>
      <c r="H38" s="393"/>
      <c r="I38" s="393"/>
      <c r="J38" s="405" t="s">
        <v>147</v>
      </c>
      <c r="K38" s="393"/>
      <c r="L38" s="549" t="s">
        <v>148</v>
      </c>
      <c r="M38" s="529"/>
      <c r="N38" s="519"/>
      <c r="O38" s="405"/>
      <c r="P38" s="405"/>
      <c r="Q38" s="393"/>
      <c r="R38" s="405" t="s">
        <v>149</v>
      </c>
      <c r="S38" s="405"/>
      <c r="T38" s="405"/>
      <c r="U38" s="405"/>
      <c r="V38" s="405"/>
      <c r="W38" s="568"/>
      <c r="X38" s="529"/>
      <c r="Y38" s="529"/>
      <c r="Z38" s="529"/>
      <c r="AA38" s="519"/>
      <c r="AB38" s="404"/>
      <c r="AC38" s="393"/>
      <c r="AD38" s="393"/>
      <c r="AE38" s="393"/>
      <c r="AF38" s="393"/>
      <c r="AG38" s="393"/>
    </row>
    <row r="39" spans="1:33" ht="15.75" customHeight="1">
      <c r="A39" s="393"/>
      <c r="B39" s="31"/>
      <c r="C39" s="393"/>
      <c r="D39" s="393"/>
      <c r="E39" s="393"/>
      <c r="F39" s="29"/>
      <c r="G39" s="393"/>
      <c r="H39" s="393"/>
      <c r="I39" s="397"/>
      <c r="J39" s="397"/>
      <c r="K39" s="397"/>
      <c r="L39" s="397"/>
      <c r="M39" s="397"/>
      <c r="N39" s="397"/>
      <c r="O39" s="397"/>
      <c r="P39" s="397"/>
      <c r="Q39" s="397"/>
      <c r="R39" s="397"/>
      <c r="S39" s="397"/>
      <c r="T39" s="397"/>
      <c r="U39" s="397"/>
      <c r="V39" s="397"/>
      <c r="W39" s="397"/>
      <c r="X39" s="397"/>
      <c r="Y39" s="397"/>
      <c r="Z39" s="397"/>
      <c r="AA39" s="397"/>
      <c r="AB39" s="398"/>
      <c r="AC39" s="393"/>
      <c r="AD39" s="393"/>
      <c r="AE39" s="393"/>
      <c r="AF39" s="393"/>
      <c r="AG39" s="393"/>
    </row>
    <row r="40" spans="1:33" ht="15.75" customHeight="1">
      <c r="A40" s="393"/>
      <c r="B40" s="31"/>
      <c r="C40" s="413" t="s">
        <v>150</v>
      </c>
      <c r="D40" s="569">
        <v>2024</v>
      </c>
      <c r="E40" s="570"/>
      <c r="F40" s="571"/>
      <c r="G40" s="35"/>
      <c r="H40" s="397"/>
      <c r="I40" s="397"/>
      <c r="J40" s="397"/>
      <c r="K40" s="397"/>
      <c r="L40" s="397"/>
      <c r="M40" s="397"/>
      <c r="N40" s="397"/>
      <c r="O40" s="397"/>
      <c r="P40" s="397"/>
      <c r="Q40" s="561"/>
      <c r="R40" s="546"/>
      <c r="S40" s="546"/>
      <c r="T40" s="546"/>
      <c r="U40" s="546"/>
      <c r="V40" s="397"/>
      <c r="W40" s="397"/>
      <c r="X40" s="560"/>
      <c r="Y40" s="546"/>
      <c r="Z40" s="546"/>
      <c r="AA40" s="546"/>
      <c r="AB40" s="404"/>
      <c r="AC40" s="393"/>
      <c r="AD40" s="393"/>
      <c r="AE40" s="393"/>
      <c r="AF40" s="393"/>
      <c r="AG40" s="393"/>
    </row>
    <row r="41" spans="1:33" ht="5.25" customHeight="1">
      <c r="A41" s="393"/>
      <c r="B41" s="31"/>
      <c r="C41" s="405"/>
      <c r="D41" s="38"/>
      <c r="E41" s="38"/>
      <c r="F41" s="38"/>
      <c r="G41" s="393"/>
      <c r="H41" s="397"/>
      <c r="I41" s="397"/>
      <c r="J41" s="397"/>
      <c r="K41" s="397"/>
      <c r="L41" s="397"/>
      <c r="M41" s="397"/>
      <c r="N41" s="397"/>
      <c r="O41" s="397"/>
      <c r="P41" s="397"/>
      <c r="Q41" s="402"/>
      <c r="R41" s="402"/>
      <c r="S41" s="402"/>
      <c r="T41" s="402"/>
      <c r="U41" s="402"/>
      <c r="V41" s="397"/>
      <c r="W41" s="397"/>
      <c r="X41" s="414"/>
      <c r="Y41" s="414"/>
      <c r="Z41" s="414"/>
      <c r="AA41" s="414"/>
      <c r="AB41" s="404"/>
      <c r="AC41" s="393"/>
      <c r="AD41" s="393"/>
      <c r="AE41" s="393"/>
      <c r="AF41" s="393"/>
      <c r="AG41" s="393"/>
    </row>
    <row r="42" spans="1:33" ht="15.75" customHeight="1">
      <c r="A42" s="393"/>
      <c r="B42" s="31"/>
      <c r="C42" s="405" t="s">
        <v>140</v>
      </c>
      <c r="D42" s="566">
        <v>25</v>
      </c>
      <c r="E42" s="529"/>
      <c r="F42" s="519"/>
      <c r="G42" s="393"/>
      <c r="H42" s="397"/>
      <c r="I42" s="397"/>
      <c r="J42" s="397"/>
      <c r="K42" s="397"/>
      <c r="L42" s="397"/>
      <c r="M42" s="397"/>
      <c r="N42" s="397"/>
      <c r="O42" s="397"/>
      <c r="P42" s="397"/>
      <c r="Q42" s="561"/>
      <c r="R42" s="546"/>
      <c r="S42" s="546"/>
      <c r="T42" s="546"/>
      <c r="U42" s="546"/>
      <c r="V42" s="397"/>
      <c r="W42" s="397"/>
      <c r="X42" s="560"/>
      <c r="Y42" s="546"/>
      <c r="Z42" s="546"/>
      <c r="AA42" s="546"/>
      <c r="AB42" s="398"/>
      <c r="AC42" s="393"/>
      <c r="AD42" s="393"/>
      <c r="AE42" s="393"/>
      <c r="AF42" s="393"/>
      <c r="AG42" s="393"/>
    </row>
    <row r="43" spans="1:33" ht="15.75" customHeight="1">
      <c r="A43" s="393"/>
      <c r="B43" s="31"/>
      <c r="C43" s="393"/>
      <c r="D43" s="393"/>
      <c r="E43" s="393"/>
      <c r="F43" s="393"/>
      <c r="G43" s="393"/>
      <c r="H43" s="393"/>
      <c r="I43" s="397"/>
      <c r="J43" s="397"/>
      <c r="K43" s="405"/>
      <c r="L43" s="405"/>
      <c r="M43" s="405"/>
      <c r="N43" s="405"/>
      <c r="O43" s="405"/>
      <c r="P43" s="405"/>
      <c r="Q43" s="405"/>
      <c r="R43" s="405"/>
      <c r="S43" s="405"/>
      <c r="T43" s="405"/>
      <c r="U43" s="405"/>
      <c r="V43" s="405"/>
      <c r="W43" s="405"/>
      <c r="X43" s="405"/>
      <c r="Y43" s="405"/>
      <c r="Z43" s="405"/>
      <c r="AA43" s="405"/>
      <c r="AB43" s="398"/>
      <c r="AC43" s="393"/>
      <c r="AD43" s="393"/>
      <c r="AE43" s="393"/>
      <c r="AF43" s="393"/>
      <c r="AG43" s="393"/>
    </row>
    <row r="44" spans="1:33" ht="15.75" customHeight="1">
      <c r="A44" s="393"/>
      <c r="B44" s="31"/>
      <c r="C44" s="405"/>
      <c r="D44" s="528" t="s">
        <v>151</v>
      </c>
      <c r="E44" s="529"/>
      <c r="F44" s="529"/>
      <c r="G44" s="529"/>
      <c r="H44" s="529"/>
      <c r="I44" s="529"/>
      <c r="J44" s="529"/>
      <c r="K44" s="529"/>
      <c r="L44" s="529"/>
      <c r="M44" s="529"/>
      <c r="N44" s="529"/>
      <c r="O44" s="529"/>
      <c r="P44" s="529"/>
      <c r="Q44" s="529"/>
      <c r="R44" s="529"/>
      <c r="S44" s="529"/>
      <c r="T44" s="529"/>
      <c r="U44" s="529"/>
      <c r="V44" s="529"/>
      <c r="W44" s="529"/>
      <c r="X44" s="529"/>
      <c r="Y44" s="519"/>
      <c r="Z44" s="406"/>
      <c r="AA44" s="406"/>
      <c r="AB44" s="415"/>
      <c r="AC44" s="393"/>
      <c r="AD44" s="393"/>
      <c r="AE44" s="393"/>
      <c r="AF44" s="393"/>
      <c r="AG44" s="393"/>
    </row>
    <row r="45" spans="1:33" ht="15.75" customHeight="1">
      <c r="A45" s="393"/>
      <c r="B45" s="31"/>
      <c r="C45" s="393"/>
      <c r="D45" s="534" t="s">
        <v>152</v>
      </c>
      <c r="E45" s="529"/>
      <c r="F45" s="529"/>
      <c r="G45" s="529"/>
      <c r="H45" s="519"/>
      <c r="I45" s="530" t="s">
        <v>153</v>
      </c>
      <c r="J45" s="529"/>
      <c r="K45" s="529"/>
      <c r="L45" s="529"/>
      <c r="M45" s="529"/>
      <c r="N45" s="529"/>
      <c r="O45" s="529"/>
      <c r="P45" s="519"/>
      <c r="Q45" s="531" t="s">
        <v>154</v>
      </c>
      <c r="R45" s="529"/>
      <c r="S45" s="529"/>
      <c r="T45" s="529"/>
      <c r="U45" s="529"/>
      <c r="V45" s="529"/>
      <c r="W45" s="529"/>
      <c r="X45" s="529"/>
      <c r="Y45" s="519"/>
      <c r="Z45" s="406"/>
      <c r="AA45" s="406"/>
      <c r="AB45" s="415"/>
      <c r="AC45" s="393"/>
      <c r="AD45" s="393"/>
      <c r="AE45" s="393"/>
      <c r="AF45" s="393"/>
      <c r="AG45" s="393"/>
    </row>
    <row r="46" spans="1:33" ht="15.75" customHeight="1">
      <c r="A46" s="416"/>
      <c r="B46" s="39"/>
      <c r="C46" s="40"/>
      <c r="D46" s="535" t="s">
        <v>155</v>
      </c>
      <c r="E46" s="529"/>
      <c r="F46" s="529"/>
      <c r="G46" s="529"/>
      <c r="H46" s="519"/>
      <c r="I46" s="532" t="s">
        <v>156</v>
      </c>
      <c r="J46" s="529"/>
      <c r="K46" s="529"/>
      <c r="L46" s="529"/>
      <c r="M46" s="529"/>
      <c r="N46" s="529"/>
      <c r="O46" s="529"/>
      <c r="P46" s="519"/>
      <c r="Q46" s="533" t="s">
        <v>157</v>
      </c>
      <c r="R46" s="529"/>
      <c r="S46" s="529"/>
      <c r="T46" s="529"/>
      <c r="U46" s="529"/>
      <c r="V46" s="529"/>
      <c r="W46" s="529"/>
      <c r="X46" s="529"/>
      <c r="Y46" s="519"/>
      <c r="Z46" s="416"/>
      <c r="AA46" s="416"/>
      <c r="AB46" s="417"/>
      <c r="AC46" s="416"/>
      <c r="AD46" s="416"/>
      <c r="AE46" s="416"/>
      <c r="AF46" s="416"/>
      <c r="AG46" s="416"/>
    </row>
    <row r="47" spans="1:33" ht="15.75" customHeight="1">
      <c r="A47" s="393"/>
      <c r="B47" s="31"/>
      <c r="C47" s="418"/>
      <c r="D47" s="418"/>
      <c r="E47" s="418"/>
      <c r="F47" s="418"/>
      <c r="G47" s="419"/>
      <c r="H47" s="419"/>
      <c r="I47" s="419"/>
      <c r="J47" s="419"/>
      <c r="K47" s="419"/>
      <c r="L47" s="419"/>
      <c r="M47" s="419"/>
      <c r="N47" s="419"/>
      <c r="O47" s="419"/>
      <c r="P47" s="419"/>
      <c r="Q47" s="419"/>
      <c r="R47" s="419"/>
      <c r="S47" s="419"/>
      <c r="T47" s="419"/>
      <c r="U47" s="419"/>
      <c r="V47" s="419"/>
      <c r="W47" s="419"/>
      <c r="X47" s="419"/>
      <c r="Y47" s="419"/>
      <c r="Z47" s="418"/>
      <c r="AA47" s="418"/>
      <c r="AB47" s="401"/>
      <c r="AC47" s="393"/>
      <c r="AD47" s="393"/>
      <c r="AE47" s="393"/>
      <c r="AF47" s="393"/>
      <c r="AG47" s="393"/>
    </row>
    <row r="48" spans="1:33" ht="15.75" customHeight="1">
      <c r="A48" s="420"/>
      <c r="B48" s="41"/>
      <c r="C48" s="536" t="s">
        <v>158</v>
      </c>
      <c r="D48" s="529"/>
      <c r="E48" s="529"/>
      <c r="F48" s="519"/>
      <c r="G48" s="537" t="s">
        <v>159</v>
      </c>
      <c r="H48" s="538" t="s">
        <v>160</v>
      </c>
      <c r="I48" s="539"/>
      <c r="J48" s="539"/>
      <c r="K48" s="539"/>
      <c r="L48" s="539"/>
      <c r="M48" s="539"/>
      <c r="N48" s="539"/>
      <c r="O48" s="539"/>
      <c r="P48" s="539"/>
      <c r="Q48" s="539"/>
      <c r="R48" s="539"/>
      <c r="S48" s="539"/>
      <c r="T48" s="539"/>
      <c r="U48" s="539"/>
      <c r="V48" s="539"/>
      <c r="W48" s="539"/>
      <c r="X48" s="539"/>
      <c r="Y48" s="539"/>
      <c r="Z48" s="539"/>
      <c r="AA48" s="540"/>
      <c r="AB48" s="415"/>
      <c r="AC48" s="420"/>
      <c r="AD48" s="420"/>
      <c r="AE48" s="420"/>
      <c r="AF48" s="420"/>
      <c r="AG48" s="420"/>
    </row>
    <row r="49" spans="1:33" ht="15.75" customHeight="1">
      <c r="A49" s="420"/>
      <c r="B49" s="41"/>
      <c r="C49" s="42" t="s">
        <v>161</v>
      </c>
      <c r="D49" s="43">
        <v>1.2</v>
      </c>
      <c r="E49" s="536" t="s">
        <v>162</v>
      </c>
      <c r="F49" s="519"/>
      <c r="G49" s="506"/>
      <c r="H49" s="541"/>
      <c r="I49" s="542"/>
      <c r="J49" s="542"/>
      <c r="K49" s="542"/>
      <c r="L49" s="542"/>
      <c r="M49" s="542"/>
      <c r="N49" s="542"/>
      <c r="O49" s="542"/>
      <c r="P49" s="542"/>
      <c r="Q49" s="542"/>
      <c r="R49" s="542"/>
      <c r="S49" s="542"/>
      <c r="T49" s="542"/>
      <c r="U49" s="542"/>
      <c r="V49" s="542"/>
      <c r="W49" s="542"/>
      <c r="X49" s="542"/>
      <c r="Y49" s="542"/>
      <c r="Z49" s="542"/>
      <c r="AA49" s="543"/>
      <c r="AB49" s="415"/>
      <c r="AC49" s="420"/>
      <c r="AD49" s="420"/>
      <c r="AE49" s="420"/>
      <c r="AF49" s="420"/>
      <c r="AG49" s="420"/>
    </row>
    <row r="50" spans="1:33" ht="15.75" customHeight="1">
      <c r="A50" s="420"/>
      <c r="B50" s="41"/>
      <c r="C50" s="44">
        <v>2024</v>
      </c>
      <c r="D50" s="45">
        <v>45474</v>
      </c>
      <c r="E50" s="544">
        <v>45656</v>
      </c>
      <c r="F50" s="519"/>
      <c r="G50" s="46">
        <v>25</v>
      </c>
      <c r="H50" s="548" t="s">
        <v>724</v>
      </c>
      <c r="I50" s="529"/>
      <c r="J50" s="529"/>
      <c r="K50" s="529"/>
      <c r="L50" s="529"/>
      <c r="M50" s="529"/>
      <c r="N50" s="529"/>
      <c r="O50" s="529"/>
      <c r="P50" s="529"/>
      <c r="Q50" s="529"/>
      <c r="R50" s="529"/>
      <c r="S50" s="529"/>
      <c r="T50" s="529"/>
      <c r="U50" s="529"/>
      <c r="V50" s="529"/>
      <c r="W50" s="529"/>
      <c r="X50" s="529"/>
      <c r="Y50" s="529"/>
      <c r="Z50" s="529"/>
      <c r="AA50" s="519"/>
      <c r="AB50" s="415"/>
      <c r="AC50" s="420"/>
      <c r="AD50" s="420"/>
      <c r="AE50" s="420"/>
      <c r="AF50" s="420"/>
      <c r="AG50" s="420"/>
    </row>
    <row r="51" spans="1:33" ht="15.75" customHeight="1">
      <c r="A51" s="420"/>
      <c r="B51" s="41"/>
      <c r="C51" s="44">
        <v>2025</v>
      </c>
      <c r="D51" s="45">
        <v>45658</v>
      </c>
      <c r="E51" s="544">
        <v>46021</v>
      </c>
      <c r="F51" s="519"/>
      <c r="G51" s="46">
        <v>65</v>
      </c>
      <c r="H51" s="548" t="s">
        <v>724</v>
      </c>
      <c r="I51" s="529"/>
      <c r="J51" s="529"/>
      <c r="K51" s="529"/>
      <c r="L51" s="529"/>
      <c r="M51" s="529"/>
      <c r="N51" s="529"/>
      <c r="O51" s="529"/>
      <c r="P51" s="529"/>
      <c r="Q51" s="529"/>
      <c r="R51" s="529"/>
      <c r="S51" s="529"/>
      <c r="T51" s="529"/>
      <c r="U51" s="529"/>
      <c r="V51" s="529"/>
      <c r="W51" s="529"/>
      <c r="X51" s="529"/>
      <c r="Y51" s="529"/>
      <c r="Z51" s="529"/>
      <c r="AA51" s="519"/>
      <c r="AB51" s="415"/>
      <c r="AC51" s="420"/>
      <c r="AD51" s="420"/>
      <c r="AE51" s="420"/>
      <c r="AF51" s="420"/>
      <c r="AG51" s="420"/>
    </row>
    <row r="52" spans="1:33" ht="15.75" customHeight="1">
      <c r="A52" s="420"/>
      <c r="B52" s="41"/>
      <c r="C52" s="44">
        <v>2026</v>
      </c>
      <c r="D52" s="45">
        <v>46023</v>
      </c>
      <c r="E52" s="544">
        <v>46386</v>
      </c>
      <c r="F52" s="519"/>
      <c r="G52" s="46">
        <v>85</v>
      </c>
      <c r="H52" s="548" t="s">
        <v>724</v>
      </c>
      <c r="I52" s="529"/>
      <c r="J52" s="529"/>
      <c r="K52" s="529"/>
      <c r="L52" s="529"/>
      <c r="M52" s="529"/>
      <c r="N52" s="529"/>
      <c r="O52" s="529"/>
      <c r="P52" s="529"/>
      <c r="Q52" s="529"/>
      <c r="R52" s="529"/>
      <c r="S52" s="529"/>
      <c r="T52" s="529"/>
      <c r="U52" s="529"/>
      <c r="V52" s="529"/>
      <c r="W52" s="529"/>
      <c r="X52" s="529"/>
      <c r="Y52" s="529"/>
      <c r="Z52" s="529"/>
      <c r="AA52" s="519"/>
      <c r="AB52" s="415"/>
      <c r="AC52" s="420"/>
      <c r="AD52" s="420"/>
      <c r="AE52" s="420"/>
      <c r="AF52" s="420"/>
      <c r="AG52" s="420"/>
    </row>
    <row r="53" spans="1:33" ht="15.75" customHeight="1">
      <c r="A53" s="420"/>
      <c r="B53" s="41"/>
      <c r="C53" s="44">
        <v>2027</v>
      </c>
      <c r="D53" s="45">
        <v>46388</v>
      </c>
      <c r="E53" s="544">
        <v>46751</v>
      </c>
      <c r="F53" s="519"/>
      <c r="G53" s="46">
        <v>100</v>
      </c>
      <c r="H53" s="548" t="s">
        <v>724</v>
      </c>
      <c r="I53" s="529"/>
      <c r="J53" s="529"/>
      <c r="K53" s="529"/>
      <c r="L53" s="529"/>
      <c r="M53" s="529"/>
      <c r="N53" s="529"/>
      <c r="O53" s="529"/>
      <c r="P53" s="529"/>
      <c r="Q53" s="529"/>
      <c r="R53" s="529"/>
      <c r="S53" s="529"/>
      <c r="T53" s="529"/>
      <c r="U53" s="529"/>
      <c r="V53" s="529"/>
      <c r="W53" s="529"/>
      <c r="X53" s="529"/>
      <c r="Y53" s="529"/>
      <c r="Z53" s="529"/>
      <c r="AA53" s="519"/>
      <c r="AB53" s="415"/>
      <c r="AC53" s="420"/>
      <c r="AD53" s="420"/>
      <c r="AE53" s="420"/>
      <c r="AF53" s="420"/>
      <c r="AG53" s="420"/>
    </row>
    <row r="54" spans="1:33" ht="15.75" customHeight="1">
      <c r="A54" s="420"/>
      <c r="B54" s="41"/>
      <c r="C54" s="44"/>
      <c r="D54" s="44"/>
      <c r="E54" s="536"/>
      <c r="F54" s="519"/>
      <c r="G54" s="43"/>
      <c r="H54" s="536"/>
      <c r="I54" s="529"/>
      <c r="J54" s="529"/>
      <c r="K54" s="529"/>
      <c r="L54" s="529"/>
      <c r="M54" s="529"/>
      <c r="N54" s="529"/>
      <c r="O54" s="529"/>
      <c r="P54" s="529"/>
      <c r="Q54" s="529"/>
      <c r="R54" s="529"/>
      <c r="S54" s="529"/>
      <c r="T54" s="529"/>
      <c r="U54" s="529"/>
      <c r="V54" s="529"/>
      <c r="W54" s="529"/>
      <c r="X54" s="529"/>
      <c r="Y54" s="529"/>
      <c r="Z54" s="529"/>
      <c r="AA54" s="519"/>
      <c r="AB54" s="415"/>
      <c r="AC54" s="420"/>
      <c r="AD54" s="420"/>
      <c r="AE54" s="420"/>
      <c r="AF54" s="420"/>
      <c r="AG54" s="420"/>
    </row>
    <row r="55" spans="1:33" ht="15.75" customHeight="1">
      <c r="A55" s="393"/>
      <c r="B55" s="31"/>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400"/>
      <c r="AC55" s="393"/>
      <c r="AD55" s="393"/>
      <c r="AE55" s="393"/>
      <c r="AF55" s="393"/>
      <c r="AG55" s="393"/>
    </row>
    <row r="56" spans="1:33" ht="15.75" customHeight="1">
      <c r="A56" s="393"/>
      <c r="B56" s="31"/>
      <c r="C56" s="550" t="s">
        <v>163</v>
      </c>
      <c r="D56" s="546"/>
      <c r="E56" s="405"/>
      <c r="F56" s="397" t="s">
        <v>164</v>
      </c>
      <c r="G56" s="47"/>
      <c r="H56" s="407"/>
      <c r="I56" s="397" t="s">
        <v>165</v>
      </c>
      <c r="J56" s="393"/>
      <c r="K56" s="549"/>
      <c r="L56" s="519"/>
      <c r="M56" s="405"/>
      <c r="N56" s="393"/>
      <c r="O56" s="393"/>
      <c r="P56" s="393"/>
      <c r="Q56" s="393"/>
      <c r="R56" s="393"/>
      <c r="S56" s="393"/>
      <c r="T56" s="393"/>
      <c r="U56" s="393"/>
      <c r="V56" s="393"/>
      <c r="W56" s="393"/>
      <c r="X56" s="393"/>
      <c r="Y56" s="393"/>
      <c r="Z56" s="393"/>
      <c r="AA56" s="393"/>
      <c r="AB56" s="400"/>
      <c r="AC56" s="393"/>
      <c r="AD56" s="393"/>
      <c r="AE56" s="393"/>
      <c r="AF56" s="393"/>
      <c r="AG56" s="393"/>
    </row>
    <row r="57" spans="1:33" ht="15.75" customHeight="1">
      <c r="A57" s="393"/>
      <c r="B57" s="42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22"/>
      <c r="AC57" s="393"/>
      <c r="AD57" s="393"/>
      <c r="AE57" s="393"/>
      <c r="AF57" s="393"/>
      <c r="AG57" s="393"/>
    </row>
    <row r="58" spans="1:33" ht="15.75" customHeight="1">
      <c r="A58" s="393"/>
      <c r="B58" s="547" t="s">
        <v>166</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19"/>
      <c r="AC58" s="393"/>
      <c r="AD58" s="393"/>
      <c r="AE58" s="393"/>
      <c r="AF58" s="393"/>
      <c r="AG58" s="393"/>
    </row>
    <row r="59" spans="1:33" ht="15.75" customHeight="1">
      <c r="A59" s="393"/>
      <c r="B59" s="48"/>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9"/>
      <c r="AC59" s="393"/>
      <c r="AD59" s="393"/>
      <c r="AE59" s="393"/>
      <c r="AF59" s="393"/>
      <c r="AG59" s="393"/>
    </row>
    <row r="60" spans="1:33" ht="29.25" customHeight="1">
      <c r="A60" s="393"/>
      <c r="B60" s="536" t="s">
        <v>161</v>
      </c>
      <c r="C60" s="519"/>
      <c r="D60" s="43"/>
      <c r="E60" s="536" t="s">
        <v>167</v>
      </c>
      <c r="F60" s="519"/>
      <c r="G60" s="43"/>
      <c r="H60" s="528" t="s">
        <v>168</v>
      </c>
      <c r="I60" s="519"/>
      <c r="J60" s="536"/>
      <c r="K60" s="519"/>
      <c r="L60" s="545"/>
      <c r="M60" s="546"/>
      <c r="N60" s="43" t="s">
        <v>169</v>
      </c>
      <c r="O60" s="536"/>
      <c r="P60" s="529"/>
      <c r="Q60" s="519"/>
      <c r="R60" s="536" t="s">
        <v>170</v>
      </c>
      <c r="S60" s="529"/>
      <c r="T60" s="519"/>
      <c r="U60" s="536"/>
      <c r="V60" s="529"/>
      <c r="W60" s="519"/>
      <c r="X60" s="536" t="s">
        <v>171</v>
      </c>
      <c r="Y60" s="519"/>
      <c r="Z60" s="536"/>
      <c r="AA60" s="529"/>
      <c r="AB60" s="519"/>
      <c r="AC60" s="393"/>
      <c r="AD60" s="393"/>
      <c r="AE60" s="393"/>
      <c r="AF60" s="393"/>
      <c r="AG60" s="393"/>
    </row>
    <row r="61" spans="1:33" ht="15.75" customHeight="1">
      <c r="A61" s="393"/>
      <c r="B61" s="48"/>
      <c r="C61" s="423"/>
      <c r="D61" s="423"/>
      <c r="E61" s="423"/>
      <c r="F61" s="416"/>
      <c r="G61" s="424"/>
      <c r="H61" s="425"/>
      <c r="I61" s="425"/>
      <c r="J61" s="416"/>
      <c r="K61" s="416"/>
      <c r="L61" s="416"/>
      <c r="M61" s="416"/>
      <c r="N61" s="425"/>
      <c r="O61" s="416"/>
      <c r="P61" s="416"/>
      <c r="Q61" s="416"/>
      <c r="R61" s="416"/>
      <c r="S61" s="425"/>
      <c r="T61" s="402"/>
      <c r="U61" s="402"/>
      <c r="V61" s="393"/>
      <c r="W61" s="425"/>
      <c r="X61" s="412"/>
      <c r="Y61" s="412"/>
      <c r="Z61" s="50"/>
      <c r="AA61" s="28"/>
      <c r="AB61" s="51"/>
      <c r="AC61" s="393"/>
      <c r="AD61" s="393"/>
      <c r="AE61" s="393"/>
      <c r="AF61" s="393"/>
      <c r="AG61" s="393"/>
    </row>
    <row r="62" spans="1:33" ht="15.75" customHeight="1">
      <c r="A62" s="393"/>
      <c r="B62" s="547" t="s">
        <v>172</v>
      </c>
      <c r="C62" s="519"/>
      <c r="D62" s="551"/>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3"/>
      <c r="AC62" s="393"/>
      <c r="AD62" s="393"/>
      <c r="AE62" s="393"/>
      <c r="AF62" s="393"/>
      <c r="AG62" s="393"/>
    </row>
    <row r="63" spans="1:33" ht="15.75" customHeight="1">
      <c r="A63" s="393"/>
      <c r="B63" s="48"/>
      <c r="C63" s="423"/>
      <c r="D63" s="423"/>
      <c r="E63" s="423"/>
      <c r="F63" s="416"/>
      <c r="G63" s="424"/>
      <c r="H63" s="425"/>
      <c r="I63" s="425"/>
      <c r="J63" s="416"/>
      <c r="K63" s="416"/>
      <c r="L63" s="416"/>
      <c r="M63" s="416"/>
      <c r="N63" s="425"/>
      <c r="O63" s="416"/>
      <c r="P63" s="416"/>
      <c r="Q63" s="416"/>
      <c r="R63" s="416"/>
      <c r="S63" s="425"/>
      <c r="T63" s="402"/>
      <c r="U63" s="402"/>
      <c r="V63" s="393"/>
      <c r="W63" s="425"/>
      <c r="X63" s="412"/>
      <c r="Y63" s="412"/>
      <c r="Z63" s="50"/>
      <c r="AA63" s="28"/>
      <c r="AB63" s="51"/>
      <c r="AC63" s="393"/>
      <c r="AD63" s="393"/>
      <c r="AE63" s="393"/>
      <c r="AF63" s="393"/>
      <c r="AG63" s="393"/>
    </row>
    <row r="64" spans="1:33" ht="15.75" customHeight="1">
      <c r="A64" s="393"/>
      <c r="B64" s="547" t="s">
        <v>173</v>
      </c>
      <c r="C64" s="519"/>
      <c r="D64" s="55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3"/>
      <c r="AC64" s="393"/>
      <c r="AD64" s="393"/>
      <c r="AE64" s="393"/>
      <c r="AF64" s="393"/>
      <c r="AG64" s="393"/>
    </row>
    <row r="65" spans="1:33" ht="15.75" customHeight="1">
      <c r="A65" s="393"/>
      <c r="B65" s="48"/>
      <c r="C65" s="423"/>
      <c r="D65" s="423"/>
      <c r="E65" s="423"/>
      <c r="F65" s="416"/>
      <c r="G65" s="424"/>
      <c r="H65" s="425"/>
      <c r="I65" s="425"/>
      <c r="J65" s="416"/>
      <c r="K65" s="416"/>
      <c r="L65" s="416"/>
      <c r="M65" s="416"/>
      <c r="N65" s="425"/>
      <c r="O65" s="416"/>
      <c r="P65" s="416"/>
      <c r="Q65" s="416"/>
      <c r="R65" s="416"/>
      <c r="S65" s="425"/>
      <c r="T65" s="402"/>
      <c r="U65" s="402"/>
      <c r="V65" s="393"/>
      <c r="W65" s="425"/>
      <c r="X65" s="412"/>
      <c r="Y65" s="412"/>
      <c r="Z65" s="412"/>
      <c r="AA65" s="402"/>
      <c r="AB65" s="408"/>
      <c r="AC65" s="393"/>
      <c r="AD65" s="393"/>
      <c r="AE65" s="393"/>
      <c r="AF65" s="393"/>
      <c r="AG65" s="393"/>
    </row>
    <row r="66" spans="1:33" ht="15.75" customHeight="1">
      <c r="A66" s="393"/>
      <c r="B66" s="547" t="s">
        <v>174</v>
      </c>
      <c r="C66" s="519"/>
      <c r="D66" s="55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3"/>
      <c r="AC66" s="393"/>
      <c r="AD66" s="393"/>
      <c r="AE66" s="393"/>
      <c r="AF66" s="393"/>
      <c r="AG66" s="393"/>
    </row>
    <row r="67" spans="1:33" ht="15.75" customHeight="1">
      <c r="A67" s="393"/>
      <c r="B67" s="48"/>
      <c r="C67" s="423"/>
      <c r="D67" s="423"/>
      <c r="E67" s="423"/>
      <c r="F67" s="416"/>
      <c r="G67" s="424"/>
      <c r="H67" s="425"/>
      <c r="I67" s="425"/>
      <c r="J67" s="416"/>
      <c r="K67" s="416"/>
      <c r="L67" s="416"/>
      <c r="M67" s="416"/>
      <c r="N67" s="425"/>
      <c r="O67" s="416"/>
      <c r="P67" s="416"/>
      <c r="Q67" s="416"/>
      <c r="R67" s="416"/>
      <c r="S67" s="425"/>
      <c r="T67" s="402"/>
      <c r="U67" s="402"/>
      <c r="V67" s="393"/>
      <c r="W67" s="425"/>
      <c r="X67" s="412"/>
      <c r="Y67" s="412"/>
      <c r="Z67" s="50"/>
      <c r="AA67" s="28"/>
      <c r="AB67" s="51"/>
      <c r="AC67" s="393"/>
      <c r="AD67" s="393"/>
      <c r="AE67" s="393"/>
      <c r="AF67" s="393"/>
      <c r="AG67" s="393"/>
    </row>
    <row r="68" spans="1:33" ht="15.75" customHeight="1">
      <c r="A68" s="393"/>
      <c r="B68" s="547" t="s">
        <v>175</v>
      </c>
      <c r="C68" s="519"/>
      <c r="D68" s="55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3"/>
      <c r="AC68" s="393"/>
      <c r="AD68" s="393"/>
      <c r="AE68" s="393"/>
      <c r="AF68" s="393"/>
      <c r="AG68" s="393"/>
    </row>
    <row r="69" spans="1:33" ht="15.75" customHeight="1">
      <c r="A69" s="393"/>
      <c r="B69" s="48"/>
      <c r="C69" s="423"/>
      <c r="D69" s="423"/>
      <c r="E69" s="423"/>
      <c r="F69" s="416"/>
      <c r="G69" s="424"/>
      <c r="H69" s="425"/>
      <c r="I69" s="425"/>
      <c r="J69" s="416"/>
      <c r="K69" s="416"/>
      <c r="L69" s="416"/>
      <c r="M69" s="416"/>
      <c r="N69" s="425"/>
      <c r="O69" s="416"/>
      <c r="P69" s="416"/>
      <c r="Q69" s="416"/>
      <c r="R69" s="416"/>
      <c r="S69" s="425"/>
      <c r="T69" s="402"/>
      <c r="U69" s="402"/>
      <c r="V69" s="393"/>
      <c r="W69" s="425"/>
      <c r="X69" s="412"/>
      <c r="Y69" s="412"/>
      <c r="Z69" s="50"/>
      <c r="AA69" s="28"/>
      <c r="AB69" s="51"/>
      <c r="AC69" s="393"/>
      <c r="AD69" s="393"/>
      <c r="AE69" s="393"/>
      <c r="AF69" s="393"/>
      <c r="AG69" s="393"/>
    </row>
    <row r="70" spans="1:33" ht="15.75" customHeight="1">
      <c r="A70" s="393"/>
      <c r="B70" s="547" t="s">
        <v>176</v>
      </c>
      <c r="C70" s="519"/>
      <c r="D70" s="55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3"/>
      <c r="AC70" s="393"/>
      <c r="AD70" s="393"/>
      <c r="AE70" s="393"/>
      <c r="AF70" s="393"/>
      <c r="AG70" s="393"/>
    </row>
    <row r="71" spans="1:33" ht="15.75" customHeight="1">
      <c r="A71" s="393"/>
      <c r="B71" s="48"/>
      <c r="C71" s="423"/>
      <c r="D71" s="423"/>
      <c r="E71" s="423"/>
      <c r="F71" s="416"/>
      <c r="G71" s="424"/>
      <c r="H71" s="425"/>
      <c r="I71" s="425"/>
      <c r="J71" s="416"/>
      <c r="K71" s="416"/>
      <c r="L71" s="416"/>
      <c r="M71" s="416"/>
      <c r="N71" s="425"/>
      <c r="O71" s="416"/>
      <c r="P71" s="416"/>
      <c r="Q71" s="416"/>
      <c r="R71" s="416"/>
      <c r="S71" s="425"/>
      <c r="T71" s="402"/>
      <c r="U71" s="402"/>
      <c r="V71" s="393"/>
      <c r="W71" s="425"/>
      <c r="X71" s="412"/>
      <c r="Y71" s="412"/>
      <c r="Z71" s="50"/>
      <c r="AA71" s="28"/>
      <c r="AB71" s="51"/>
      <c r="AC71" s="393"/>
      <c r="AD71" s="393"/>
      <c r="AE71" s="393"/>
      <c r="AF71" s="393"/>
      <c r="AG71" s="393"/>
    </row>
    <row r="72" spans="1:33" ht="15.75" customHeight="1">
      <c r="A72" s="393"/>
      <c r="B72" s="547" t="s">
        <v>177</v>
      </c>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19"/>
      <c r="AC72" s="393"/>
      <c r="AD72" s="393"/>
      <c r="AE72" s="393"/>
      <c r="AF72" s="393"/>
      <c r="AG72" s="393"/>
    </row>
    <row r="73" spans="1:33" ht="15.75" customHeight="1">
      <c r="A73" s="393"/>
      <c r="B73" s="528" t="s">
        <v>122</v>
      </c>
      <c r="C73" s="519"/>
      <c r="D73" s="52" t="s">
        <v>178</v>
      </c>
      <c r="E73" s="528" t="s">
        <v>179</v>
      </c>
      <c r="F73" s="519"/>
      <c r="G73" s="528" t="s">
        <v>177</v>
      </c>
      <c r="H73" s="529"/>
      <c r="I73" s="529"/>
      <c r="J73" s="529"/>
      <c r="K73" s="529"/>
      <c r="L73" s="529"/>
      <c r="M73" s="529"/>
      <c r="N73" s="529"/>
      <c r="O73" s="519"/>
      <c r="P73" s="528" t="s">
        <v>180</v>
      </c>
      <c r="Q73" s="529"/>
      <c r="R73" s="529"/>
      <c r="S73" s="529"/>
      <c r="T73" s="529"/>
      <c r="U73" s="529"/>
      <c r="V73" s="529"/>
      <c r="W73" s="529"/>
      <c r="X73" s="529"/>
      <c r="Y73" s="529"/>
      <c r="Z73" s="529"/>
      <c r="AA73" s="529"/>
      <c r="AB73" s="519"/>
      <c r="AC73" s="393"/>
      <c r="AD73" s="393"/>
      <c r="AE73" s="393"/>
      <c r="AF73" s="393"/>
      <c r="AG73" s="393"/>
    </row>
    <row r="74" spans="1:33" ht="15.75" customHeight="1">
      <c r="A74" s="393"/>
      <c r="B74" s="528"/>
      <c r="C74" s="519"/>
      <c r="D74" s="37"/>
      <c r="E74" s="528"/>
      <c r="F74" s="519"/>
      <c r="G74" s="553"/>
      <c r="H74" s="529"/>
      <c r="I74" s="529"/>
      <c r="J74" s="529"/>
      <c r="K74" s="529"/>
      <c r="L74" s="529"/>
      <c r="M74" s="529"/>
      <c r="N74" s="529"/>
      <c r="O74" s="519"/>
      <c r="P74" s="553"/>
      <c r="Q74" s="529"/>
      <c r="R74" s="529"/>
      <c r="S74" s="529"/>
      <c r="T74" s="529"/>
      <c r="U74" s="529"/>
      <c r="V74" s="529"/>
      <c r="W74" s="529"/>
      <c r="X74" s="529"/>
      <c r="Y74" s="529"/>
      <c r="Z74" s="529"/>
      <c r="AA74" s="529"/>
      <c r="AB74" s="519"/>
      <c r="AC74" s="393"/>
      <c r="AD74" s="393"/>
      <c r="AE74" s="393"/>
      <c r="AF74" s="393"/>
      <c r="AG74" s="393"/>
    </row>
    <row r="75" spans="1:33" ht="15.75" customHeight="1">
      <c r="A75" s="393"/>
      <c r="B75" s="528"/>
      <c r="C75" s="519"/>
      <c r="D75" s="37"/>
      <c r="E75" s="528"/>
      <c r="F75" s="519"/>
      <c r="G75" s="553"/>
      <c r="H75" s="529"/>
      <c r="I75" s="529"/>
      <c r="J75" s="529"/>
      <c r="K75" s="529"/>
      <c r="L75" s="529"/>
      <c r="M75" s="529"/>
      <c r="N75" s="529"/>
      <c r="O75" s="519"/>
      <c r="P75" s="553"/>
      <c r="Q75" s="529"/>
      <c r="R75" s="529"/>
      <c r="S75" s="529"/>
      <c r="T75" s="529"/>
      <c r="U75" s="529"/>
      <c r="V75" s="529"/>
      <c r="W75" s="529"/>
      <c r="X75" s="529"/>
      <c r="Y75" s="529"/>
      <c r="Z75" s="529"/>
      <c r="AA75" s="529"/>
      <c r="AB75" s="519"/>
      <c r="AC75" s="393"/>
      <c r="AD75" s="393"/>
      <c r="AE75" s="393"/>
      <c r="AF75" s="393"/>
      <c r="AG75" s="393"/>
    </row>
    <row r="76" spans="1:33" ht="26.25" customHeight="1">
      <c r="A76" s="393"/>
      <c r="B76" s="554" t="s">
        <v>181</v>
      </c>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19"/>
      <c r="AC76" s="393"/>
      <c r="AD76" s="426"/>
      <c r="AE76" s="393"/>
      <c r="AF76" s="393"/>
      <c r="AG76" s="393"/>
    </row>
    <row r="77" spans="1:33" ht="12.75" customHeight="1">
      <c r="A77" s="39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row>
    <row r="78" spans="1:33" ht="12.75" customHeight="1">
      <c r="A78" s="39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row>
    <row r="79" spans="1:33" ht="12.7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1:33" ht="12.7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1:33" ht="12.75" customHeight="1">
      <c r="A81" s="39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row>
    <row r="82" spans="1:33" ht="12.75" customHeight="1">
      <c r="A82" s="39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row>
    <row r="83" spans="1:33" ht="12.75" customHeight="1">
      <c r="A83" s="39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row>
    <row r="84" spans="1:33"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row>
    <row r="85" spans="1:33"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row>
    <row r="86" spans="1:33"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row>
    <row r="87" spans="1:33"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row>
    <row r="88" spans="1:33"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row>
    <row r="89" spans="1:33"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1:33"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1:33"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row>
    <row r="92" spans="1:33"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row>
    <row r="93" spans="1:33"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row>
    <row r="94" spans="1:33"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row>
    <row r="95" spans="1:33"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row>
    <row r="96" spans="1:33"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row>
    <row r="97" spans="1:33"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1:33"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1:33"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1:33"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1:33"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1:33"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1:33"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1:33"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1:33"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1:33"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1:33"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1:33"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1:33"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1:33"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1:33"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1:33"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1:33"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1:33"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1:33"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row r="116" spans="1:33"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row>
    <row r="117" spans="1:33"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row>
    <row r="118" spans="1:33"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row>
    <row r="119" spans="1:33"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row>
    <row r="120" spans="1:33"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1:33"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row>
    <row r="122" spans="1:33"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row>
    <row r="123" spans="1:33"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row>
    <row r="124" spans="1:33"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row>
    <row r="125" spans="1:33"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row>
    <row r="126" spans="1:33"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row>
    <row r="127" spans="1:33"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row>
    <row r="128" spans="1:33"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row>
    <row r="129" spans="1:33"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row>
    <row r="130" spans="1:33"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row>
    <row r="131" spans="1:33"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row>
    <row r="132" spans="1:33"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row>
    <row r="133" spans="1:33"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row>
    <row r="134" spans="1:33"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row>
    <row r="135" spans="1:33"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row>
    <row r="136" spans="1:33"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row>
    <row r="137" spans="1:33"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row>
    <row r="138" spans="1:33"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row>
    <row r="139" spans="1:33"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row>
    <row r="140" spans="1:33"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row>
    <row r="141" spans="1:33"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row>
    <row r="142" spans="1:33"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row>
    <row r="143" spans="1:33"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row>
    <row r="144" spans="1:33"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row>
    <row r="145" spans="1:33"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row>
    <row r="146" spans="1:33"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row>
    <row r="147" spans="1:33"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row>
    <row r="148" spans="1:33"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row>
    <row r="149" spans="1:33"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row>
    <row r="150" spans="1:33"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row>
    <row r="151" spans="1:33"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row>
    <row r="152" spans="1:33"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row>
    <row r="153" spans="1:33"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row>
    <row r="154" spans="1:33"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row>
    <row r="155" spans="1:33"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row>
    <row r="156" spans="1:33"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row>
    <row r="157" spans="1:33"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row>
    <row r="158" spans="1:33"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row>
    <row r="159" spans="1:33"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row>
    <row r="160" spans="1:33"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row>
    <row r="161" spans="1:33"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row>
    <row r="162" spans="1:33"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row>
    <row r="163" spans="1:33"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row>
    <row r="164" spans="1:33"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row>
    <row r="165" spans="1:33"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row>
    <row r="166" spans="1:33"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row>
    <row r="167" spans="1:33"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row>
    <row r="168" spans="1:33"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row>
    <row r="169" spans="1:33"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row>
    <row r="170" spans="1:33"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row>
    <row r="171" spans="1:33"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row>
    <row r="172" spans="1:33"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row>
    <row r="173" spans="1:33"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row>
    <row r="174" spans="1:33"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row>
    <row r="175" spans="1:33"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c r="AG175" s="393"/>
    </row>
    <row r="176" spans="1:33"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c r="AG176" s="393"/>
    </row>
    <row r="177" spans="1:33"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row>
    <row r="178" spans="1:33"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row>
    <row r="179" spans="1:33"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row>
    <row r="180" spans="1:33"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row>
    <row r="181" spans="1:33"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row>
    <row r="182" spans="1:33"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c r="AG182" s="393"/>
    </row>
    <row r="183" spans="1:33"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c r="AG183" s="393"/>
    </row>
    <row r="184" spans="1:33"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c r="AG184" s="393"/>
    </row>
    <row r="185" spans="1:33"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row>
    <row r="186" spans="1:33"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row>
    <row r="187" spans="1:33"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row>
    <row r="188" spans="1:33"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row>
    <row r="189" spans="1:33"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row>
    <row r="190" spans="1:33"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row>
    <row r="191" spans="1:33"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row>
    <row r="192" spans="1:33"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row>
    <row r="193" spans="1:33"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row>
    <row r="194" spans="1:33"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3"/>
    </row>
    <row r="195" spans="1:33"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row>
    <row r="196" spans="1:33"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row>
    <row r="197" spans="1:33"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row>
    <row r="198" spans="1:33"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row>
    <row r="199" spans="1:33"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row>
    <row r="200" spans="1:33"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row>
    <row r="201" spans="1:33"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row>
    <row r="202" spans="1:33"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row>
    <row r="203" spans="1:33"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row>
    <row r="204" spans="1:33"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row>
    <row r="205" spans="1:33"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row>
    <row r="206" spans="1:33"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row>
    <row r="207" spans="1:33"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row>
    <row r="208" spans="1:33"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row>
    <row r="209" spans="1:33"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row>
    <row r="210" spans="1:33"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row>
    <row r="211" spans="1:33"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row>
    <row r="212" spans="1:33"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row>
    <row r="213" spans="1:33"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c r="AG213" s="393"/>
    </row>
    <row r="214" spans="1:33"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c r="AG214" s="393"/>
    </row>
    <row r="215" spans="1:33"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row>
    <row r="216" spans="1:33"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row>
    <row r="217" spans="1:33"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row>
    <row r="218" spans="1:33"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row>
    <row r="219" spans="1:33"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row>
    <row r="220" spans="1:33"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row>
    <row r="221" spans="1:33"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row>
    <row r="222" spans="1:33"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row>
    <row r="223" spans="1:33"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row>
    <row r="224" spans="1:33"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c r="AG224" s="393"/>
    </row>
    <row r="225" spans="1:33"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row>
    <row r="226" spans="1:33"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row>
    <row r="227" spans="1:33"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row>
    <row r="228" spans="1:33"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row>
    <row r="229" spans="1:33"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row>
    <row r="230" spans="1:33"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row>
    <row r="231" spans="1:33"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row>
    <row r="232" spans="1:33"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row>
    <row r="233" spans="1:33"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row>
    <row r="234" spans="1:33"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row>
    <row r="235" spans="1:33"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row>
    <row r="236" spans="1:33"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row>
    <row r="237" spans="1:33"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row>
    <row r="238" spans="1:33"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row>
    <row r="239" spans="1:33"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c r="AG239" s="393"/>
    </row>
    <row r="240" spans="1:33"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row>
    <row r="241" spans="1:33"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c r="AG241" s="393"/>
    </row>
    <row r="242" spans="1:33"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c r="AG242" s="393"/>
    </row>
    <row r="243" spans="1:33"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row>
    <row r="244" spans="1:33"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row>
    <row r="245" spans="1:33"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row>
    <row r="246" spans="1:33"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c r="AG246" s="393"/>
    </row>
    <row r="247" spans="1:33"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row>
    <row r="248" spans="1:33"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row>
    <row r="249" spans="1:33"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c r="AG249" s="393"/>
    </row>
    <row r="250" spans="1:33"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row>
    <row r="251" spans="1:33"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row>
    <row r="252" spans="1:33"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c r="AG252" s="393"/>
    </row>
    <row r="253" spans="1:33"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c r="AG253" s="393"/>
    </row>
    <row r="254" spans="1:33"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row>
    <row r="255" spans="1:33"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row>
    <row r="256" spans="1:33"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row>
    <row r="257" spans="1:33"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row>
    <row r="258" spans="1:33"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c r="AG258" s="393"/>
    </row>
    <row r="259" spans="1:33"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c r="AG259" s="393"/>
    </row>
    <row r="260" spans="1:33"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c r="AG260" s="393"/>
    </row>
    <row r="261" spans="1:33"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row>
    <row r="262" spans="1:33"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c r="AG262" s="393"/>
    </row>
    <row r="263" spans="1:33"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c r="AG263" s="393"/>
    </row>
    <row r="264" spans="1:33"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c r="AG264" s="393"/>
    </row>
    <row r="265" spans="1:33"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row>
    <row r="266" spans="1:33"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c r="AG266" s="393"/>
    </row>
    <row r="267" spans="1:33"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row>
    <row r="268" spans="1:33"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c r="AG268" s="393"/>
    </row>
    <row r="269" spans="1:33"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row>
    <row r="270" spans="1:33"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row>
    <row r="271" spans="1:33"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c r="AG271" s="393"/>
    </row>
    <row r="272" spans="1:33"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row>
    <row r="273" spans="1:33"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row>
    <row r="274" spans="1:33"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row>
    <row r="275" spans="1:33"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c r="AG275" s="393"/>
    </row>
    <row r="276" spans="1:33"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row>
    <row r="277" spans="1:33"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row>
    <row r="278" spans="1:33"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row>
    <row r="279" spans="1:33"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row>
    <row r="280" spans="1:33"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row>
    <row r="281" spans="1:33"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c r="AG281" s="393"/>
    </row>
    <row r="282" spans="1:33"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row>
    <row r="283" spans="1:33"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c r="AG283" s="393"/>
    </row>
    <row r="284" spans="1:33"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row>
    <row r="285" spans="1:33"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c r="AG285" s="393"/>
    </row>
    <row r="286" spans="1:33"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row>
    <row r="287" spans="1:33"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c r="AG287" s="393"/>
    </row>
    <row r="288" spans="1:33"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row>
    <row r="289" spans="1:33"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c r="AG289" s="393"/>
    </row>
    <row r="290" spans="1:33"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row>
    <row r="291" spans="1:33"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row>
    <row r="292" spans="1:33"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c r="AG292" s="393"/>
    </row>
    <row r="293" spans="1:33"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c r="AG293" s="393"/>
    </row>
    <row r="294" spans="1:33"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row>
    <row r="295" spans="1:33"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row>
    <row r="296" spans="1:33"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row>
    <row r="297" spans="1:33"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c r="AG297" s="393"/>
    </row>
    <row r="298" spans="1:33"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row>
    <row r="299" spans="1:33"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row>
    <row r="300" spans="1:33"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row>
    <row r="301" spans="1:33"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row>
    <row r="302" spans="1:33"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c r="AG302" s="393"/>
    </row>
    <row r="303" spans="1:33"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row>
    <row r="304" spans="1:33"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c r="AG304" s="393"/>
    </row>
    <row r="305" spans="1:33"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c r="AG305" s="393"/>
    </row>
    <row r="306" spans="1:33"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row>
    <row r="307" spans="1:33"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row>
    <row r="308" spans="1:33"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c r="AG308" s="393"/>
    </row>
    <row r="309" spans="1:33"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row>
    <row r="310" spans="1:33"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row>
    <row r="311" spans="1:33"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row>
    <row r="312" spans="1:33"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c r="AG312" s="393"/>
    </row>
    <row r="313" spans="1:33"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c r="AG313" s="393"/>
    </row>
    <row r="314" spans="1:33"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row>
    <row r="315" spans="1:33"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c r="AG315" s="393"/>
    </row>
    <row r="316" spans="1:33"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c r="AG316" s="393"/>
    </row>
    <row r="317" spans="1:33"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c r="AG317" s="393"/>
    </row>
    <row r="318" spans="1:33"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c r="AG318" s="393"/>
    </row>
    <row r="319" spans="1:33"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c r="AG319" s="393"/>
    </row>
    <row r="320" spans="1:33"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c r="AG320" s="393"/>
    </row>
    <row r="321" spans="1:33"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row>
    <row r="322" spans="1:33"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c r="AG322" s="393"/>
    </row>
    <row r="323" spans="1:33"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c r="AG323" s="393"/>
    </row>
    <row r="324" spans="1:33"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c r="AG324" s="393"/>
    </row>
    <row r="325" spans="1:33"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c r="AG325" s="393"/>
    </row>
    <row r="326" spans="1:33"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c r="AG326" s="393"/>
    </row>
    <row r="327" spans="1:33"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c r="AG327" s="393"/>
    </row>
    <row r="328" spans="1:33"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c r="AG328" s="393"/>
    </row>
    <row r="329" spans="1:33"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c r="AG329" s="393"/>
    </row>
    <row r="330" spans="1:33"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row>
    <row r="331" spans="1:33"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row>
    <row r="332" spans="1:33"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row>
    <row r="333" spans="1:33"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c r="AG333" s="393"/>
    </row>
    <row r="334" spans="1:33"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row>
    <row r="335" spans="1:33"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c r="AG335" s="393"/>
    </row>
    <row r="336" spans="1:33"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row>
    <row r="337" spans="1:33"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row>
    <row r="338" spans="1:33"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c r="AG338" s="393"/>
    </row>
    <row r="339" spans="1:33"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row>
    <row r="340" spans="1:33"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c r="AG340" s="393"/>
    </row>
    <row r="341" spans="1:33"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row>
    <row r="342" spans="1:33"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c r="AG342" s="393"/>
    </row>
    <row r="343" spans="1:33"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c r="AG343" s="393"/>
    </row>
    <row r="344" spans="1:33"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c r="AG344" s="393"/>
    </row>
    <row r="345" spans="1:33"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c r="AG345" s="393"/>
    </row>
    <row r="346" spans="1:33"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c r="AG346" s="393"/>
    </row>
    <row r="347" spans="1:33"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c r="AG347" s="393"/>
    </row>
    <row r="348" spans="1:33"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c r="AG348" s="393"/>
    </row>
    <row r="349" spans="1:33"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c r="AG349" s="393"/>
    </row>
    <row r="350" spans="1:33"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c r="AG350" s="393"/>
    </row>
    <row r="351" spans="1:33"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row>
    <row r="352" spans="1:33"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row>
    <row r="353" spans="1:33"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c r="AG353" s="393"/>
    </row>
    <row r="354" spans="1:33"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row>
    <row r="355" spans="1:33"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c r="AG355" s="393"/>
    </row>
    <row r="356" spans="1:33"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c r="AG356" s="393"/>
    </row>
    <row r="357" spans="1:33"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c r="AG357" s="393"/>
    </row>
    <row r="358" spans="1:33"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c r="AG358" s="393"/>
    </row>
    <row r="359" spans="1:33"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c r="AG359" s="393"/>
    </row>
    <row r="360" spans="1:33"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c r="AG360" s="393"/>
    </row>
    <row r="361" spans="1:33"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c r="AG361" s="393"/>
    </row>
    <row r="362" spans="1:33"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c r="AG362" s="393"/>
    </row>
    <row r="363" spans="1:33"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c r="AG363" s="393"/>
    </row>
    <row r="364" spans="1:33"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c r="AG364" s="393"/>
    </row>
    <row r="365" spans="1:33"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c r="AG365" s="393"/>
    </row>
    <row r="366" spans="1:33"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c r="AG366" s="393"/>
    </row>
    <row r="367" spans="1:33"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row>
    <row r="368" spans="1:33"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c r="AG368" s="393"/>
    </row>
    <row r="369" spans="1:33"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c r="AG369" s="393"/>
    </row>
    <row r="370" spans="1:33"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row>
    <row r="371" spans="1:33"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row>
    <row r="372" spans="1:33"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c r="AG372" s="393"/>
    </row>
    <row r="373" spans="1:33"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row>
    <row r="374" spans="1:33"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row>
    <row r="375" spans="1:33"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c r="AG375" s="393"/>
    </row>
    <row r="376" spans="1:33"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c r="AG376" s="393"/>
    </row>
    <row r="377" spans="1:33"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c r="AG377" s="393"/>
    </row>
    <row r="378" spans="1:33"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c r="AG378" s="393"/>
    </row>
    <row r="379" spans="1:33"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c r="AG379" s="393"/>
    </row>
    <row r="380" spans="1:33"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c r="AG380" s="393"/>
    </row>
    <row r="381" spans="1:33"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c r="AG381" s="393"/>
    </row>
    <row r="382" spans="1:33"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c r="AG382" s="393"/>
    </row>
    <row r="383" spans="1:33"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c r="AG383" s="393"/>
    </row>
    <row r="384" spans="1:33"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c r="AG384" s="393"/>
    </row>
    <row r="385" spans="1:33"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c r="AG385" s="393"/>
    </row>
    <row r="386" spans="1:33"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c r="AG386" s="393"/>
    </row>
    <row r="387" spans="1:33"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c r="AG387" s="393"/>
    </row>
    <row r="388" spans="1:33"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c r="AG388" s="393"/>
    </row>
    <row r="389" spans="1:33"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c r="AG389" s="393"/>
    </row>
    <row r="390" spans="1:33"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c r="AG390" s="393"/>
    </row>
    <row r="391" spans="1:33"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c r="AG391" s="393"/>
    </row>
    <row r="392" spans="1:33"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c r="AG392" s="393"/>
    </row>
    <row r="393" spans="1:33"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c r="AG393" s="393"/>
    </row>
    <row r="394" spans="1:33"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c r="AG394" s="393"/>
    </row>
    <row r="395" spans="1:33"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c r="AG395" s="393"/>
    </row>
    <row r="396" spans="1:33"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c r="AG396" s="393"/>
    </row>
    <row r="397" spans="1:33"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c r="AG397" s="393"/>
    </row>
    <row r="398" spans="1:33"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c r="AG398" s="393"/>
    </row>
    <row r="399" spans="1:33"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c r="AG399" s="393"/>
    </row>
    <row r="400" spans="1:33"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c r="AG400" s="393"/>
    </row>
    <row r="401" spans="1:33"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c r="AG401" s="393"/>
    </row>
    <row r="402" spans="1:33"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c r="AG402" s="393"/>
    </row>
    <row r="403" spans="1:33"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c r="AG403" s="393"/>
    </row>
    <row r="404" spans="1:33"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c r="AG404" s="393"/>
    </row>
    <row r="405" spans="1:33"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c r="AG405" s="393"/>
    </row>
    <row r="406" spans="1:33"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c r="AG406" s="393"/>
    </row>
    <row r="407" spans="1:33"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c r="AG407" s="393"/>
    </row>
    <row r="408" spans="1:33"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c r="AG408" s="393"/>
    </row>
    <row r="409" spans="1:33"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c r="AG409" s="393"/>
    </row>
    <row r="410" spans="1:33"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row>
    <row r="411" spans="1:33"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c r="AG411" s="393"/>
    </row>
    <row r="412" spans="1:33"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c r="AG412" s="393"/>
    </row>
    <row r="413" spans="1:33"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row>
    <row r="414" spans="1:33"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row>
    <row r="415" spans="1:33"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c r="AG415" s="393"/>
    </row>
    <row r="416" spans="1:33"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c r="AG416" s="393"/>
    </row>
    <row r="417" spans="1:33"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c r="AG417" s="393"/>
    </row>
    <row r="418" spans="1:33"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c r="AG418" s="393"/>
    </row>
    <row r="419" spans="1:33"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c r="AG419" s="393"/>
    </row>
    <row r="420" spans="1:33"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c r="AG420" s="393"/>
    </row>
    <row r="421" spans="1:33"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c r="AE421" s="393"/>
      <c r="AF421" s="393"/>
      <c r="AG421" s="393"/>
    </row>
    <row r="422" spans="1:33"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c r="AE422" s="393"/>
      <c r="AF422" s="393"/>
      <c r="AG422" s="393"/>
    </row>
    <row r="423" spans="1:33"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row>
    <row r="424" spans="1:33"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row>
    <row r="425" spans="1:33"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c r="AG425" s="393"/>
    </row>
    <row r="426" spans="1:33"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c r="AE426" s="393"/>
      <c r="AF426" s="393"/>
      <c r="AG426" s="393"/>
    </row>
    <row r="427" spans="1:33"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row>
    <row r="428" spans="1:33"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c r="AE428" s="393"/>
      <c r="AF428" s="393"/>
      <c r="AG428" s="393"/>
    </row>
    <row r="429" spans="1:33"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c r="AE429" s="393"/>
      <c r="AF429" s="393"/>
      <c r="AG429" s="393"/>
    </row>
    <row r="430" spans="1:33"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c r="AE430" s="393"/>
      <c r="AF430" s="393"/>
      <c r="AG430" s="393"/>
    </row>
    <row r="431" spans="1:33"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c r="AE431" s="393"/>
      <c r="AF431" s="393"/>
      <c r="AG431" s="393"/>
    </row>
    <row r="432" spans="1:33"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c r="AE432" s="393"/>
      <c r="AF432" s="393"/>
      <c r="AG432" s="393"/>
    </row>
    <row r="433" spans="1:33"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c r="AE433" s="393"/>
      <c r="AF433" s="393"/>
      <c r="AG433" s="393"/>
    </row>
    <row r="434" spans="1:33"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c r="AE434" s="393"/>
      <c r="AF434" s="393"/>
      <c r="AG434" s="393"/>
    </row>
    <row r="435" spans="1:33"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c r="AE435" s="393"/>
      <c r="AF435" s="393"/>
      <c r="AG435" s="393"/>
    </row>
    <row r="436" spans="1:33"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c r="AE436" s="393"/>
      <c r="AF436" s="393"/>
      <c r="AG436" s="393"/>
    </row>
    <row r="437" spans="1:33"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c r="AE437" s="393"/>
      <c r="AF437" s="393"/>
      <c r="AG437" s="393"/>
    </row>
    <row r="438" spans="1:33"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c r="AE438" s="393"/>
      <c r="AF438" s="393"/>
      <c r="AG438" s="393"/>
    </row>
    <row r="439" spans="1:33"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c r="AE439" s="393"/>
      <c r="AF439" s="393"/>
      <c r="AG439" s="393"/>
    </row>
    <row r="440" spans="1:33"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c r="AE440" s="393"/>
      <c r="AF440" s="393"/>
      <c r="AG440" s="393"/>
    </row>
    <row r="441" spans="1:33"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c r="AE441" s="393"/>
      <c r="AF441" s="393"/>
      <c r="AG441" s="393"/>
    </row>
    <row r="442" spans="1:33"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c r="AE442" s="393"/>
      <c r="AF442" s="393"/>
      <c r="AG442" s="393"/>
    </row>
    <row r="443" spans="1:33"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c r="AE443" s="393"/>
      <c r="AF443" s="393"/>
      <c r="AG443" s="393"/>
    </row>
    <row r="444" spans="1:33"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c r="AE444" s="393"/>
      <c r="AF444" s="393"/>
      <c r="AG444" s="393"/>
    </row>
    <row r="445" spans="1:33"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row>
    <row r="446" spans="1:33"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c r="AE446" s="393"/>
      <c r="AF446" s="393"/>
      <c r="AG446" s="393"/>
    </row>
    <row r="447" spans="1:33"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c r="AE447" s="393"/>
      <c r="AF447" s="393"/>
      <c r="AG447" s="393"/>
    </row>
    <row r="448" spans="1:33"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c r="AE448" s="393"/>
      <c r="AF448" s="393"/>
      <c r="AG448" s="393"/>
    </row>
    <row r="449" spans="1:33"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c r="AE449" s="393"/>
      <c r="AF449" s="393"/>
      <c r="AG449" s="393"/>
    </row>
    <row r="450" spans="1:33"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c r="AE450" s="393"/>
      <c r="AF450" s="393"/>
      <c r="AG450" s="393"/>
    </row>
    <row r="451" spans="1:33"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c r="AE451" s="393"/>
      <c r="AF451" s="393"/>
      <c r="AG451" s="393"/>
    </row>
    <row r="452" spans="1:33"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c r="AE452" s="393"/>
      <c r="AF452" s="393"/>
      <c r="AG452" s="393"/>
    </row>
    <row r="453" spans="1:33"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c r="AE453" s="393"/>
      <c r="AF453" s="393"/>
      <c r="AG453" s="393"/>
    </row>
    <row r="454" spans="1:33"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c r="AE454" s="393"/>
      <c r="AF454" s="393"/>
      <c r="AG454" s="393"/>
    </row>
    <row r="455" spans="1:33"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c r="AE455" s="393"/>
      <c r="AF455" s="393"/>
      <c r="AG455" s="393"/>
    </row>
    <row r="456" spans="1:33"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c r="AE456" s="393"/>
      <c r="AF456" s="393"/>
      <c r="AG456" s="393"/>
    </row>
    <row r="457" spans="1:33"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c r="AE457" s="393"/>
      <c r="AF457" s="393"/>
      <c r="AG457" s="393"/>
    </row>
    <row r="458" spans="1:33"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c r="AE458" s="393"/>
      <c r="AF458" s="393"/>
      <c r="AG458" s="393"/>
    </row>
    <row r="459" spans="1:33"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c r="AE459" s="393"/>
      <c r="AF459" s="393"/>
      <c r="AG459" s="393"/>
    </row>
    <row r="460" spans="1:33"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c r="AE460" s="393"/>
      <c r="AF460" s="393"/>
      <c r="AG460" s="393"/>
    </row>
    <row r="461" spans="1:33"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c r="AE461" s="393"/>
      <c r="AF461" s="393"/>
      <c r="AG461" s="393"/>
    </row>
    <row r="462" spans="1:33"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c r="AE462" s="393"/>
      <c r="AF462" s="393"/>
      <c r="AG462" s="393"/>
    </row>
    <row r="463" spans="1:33"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c r="AE463" s="393"/>
      <c r="AF463" s="393"/>
      <c r="AG463" s="393"/>
    </row>
    <row r="464" spans="1:33"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c r="AE464" s="393"/>
      <c r="AF464" s="393"/>
      <c r="AG464" s="393"/>
    </row>
    <row r="465" spans="1:33"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c r="AE465" s="393"/>
      <c r="AF465" s="393"/>
      <c r="AG465" s="393"/>
    </row>
    <row r="466" spans="1:33"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c r="AE466" s="393"/>
      <c r="AF466" s="393"/>
      <c r="AG466" s="393"/>
    </row>
    <row r="467" spans="1:33"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c r="AE467" s="393"/>
      <c r="AF467" s="393"/>
      <c r="AG467" s="393"/>
    </row>
    <row r="468" spans="1:33"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c r="AE468" s="393"/>
      <c r="AF468" s="393"/>
      <c r="AG468" s="393"/>
    </row>
    <row r="469" spans="1:33"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c r="AE469" s="393"/>
      <c r="AF469" s="393"/>
      <c r="AG469" s="393"/>
    </row>
    <row r="470" spans="1:33"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c r="AE470" s="393"/>
      <c r="AF470" s="393"/>
      <c r="AG470" s="393"/>
    </row>
    <row r="471" spans="1:33"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c r="AE471" s="393"/>
      <c r="AF471" s="393"/>
      <c r="AG471" s="393"/>
    </row>
    <row r="472" spans="1:33"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c r="AE472" s="393"/>
      <c r="AF472" s="393"/>
      <c r="AG472" s="393"/>
    </row>
    <row r="473" spans="1:33"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c r="AE473" s="393"/>
      <c r="AF473" s="393"/>
      <c r="AG473" s="393"/>
    </row>
    <row r="474" spans="1:33"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c r="AE474" s="393"/>
      <c r="AF474" s="393"/>
      <c r="AG474" s="393"/>
    </row>
    <row r="475" spans="1:33"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c r="AE475" s="393"/>
      <c r="AF475" s="393"/>
      <c r="AG475" s="393"/>
    </row>
    <row r="476" spans="1:33"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c r="AE476" s="393"/>
      <c r="AF476" s="393"/>
      <c r="AG476" s="393"/>
    </row>
    <row r="477" spans="1:33"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c r="AE477" s="393"/>
      <c r="AF477" s="393"/>
      <c r="AG477" s="393"/>
    </row>
    <row r="478" spans="1:33"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c r="AE478" s="393"/>
      <c r="AF478" s="393"/>
      <c r="AG478" s="393"/>
    </row>
    <row r="479" spans="1:33"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c r="AE479" s="393"/>
      <c r="AF479" s="393"/>
      <c r="AG479" s="393"/>
    </row>
    <row r="480" spans="1:33"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c r="AE480" s="393"/>
      <c r="AF480" s="393"/>
      <c r="AG480" s="393"/>
    </row>
    <row r="481" spans="1:33"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row>
    <row r="482" spans="1:33"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row>
    <row r="483" spans="1:33"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row>
    <row r="484" spans="1:33"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row>
    <row r="485" spans="1:33"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c r="AE485" s="393"/>
      <c r="AF485" s="393"/>
      <c r="AG485" s="393"/>
    </row>
    <row r="486" spans="1:33"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row>
    <row r="487" spans="1:33"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c r="AE487" s="393"/>
      <c r="AF487" s="393"/>
      <c r="AG487" s="393"/>
    </row>
    <row r="488" spans="1:33"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c r="AG488" s="393"/>
    </row>
    <row r="489" spans="1:33"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c r="AE489" s="393"/>
      <c r="AF489" s="393"/>
      <c r="AG489" s="393"/>
    </row>
    <row r="490" spans="1:33"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c r="AE490" s="393"/>
      <c r="AF490" s="393"/>
      <c r="AG490" s="393"/>
    </row>
    <row r="491" spans="1:33"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c r="AE491" s="393"/>
      <c r="AF491" s="393"/>
      <c r="AG491" s="393"/>
    </row>
    <row r="492" spans="1:33"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c r="AE492" s="393"/>
      <c r="AF492" s="393"/>
      <c r="AG492" s="393"/>
    </row>
    <row r="493" spans="1:33"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c r="AE493" s="393"/>
      <c r="AF493" s="393"/>
      <c r="AG493" s="393"/>
    </row>
    <row r="494" spans="1:33"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c r="AE494" s="393"/>
      <c r="AF494" s="393"/>
      <c r="AG494" s="393"/>
    </row>
    <row r="495" spans="1:33"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c r="AE495" s="393"/>
      <c r="AF495" s="393"/>
      <c r="AG495" s="393"/>
    </row>
    <row r="496" spans="1:33"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c r="AE496" s="393"/>
      <c r="AF496" s="393"/>
      <c r="AG496" s="393"/>
    </row>
    <row r="497" spans="1:33"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c r="AE497" s="393"/>
      <c r="AF497" s="393"/>
      <c r="AG497" s="393"/>
    </row>
    <row r="498" spans="1:33"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c r="AE498" s="393"/>
      <c r="AF498" s="393"/>
      <c r="AG498" s="393"/>
    </row>
    <row r="499" spans="1:33"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c r="AE499" s="393"/>
      <c r="AF499" s="393"/>
      <c r="AG499" s="393"/>
    </row>
    <row r="500" spans="1:33"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c r="AE500" s="393"/>
      <c r="AF500" s="393"/>
      <c r="AG500" s="393"/>
    </row>
    <row r="501" spans="1:33"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c r="AE501" s="393"/>
      <c r="AF501" s="393"/>
      <c r="AG501" s="393"/>
    </row>
    <row r="502" spans="1:33"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c r="AE502" s="393"/>
      <c r="AF502" s="393"/>
      <c r="AG502" s="393"/>
    </row>
    <row r="503" spans="1:33"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c r="AE503" s="393"/>
      <c r="AF503" s="393"/>
      <c r="AG503" s="393"/>
    </row>
    <row r="504" spans="1:33"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c r="AG504" s="393"/>
    </row>
    <row r="505" spans="1:33"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c r="AG505" s="393"/>
    </row>
    <row r="506" spans="1:33"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c r="AE506" s="393"/>
      <c r="AF506" s="393"/>
      <c r="AG506" s="393"/>
    </row>
    <row r="507" spans="1:33"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c r="AE507" s="393"/>
      <c r="AF507" s="393"/>
      <c r="AG507" s="393"/>
    </row>
    <row r="508" spans="1:33"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c r="AE508" s="393"/>
      <c r="AF508" s="393"/>
      <c r="AG508" s="393"/>
    </row>
    <row r="509" spans="1:33"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c r="AE509" s="393"/>
      <c r="AF509" s="393"/>
      <c r="AG509" s="393"/>
    </row>
    <row r="510" spans="1:33"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c r="AE510" s="393"/>
      <c r="AF510" s="393"/>
      <c r="AG510" s="393"/>
    </row>
    <row r="511" spans="1:33"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c r="AE511" s="393"/>
      <c r="AF511" s="393"/>
      <c r="AG511" s="393"/>
    </row>
    <row r="512" spans="1:33"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c r="AE512" s="393"/>
      <c r="AF512" s="393"/>
      <c r="AG512" s="393"/>
    </row>
    <row r="513" spans="1:33"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row>
    <row r="514" spans="1:33"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c r="AE514" s="393"/>
      <c r="AF514" s="393"/>
      <c r="AG514" s="393"/>
    </row>
    <row r="515" spans="1:33"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c r="AE515" s="393"/>
      <c r="AF515" s="393"/>
      <c r="AG515" s="393"/>
    </row>
    <row r="516" spans="1:33"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c r="AE516" s="393"/>
      <c r="AF516" s="393"/>
      <c r="AG516" s="393"/>
    </row>
    <row r="517" spans="1:33"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c r="AE517" s="393"/>
      <c r="AF517" s="393"/>
      <c r="AG517" s="393"/>
    </row>
    <row r="518" spans="1:33"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c r="AE518" s="393"/>
      <c r="AF518" s="393"/>
      <c r="AG518" s="393"/>
    </row>
    <row r="519" spans="1:33"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c r="AE519" s="393"/>
      <c r="AF519" s="393"/>
      <c r="AG519" s="393"/>
    </row>
    <row r="520" spans="1:33"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c r="AE520" s="393"/>
      <c r="AF520" s="393"/>
      <c r="AG520" s="393"/>
    </row>
    <row r="521" spans="1:33"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c r="AE521" s="393"/>
      <c r="AF521" s="393"/>
      <c r="AG521" s="393"/>
    </row>
    <row r="522" spans="1:33"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c r="AE522" s="393"/>
      <c r="AF522" s="393"/>
      <c r="AG522" s="393"/>
    </row>
    <row r="523" spans="1:33"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c r="AE523" s="393"/>
      <c r="AF523" s="393"/>
      <c r="AG523" s="393"/>
    </row>
    <row r="524" spans="1:33"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c r="AE524" s="393"/>
      <c r="AF524" s="393"/>
      <c r="AG524" s="393"/>
    </row>
    <row r="525" spans="1:33"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c r="AE525" s="393"/>
      <c r="AF525" s="393"/>
      <c r="AG525" s="393"/>
    </row>
    <row r="526" spans="1:33"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c r="AE526" s="393"/>
      <c r="AF526" s="393"/>
      <c r="AG526" s="393"/>
    </row>
    <row r="527" spans="1:33"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c r="AE527" s="393"/>
      <c r="AF527" s="393"/>
      <c r="AG527" s="393"/>
    </row>
    <row r="528" spans="1:33"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c r="AE528" s="393"/>
      <c r="AF528" s="393"/>
      <c r="AG528" s="393"/>
    </row>
    <row r="529" spans="1:33"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row>
    <row r="530" spans="1:33"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c r="AE530" s="393"/>
      <c r="AF530" s="393"/>
      <c r="AG530" s="393"/>
    </row>
    <row r="531" spans="1:33"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c r="AE531" s="393"/>
      <c r="AF531" s="393"/>
      <c r="AG531" s="393"/>
    </row>
    <row r="532" spans="1:33"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c r="AE532" s="393"/>
      <c r="AF532" s="393"/>
      <c r="AG532" s="393"/>
    </row>
    <row r="533" spans="1:33"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c r="AE533" s="393"/>
      <c r="AF533" s="393"/>
      <c r="AG533" s="393"/>
    </row>
    <row r="534" spans="1:33"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c r="AE534" s="393"/>
      <c r="AF534" s="393"/>
      <c r="AG534" s="393"/>
    </row>
    <row r="535" spans="1:33"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row>
    <row r="536" spans="1:33"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c r="AE536" s="393"/>
      <c r="AF536" s="393"/>
      <c r="AG536" s="393"/>
    </row>
    <row r="537" spans="1:33"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c r="AE537" s="393"/>
      <c r="AF537" s="393"/>
      <c r="AG537" s="393"/>
    </row>
    <row r="538" spans="1:33"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c r="AE538" s="393"/>
      <c r="AF538" s="393"/>
      <c r="AG538" s="393"/>
    </row>
    <row r="539" spans="1:33"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c r="AE539" s="393"/>
      <c r="AF539" s="393"/>
      <c r="AG539" s="393"/>
    </row>
    <row r="540" spans="1:33"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c r="AE540" s="393"/>
      <c r="AF540" s="393"/>
      <c r="AG540" s="393"/>
    </row>
    <row r="541" spans="1:33"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c r="AE541" s="393"/>
      <c r="AF541" s="393"/>
      <c r="AG541" s="393"/>
    </row>
    <row r="542" spans="1:33"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c r="AE542" s="393"/>
      <c r="AF542" s="393"/>
      <c r="AG542" s="393"/>
    </row>
    <row r="543" spans="1:33"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c r="AE543" s="393"/>
      <c r="AF543" s="393"/>
      <c r="AG543" s="393"/>
    </row>
    <row r="544" spans="1:33"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c r="AE544" s="393"/>
      <c r="AF544" s="393"/>
      <c r="AG544" s="393"/>
    </row>
    <row r="545" spans="1:33"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c r="AE545" s="393"/>
      <c r="AF545" s="393"/>
      <c r="AG545" s="393"/>
    </row>
    <row r="546" spans="1:33"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c r="AE546" s="393"/>
      <c r="AF546" s="393"/>
      <c r="AG546" s="393"/>
    </row>
    <row r="547" spans="1:33"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c r="AE547" s="393"/>
      <c r="AF547" s="393"/>
      <c r="AG547" s="393"/>
    </row>
    <row r="548" spans="1:33"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c r="AE548" s="393"/>
      <c r="AF548" s="393"/>
      <c r="AG548" s="393"/>
    </row>
    <row r="549" spans="1:33"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c r="AE549" s="393"/>
      <c r="AF549" s="393"/>
      <c r="AG549" s="393"/>
    </row>
    <row r="550" spans="1:33"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c r="AE550" s="393"/>
      <c r="AF550" s="393"/>
      <c r="AG550" s="393"/>
    </row>
    <row r="551" spans="1:33"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c r="AE551" s="393"/>
      <c r="AF551" s="393"/>
      <c r="AG551" s="393"/>
    </row>
    <row r="552" spans="1:33"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c r="AE552" s="393"/>
      <c r="AF552" s="393"/>
      <c r="AG552" s="393"/>
    </row>
    <row r="553" spans="1:33"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c r="AE553" s="393"/>
      <c r="AF553" s="393"/>
      <c r="AG553" s="393"/>
    </row>
    <row r="554" spans="1:33"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c r="AE554" s="393"/>
      <c r="AF554" s="393"/>
      <c r="AG554" s="393"/>
    </row>
    <row r="555" spans="1:33"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c r="AE555" s="393"/>
      <c r="AF555" s="393"/>
      <c r="AG555" s="393"/>
    </row>
    <row r="556" spans="1:33"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c r="AE556" s="393"/>
      <c r="AF556" s="393"/>
      <c r="AG556" s="393"/>
    </row>
    <row r="557" spans="1:33"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c r="AE557" s="393"/>
      <c r="AF557" s="393"/>
      <c r="AG557" s="393"/>
    </row>
    <row r="558" spans="1:33"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c r="AE558" s="393"/>
      <c r="AF558" s="393"/>
      <c r="AG558" s="393"/>
    </row>
    <row r="559" spans="1:33"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c r="AE559" s="393"/>
      <c r="AF559" s="393"/>
      <c r="AG559" s="393"/>
    </row>
    <row r="560" spans="1:33"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c r="AE560" s="393"/>
      <c r="AF560" s="393"/>
      <c r="AG560" s="393"/>
    </row>
    <row r="561" spans="1:33"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c r="AE561" s="393"/>
      <c r="AF561" s="393"/>
      <c r="AG561" s="393"/>
    </row>
    <row r="562" spans="1:33"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c r="AE562" s="393"/>
      <c r="AF562" s="393"/>
      <c r="AG562" s="393"/>
    </row>
    <row r="563" spans="1:33"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c r="AE563" s="393"/>
      <c r="AF563" s="393"/>
      <c r="AG563" s="393"/>
    </row>
    <row r="564" spans="1:33"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c r="AE564" s="393"/>
      <c r="AF564" s="393"/>
      <c r="AG564" s="393"/>
    </row>
    <row r="565" spans="1:33"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c r="AE565" s="393"/>
      <c r="AF565" s="393"/>
      <c r="AG565" s="393"/>
    </row>
    <row r="566" spans="1:33"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c r="AE566" s="393"/>
      <c r="AF566" s="393"/>
      <c r="AG566" s="393"/>
    </row>
    <row r="567" spans="1:33"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c r="AE567" s="393"/>
      <c r="AF567" s="393"/>
      <c r="AG567" s="393"/>
    </row>
    <row r="568" spans="1:33"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c r="AE568" s="393"/>
      <c r="AF568" s="393"/>
      <c r="AG568" s="393"/>
    </row>
    <row r="569" spans="1:33"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c r="AE569" s="393"/>
      <c r="AF569" s="393"/>
      <c r="AG569" s="393"/>
    </row>
    <row r="570" spans="1:33"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c r="AE570" s="393"/>
      <c r="AF570" s="393"/>
      <c r="AG570" s="393"/>
    </row>
    <row r="571" spans="1:33"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c r="AE571" s="393"/>
      <c r="AF571" s="393"/>
      <c r="AG571" s="393"/>
    </row>
    <row r="572" spans="1:33"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c r="AE572" s="393"/>
      <c r="AF572" s="393"/>
      <c r="AG572" s="393"/>
    </row>
    <row r="573" spans="1:33"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c r="AE573" s="393"/>
      <c r="AF573" s="393"/>
      <c r="AG573" s="393"/>
    </row>
    <row r="574" spans="1:33"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c r="AE574" s="393"/>
      <c r="AF574" s="393"/>
      <c r="AG574" s="393"/>
    </row>
    <row r="575" spans="1:33"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c r="AE575" s="393"/>
      <c r="AF575" s="393"/>
      <c r="AG575" s="393"/>
    </row>
    <row r="576" spans="1:33"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c r="AE576" s="393"/>
      <c r="AF576" s="393"/>
      <c r="AG576" s="393"/>
    </row>
    <row r="577" spans="1:33"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c r="AE577" s="393"/>
      <c r="AF577" s="393"/>
      <c r="AG577" s="393"/>
    </row>
    <row r="578" spans="1:33"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c r="AE578" s="393"/>
      <c r="AF578" s="393"/>
      <c r="AG578" s="393"/>
    </row>
    <row r="579" spans="1:33"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c r="AE579" s="393"/>
      <c r="AF579" s="393"/>
      <c r="AG579" s="393"/>
    </row>
    <row r="580" spans="1:33"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c r="AE580" s="393"/>
      <c r="AF580" s="393"/>
      <c r="AG580" s="393"/>
    </row>
    <row r="581" spans="1:33"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c r="AE581" s="393"/>
      <c r="AF581" s="393"/>
      <c r="AG581" s="393"/>
    </row>
    <row r="582" spans="1:33"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c r="AE582" s="393"/>
      <c r="AF582" s="393"/>
      <c r="AG582" s="393"/>
    </row>
    <row r="583" spans="1:33"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c r="AE583" s="393"/>
      <c r="AF583" s="393"/>
      <c r="AG583" s="393"/>
    </row>
    <row r="584" spans="1:33"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c r="AE584" s="393"/>
      <c r="AF584" s="393"/>
      <c r="AG584" s="393"/>
    </row>
    <row r="585" spans="1:33"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c r="AE585" s="393"/>
      <c r="AF585" s="393"/>
      <c r="AG585" s="393"/>
    </row>
    <row r="586" spans="1:33"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c r="AE586" s="393"/>
      <c r="AF586" s="393"/>
      <c r="AG586" s="393"/>
    </row>
    <row r="587" spans="1:33"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c r="AE587" s="393"/>
      <c r="AF587" s="393"/>
      <c r="AG587" s="393"/>
    </row>
    <row r="588" spans="1:33"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c r="AE588" s="393"/>
      <c r="AF588" s="393"/>
      <c r="AG588" s="393"/>
    </row>
    <row r="589" spans="1:33"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row>
    <row r="590" spans="1:33"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c r="AE590" s="393"/>
      <c r="AF590" s="393"/>
      <c r="AG590" s="393"/>
    </row>
    <row r="591" spans="1:33"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c r="AE591" s="393"/>
      <c r="AF591" s="393"/>
      <c r="AG591" s="393"/>
    </row>
    <row r="592" spans="1:33"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c r="AE592" s="393"/>
      <c r="AF592" s="393"/>
      <c r="AG592" s="393"/>
    </row>
    <row r="593" spans="1:33"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c r="AE593" s="393"/>
      <c r="AF593" s="393"/>
      <c r="AG593" s="393"/>
    </row>
    <row r="594" spans="1:33"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c r="AE594" s="393"/>
      <c r="AF594" s="393"/>
      <c r="AG594" s="393"/>
    </row>
    <row r="595" spans="1:33"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c r="AE595" s="393"/>
      <c r="AF595" s="393"/>
      <c r="AG595" s="393"/>
    </row>
    <row r="596" spans="1:33"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c r="AE596" s="393"/>
      <c r="AF596" s="393"/>
      <c r="AG596" s="393"/>
    </row>
    <row r="597" spans="1:33"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c r="AE597" s="393"/>
      <c r="AF597" s="393"/>
      <c r="AG597" s="393"/>
    </row>
    <row r="598" spans="1:33"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c r="AE598" s="393"/>
      <c r="AF598" s="393"/>
      <c r="AG598" s="393"/>
    </row>
    <row r="599" spans="1:33"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row>
    <row r="600" spans="1:33"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c r="AE600" s="393"/>
      <c r="AF600" s="393"/>
      <c r="AG600" s="393"/>
    </row>
    <row r="601" spans="1:33"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c r="AE601" s="393"/>
      <c r="AF601" s="393"/>
      <c r="AG601" s="393"/>
    </row>
    <row r="602" spans="1:33"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c r="AE602" s="393"/>
      <c r="AF602" s="393"/>
      <c r="AG602" s="393"/>
    </row>
    <row r="603" spans="1:33"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c r="AE603" s="393"/>
      <c r="AF603" s="393"/>
      <c r="AG603" s="393"/>
    </row>
    <row r="604" spans="1:33"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c r="AE604" s="393"/>
      <c r="AF604" s="393"/>
      <c r="AG604" s="393"/>
    </row>
    <row r="605" spans="1:33"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c r="AE605" s="393"/>
      <c r="AF605" s="393"/>
      <c r="AG605" s="393"/>
    </row>
    <row r="606" spans="1:33"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c r="AE606" s="393"/>
      <c r="AF606" s="393"/>
      <c r="AG606" s="393"/>
    </row>
    <row r="607" spans="1:33"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c r="AE607" s="393"/>
      <c r="AF607" s="393"/>
      <c r="AG607" s="393"/>
    </row>
    <row r="608" spans="1:33"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c r="AE608" s="393"/>
      <c r="AF608" s="393"/>
      <c r="AG608" s="393"/>
    </row>
    <row r="609" spans="1:33"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c r="AE609" s="393"/>
      <c r="AF609" s="393"/>
      <c r="AG609" s="393"/>
    </row>
    <row r="610" spans="1:33"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c r="AE610" s="393"/>
      <c r="AF610" s="393"/>
      <c r="AG610" s="393"/>
    </row>
    <row r="611" spans="1:33"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c r="AE611" s="393"/>
      <c r="AF611" s="393"/>
      <c r="AG611" s="393"/>
    </row>
    <row r="612" spans="1:33"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c r="AE612" s="393"/>
      <c r="AF612" s="393"/>
      <c r="AG612" s="393"/>
    </row>
    <row r="613" spans="1:33"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row>
    <row r="614" spans="1:33"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c r="AE614" s="393"/>
      <c r="AF614" s="393"/>
      <c r="AG614" s="393"/>
    </row>
    <row r="615" spans="1:33"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c r="AE615" s="393"/>
      <c r="AF615" s="393"/>
      <c r="AG615" s="393"/>
    </row>
    <row r="616" spans="1:33"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c r="AE616" s="393"/>
      <c r="AF616" s="393"/>
      <c r="AG616" s="393"/>
    </row>
    <row r="617" spans="1:33"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c r="AE617" s="393"/>
      <c r="AF617" s="393"/>
      <c r="AG617" s="393"/>
    </row>
    <row r="618" spans="1:33"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c r="AE618" s="393"/>
      <c r="AF618" s="393"/>
      <c r="AG618" s="393"/>
    </row>
    <row r="619" spans="1:33"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c r="AE619" s="393"/>
      <c r="AF619" s="393"/>
      <c r="AG619" s="393"/>
    </row>
    <row r="620" spans="1:33"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c r="AE620" s="393"/>
      <c r="AF620" s="393"/>
      <c r="AG620" s="393"/>
    </row>
    <row r="621" spans="1:33"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c r="AE621" s="393"/>
      <c r="AF621" s="393"/>
      <c r="AG621" s="393"/>
    </row>
    <row r="622" spans="1:33"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c r="AE622" s="393"/>
      <c r="AF622" s="393"/>
      <c r="AG622" s="393"/>
    </row>
    <row r="623" spans="1:33"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c r="AE623" s="393"/>
      <c r="AF623" s="393"/>
      <c r="AG623" s="393"/>
    </row>
    <row r="624" spans="1:33"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c r="AE624" s="393"/>
      <c r="AF624" s="393"/>
      <c r="AG624" s="393"/>
    </row>
    <row r="625" spans="1:33"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row>
    <row r="626" spans="1:33"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c r="AE626" s="393"/>
      <c r="AF626" s="393"/>
      <c r="AG626" s="393"/>
    </row>
    <row r="627" spans="1:33"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row>
    <row r="628" spans="1:33"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c r="AE628" s="393"/>
      <c r="AF628" s="393"/>
      <c r="AG628" s="393"/>
    </row>
    <row r="629" spans="1:33"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c r="AE629" s="393"/>
      <c r="AF629" s="393"/>
      <c r="AG629" s="393"/>
    </row>
    <row r="630" spans="1:33"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c r="AE630" s="393"/>
      <c r="AF630" s="393"/>
      <c r="AG630" s="393"/>
    </row>
    <row r="631" spans="1:33"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c r="AE631" s="393"/>
      <c r="AF631" s="393"/>
      <c r="AG631" s="393"/>
    </row>
    <row r="632" spans="1:33"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c r="AE632" s="393"/>
      <c r="AF632" s="393"/>
      <c r="AG632" s="393"/>
    </row>
    <row r="633" spans="1:33"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c r="AE633" s="393"/>
      <c r="AF633" s="393"/>
      <c r="AG633" s="393"/>
    </row>
    <row r="634" spans="1:33"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c r="AE634" s="393"/>
      <c r="AF634" s="393"/>
      <c r="AG634" s="393"/>
    </row>
    <row r="635" spans="1:33"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c r="AE635" s="393"/>
      <c r="AF635" s="393"/>
      <c r="AG635" s="393"/>
    </row>
    <row r="636" spans="1:33"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c r="AE636" s="393"/>
      <c r="AF636" s="393"/>
      <c r="AG636" s="393"/>
    </row>
    <row r="637" spans="1:33"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c r="AE637" s="393"/>
      <c r="AF637" s="393"/>
      <c r="AG637" s="393"/>
    </row>
    <row r="638" spans="1:33"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c r="AE638" s="393"/>
      <c r="AF638" s="393"/>
      <c r="AG638" s="393"/>
    </row>
    <row r="639" spans="1:33"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c r="AE639" s="393"/>
      <c r="AF639" s="393"/>
      <c r="AG639" s="393"/>
    </row>
    <row r="640" spans="1:33"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c r="AE640" s="393"/>
      <c r="AF640" s="393"/>
      <c r="AG640" s="393"/>
    </row>
    <row r="641" spans="1:33"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c r="AE641" s="393"/>
      <c r="AF641" s="393"/>
      <c r="AG641" s="393"/>
    </row>
    <row r="642" spans="1:33"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c r="AE642" s="393"/>
      <c r="AF642" s="393"/>
      <c r="AG642" s="393"/>
    </row>
    <row r="643" spans="1:33"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row>
    <row r="644" spans="1:33"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c r="AE644" s="393"/>
      <c r="AF644" s="393"/>
      <c r="AG644" s="393"/>
    </row>
    <row r="645" spans="1:33"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c r="AE645" s="393"/>
      <c r="AF645" s="393"/>
      <c r="AG645" s="393"/>
    </row>
    <row r="646" spans="1:33"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c r="AE646" s="393"/>
      <c r="AF646" s="393"/>
      <c r="AG646" s="393"/>
    </row>
    <row r="647" spans="1:33"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c r="AE647" s="393"/>
      <c r="AF647" s="393"/>
      <c r="AG647" s="393"/>
    </row>
    <row r="648" spans="1:33"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c r="AE648" s="393"/>
      <c r="AF648" s="393"/>
      <c r="AG648" s="393"/>
    </row>
    <row r="649" spans="1:33"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c r="AE649" s="393"/>
      <c r="AF649" s="393"/>
      <c r="AG649" s="393"/>
    </row>
    <row r="650" spans="1:33"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c r="AE650" s="393"/>
      <c r="AF650" s="393"/>
      <c r="AG650" s="393"/>
    </row>
    <row r="651" spans="1:33"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c r="AE651" s="393"/>
      <c r="AF651" s="393"/>
      <c r="AG651" s="393"/>
    </row>
    <row r="652" spans="1:33"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c r="AE652" s="393"/>
      <c r="AF652" s="393"/>
      <c r="AG652" s="393"/>
    </row>
    <row r="653" spans="1:33"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c r="AE653" s="393"/>
      <c r="AF653" s="393"/>
      <c r="AG653" s="393"/>
    </row>
    <row r="654" spans="1:33"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c r="AE654" s="393"/>
      <c r="AF654" s="393"/>
      <c r="AG654" s="393"/>
    </row>
    <row r="655" spans="1:33"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c r="AE655" s="393"/>
      <c r="AF655" s="393"/>
      <c r="AG655" s="393"/>
    </row>
    <row r="656" spans="1:33"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c r="AE656" s="393"/>
      <c r="AF656" s="393"/>
      <c r="AG656" s="393"/>
    </row>
    <row r="657" spans="1:33"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c r="AE657" s="393"/>
      <c r="AF657" s="393"/>
      <c r="AG657" s="393"/>
    </row>
    <row r="658" spans="1:33"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c r="AE658" s="393"/>
      <c r="AF658" s="393"/>
      <c r="AG658" s="393"/>
    </row>
    <row r="659" spans="1:33"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row>
    <row r="660" spans="1:33"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c r="AE660" s="393"/>
      <c r="AF660" s="393"/>
      <c r="AG660" s="393"/>
    </row>
    <row r="661" spans="1:33"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393"/>
    </row>
    <row r="662" spans="1:33"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row>
    <row r="663" spans="1:33"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row>
    <row r="664" spans="1:33"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row>
    <row r="665" spans="1:33"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c r="AE665" s="393"/>
      <c r="AF665" s="393"/>
      <c r="AG665" s="393"/>
    </row>
    <row r="666" spans="1:33"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c r="AE666" s="393"/>
      <c r="AF666" s="393"/>
      <c r="AG666" s="393"/>
    </row>
    <row r="667" spans="1:33"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c r="AE667" s="393"/>
      <c r="AF667" s="393"/>
      <c r="AG667" s="393"/>
    </row>
    <row r="668" spans="1:33"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c r="AE668" s="393"/>
      <c r="AF668" s="393"/>
      <c r="AG668" s="393"/>
    </row>
    <row r="669" spans="1:33"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c r="AE669" s="393"/>
      <c r="AF669" s="393"/>
      <c r="AG669" s="393"/>
    </row>
    <row r="670" spans="1:33"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c r="AE670" s="393"/>
      <c r="AF670" s="393"/>
      <c r="AG670" s="393"/>
    </row>
    <row r="671" spans="1:33"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c r="AE671" s="393"/>
      <c r="AF671" s="393"/>
      <c r="AG671" s="393"/>
    </row>
    <row r="672" spans="1:33"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c r="AE672" s="393"/>
      <c r="AF672" s="393"/>
      <c r="AG672" s="393"/>
    </row>
    <row r="673" spans="1:33"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row>
    <row r="674" spans="1:33"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c r="AE674" s="393"/>
      <c r="AF674" s="393"/>
      <c r="AG674" s="393"/>
    </row>
    <row r="675" spans="1:33"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c r="AE675" s="393"/>
      <c r="AF675" s="393"/>
      <c r="AG675" s="393"/>
    </row>
    <row r="676" spans="1:33"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c r="AE676" s="393"/>
      <c r="AF676" s="393"/>
      <c r="AG676" s="393"/>
    </row>
    <row r="677" spans="1:33"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c r="AE677" s="393"/>
      <c r="AF677" s="393"/>
      <c r="AG677" s="393"/>
    </row>
    <row r="678" spans="1:33"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c r="AE678" s="393"/>
      <c r="AF678" s="393"/>
      <c r="AG678" s="393"/>
    </row>
    <row r="679" spans="1:33"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c r="AE679" s="393"/>
      <c r="AF679" s="393"/>
      <c r="AG679" s="393"/>
    </row>
    <row r="680" spans="1:33"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c r="AE680" s="393"/>
      <c r="AF680" s="393"/>
      <c r="AG680" s="393"/>
    </row>
    <row r="681" spans="1:33"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row>
    <row r="682" spans="1:33"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c r="AE682" s="393"/>
      <c r="AF682" s="393"/>
      <c r="AG682" s="393"/>
    </row>
    <row r="683" spans="1:33"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c r="AE683" s="393"/>
      <c r="AF683" s="393"/>
      <c r="AG683" s="393"/>
    </row>
    <row r="684" spans="1:33"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c r="AE684" s="393"/>
      <c r="AF684" s="393"/>
      <c r="AG684" s="393"/>
    </row>
    <row r="685" spans="1:33"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c r="AE685" s="393"/>
      <c r="AF685" s="393"/>
      <c r="AG685" s="393"/>
    </row>
    <row r="686" spans="1:33"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c r="AE686" s="393"/>
      <c r="AF686" s="393"/>
      <c r="AG686" s="393"/>
    </row>
    <row r="687" spans="1:33"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c r="AE687" s="393"/>
      <c r="AF687" s="393"/>
      <c r="AG687" s="393"/>
    </row>
    <row r="688" spans="1:33"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c r="AE688" s="393"/>
      <c r="AF688" s="393"/>
      <c r="AG688" s="393"/>
    </row>
    <row r="689" spans="1:33"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c r="AE689" s="393"/>
      <c r="AF689" s="393"/>
      <c r="AG689" s="393"/>
    </row>
    <row r="690" spans="1:33"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c r="AE690" s="393"/>
      <c r="AF690" s="393"/>
      <c r="AG690" s="393"/>
    </row>
    <row r="691" spans="1:33"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c r="AE691" s="393"/>
      <c r="AF691" s="393"/>
      <c r="AG691" s="393"/>
    </row>
    <row r="692" spans="1:33"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c r="AE692" s="393"/>
      <c r="AF692" s="393"/>
      <c r="AG692" s="393"/>
    </row>
    <row r="693" spans="1:33"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c r="AE693" s="393"/>
      <c r="AF693" s="393"/>
      <c r="AG693" s="393"/>
    </row>
    <row r="694" spans="1:33"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c r="AE694" s="393"/>
      <c r="AF694" s="393"/>
      <c r="AG694" s="393"/>
    </row>
    <row r="695" spans="1:33"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c r="AE695" s="393"/>
      <c r="AF695" s="393"/>
      <c r="AG695" s="393"/>
    </row>
    <row r="696" spans="1:33"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c r="AE696" s="393"/>
      <c r="AF696" s="393"/>
      <c r="AG696" s="393"/>
    </row>
    <row r="697" spans="1:33"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row>
    <row r="698" spans="1:33"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c r="AE698" s="393"/>
      <c r="AF698" s="393"/>
      <c r="AG698" s="393"/>
    </row>
    <row r="699" spans="1:33"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c r="AE699" s="393"/>
      <c r="AF699" s="393"/>
      <c r="AG699" s="393"/>
    </row>
    <row r="700" spans="1:33"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c r="AE700" s="393"/>
      <c r="AF700" s="393"/>
      <c r="AG700" s="393"/>
    </row>
    <row r="701" spans="1:33"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c r="AE701" s="393"/>
      <c r="AF701" s="393"/>
      <c r="AG701" s="393"/>
    </row>
    <row r="702" spans="1:33"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c r="AE702" s="393"/>
      <c r="AF702" s="393"/>
      <c r="AG702" s="393"/>
    </row>
    <row r="703" spans="1:33"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c r="AE703" s="393"/>
      <c r="AF703" s="393"/>
      <c r="AG703" s="393"/>
    </row>
    <row r="704" spans="1:33"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c r="AE704" s="393"/>
      <c r="AF704" s="393"/>
      <c r="AG704" s="393"/>
    </row>
    <row r="705" spans="1:33"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c r="AE705" s="393"/>
      <c r="AF705" s="393"/>
      <c r="AG705" s="393"/>
    </row>
    <row r="706" spans="1:33"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c r="AE706" s="393"/>
      <c r="AF706" s="393"/>
      <c r="AG706" s="393"/>
    </row>
    <row r="707" spans="1:33"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c r="AE707" s="393"/>
      <c r="AF707" s="393"/>
      <c r="AG707" s="393"/>
    </row>
    <row r="708" spans="1:33"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c r="AE708" s="393"/>
      <c r="AF708" s="393"/>
      <c r="AG708" s="393"/>
    </row>
    <row r="709" spans="1:33"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c r="AE709" s="393"/>
      <c r="AF709" s="393"/>
      <c r="AG709" s="393"/>
    </row>
    <row r="710" spans="1:33"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c r="AE710" s="393"/>
      <c r="AF710" s="393"/>
      <c r="AG710" s="393"/>
    </row>
    <row r="711" spans="1:33"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c r="AE711" s="393"/>
      <c r="AF711" s="393"/>
      <c r="AG711" s="393"/>
    </row>
    <row r="712" spans="1:33"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c r="AE712" s="393"/>
      <c r="AF712" s="393"/>
      <c r="AG712" s="393"/>
    </row>
    <row r="713" spans="1:33"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c r="AE713" s="393"/>
      <c r="AF713" s="393"/>
      <c r="AG713" s="393"/>
    </row>
    <row r="714" spans="1:33"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c r="AE714" s="393"/>
      <c r="AF714" s="393"/>
      <c r="AG714" s="393"/>
    </row>
    <row r="715" spans="1:33"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c r="AE715" s="393"/>
      <c r="AF715" s="393"/>
      <c r="AG715" s="393"/>
    </row>
    <row r="716" spans="1:33"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c r="AE716" s="393"/>
      <c r="AF716" s="393"/>
      <c r="AG716" s="393"/>
    </row>
    <row r="717" spans="1:33"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c r="AE717" s="393"/>
      <c r="AF717" s="393"/>
      <c r="AG717" s="393"/>
    </row>
    <row r="718" spans="1:33"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c r="AE718" s="393"/>
      <c r="AF718" s="393"/>
      <c r="AG718" s="393"/>
    </row>
    <row r="719" spans="1:33"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c r="AE719" s="393"/>
      <c r="AF719" s="393"/>
      <c r="AG719" s="393"/>
    </row>
    <row r="720" spans="1:33"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c r="AE720" s="393"/>
      <c r="AF720" s="393"/>
      <c r="AG720" s="393"/>
    </row>
    <row r="721" spans="1:33"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c r="AE721" s="393"/>
      <c r="AF721" s="393"/>
      <c r="AG721" s="393"/>
    </row>
    <row r="722" spans="1:33"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c r="AE722" s="393"/>
      <c r="AF722" s="393"/>
      <c r="AG722" s="393"/>
    </row>
    <row r="723" spans="1:33"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c r="AE723" s="393"/>
      <c r="AF723" s="393"/>
      <c r="AG723" s="393"/>
    </row>
    <row r="724" spans="1:33"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c r="AE724" s="393"/>
      <c r="AF724" s="393"/>
      <c r="AG724" s="393"/>
    </row>
    <row r="725" spans="1:33"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c r="AE725" s="393"/>
      <c r="AF725" s="393"/>
      <c r="AG725" s="393"/>
    </row>
    <row r="726" spans="1:33"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c r="AE726" s="393"/>
      <c r="AF726" s="393"/>
      <c r="AG726" s="393"/>
    </row>
    <row r="727" spans="1:33"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row>
    <row r="728" spans="1:33"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c r="AE728" s="393"/>
      <c r="AF728" s="393"/>
      <c r="AG728" s="393"/>
    </row>
    <row r="729" spans="1:33"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c r="AE729" s="393"/>
      <c r="AF729" s="393"/>
      <c r="AG729" s="393"/>
    </row>
    <row r="730" spans="1:33"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c r="AE730" s="393"/>
      <c r="AF730" s="393"/>
      <c r="AG730" s="393"/>
    </row>
    <row r="731" spans="1:33"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c r="AE731" s="393"/>
      <c r="AF731" s="393"/>
      <c r="AG731" s="393"/>
    </row>
    <row r="732" spans="1:33"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c r="AE732" s="393"/>
      <c r="AF732" s="393"/>
      <c r="AG732" s="393"/>
    </row>
    <row r="733" spans="1:33"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93"/>
      <c r="AG733" s="393"/>
    </row>
    <row r="734" spans="1:33"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c r="AE734" s="393"/>
      <c r="AF734" s="393"/>
      <c r="AG734" s="393"/>
    </row>
    <row r="735" spans="1:33"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c r="AE735" s="393"/>
      <c r="AF735" s="393"/>
      <c r="AG735" s="393"/>
    </row>
    <row r="736" spans="1:33"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c r="AE736" s="393"/>
      <c r="AF736" s="393"/>
      <c r="AG736" s="393"/>
    </row>
    <row r="737" spans="1:33"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c r="AE737" s="393"/>
      <c r="AF737" s="393"/>
      <c r="AG737" s="393"/>
    </row>
    <row r="738" spans="1:33"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c r="AE738" s="393"/>
      <c r="AF738" s="393"/>
      <c r="AG738" s="393"/>
    </row>
    <row r="739" spans="1:33"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c r="AE739" s="393"/>
      <c r="AF739" s="393"/>
      <c r="AG739" s="393"/>
    </row>
    <row r="740" spans="1:33"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c r="AE740" s="393"/>
      <c r="AF740" s="393"/>
      <c r="AG740" s="393"/>
    </row>
    <row r="741" spans="1:33"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c r="AE741" s="393"/>
      <c r="AF741" s="393"/>
      <c r="AG741" s="393"/>
    </row>
    <row r="742" spans="1:33"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c r="AE742" s="393"/>
      <c r="AF742" s="393"/>
      <c r="AG742" s="393"/>
    </row>
    <row r="743" spans="1:33"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c r="AE743" s="393"/>
      <c r="AF743" s="393"/>
      <c r="AG743" s="393"/>
    </row>
    <row r="744" spans="1:33"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c r="AE744" s="393"/>
      <c r="AF744" s="393"/>
      <c r="AG744" s="393"/>
    </row>
    <row r="745" spans="1:33"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c r="AE745" s="393"/>
      <c r="AF745" s="393"/>
      <c r="AG745" s="393"/>
    </row>
    <row r="746" spans="1:33"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c r="AE746" s="393"/>
      <c r="AF746" s="393"/>
      <c r="AG746" s="393"/>
    </row>
    <row r="747" spans="1:33"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c r="AE747" s="393"/>
      <c r="AF747" s="393"/>
      <c r="AG747" s="393"/>
    </row>
    <row r="748" spans="1:33"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c r="AE748" s="393"/>
      <c r="AF748" s="393"/>
      <c r="AG748" s="393"/>
    </row>
    <row r="749" spans="1:33"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c r="AE749" s="393"/>
      <c r="AF749" s="393"/>
      <c r="AG749" s="393"/>
    </row>
    <row r="750" spans="1:33"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c r="AE750" s="393"/>
      <c r="AF750" s="393"/>
      <c r="AG750" s="393"/>
    </row>
    <row r="751" spans="1:33"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c r="AE751" s="393"/>
      <c r="AF751" s="393"/>
      <c r="AG751" s="393"/>
    </row>
    <row r="752" spans="1:33"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c r="AE752" s="393"/>
      <c r="AF752" s="393"/>
      <c r="AG752" s="393"/>
    </row>
    <row r="753" spans="1:33"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c r="AE753" s="393"/>
      <c r="AF753" s="393"/>
      <c r="AG753" s="393"/>
    </row>
    <row r="754" spans="1:33"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c r="AE754" s="393"/>
      <c r="AF754" s="393"/>
      <c r="AG754" s="393"/>
    </row>
    <row r="755" spans="1:33"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c r="AE755" s="393"/>
      <c r="AF755" s="393"/>
      <c r="AG755" s="393"/>
    </row>
    <row r="756" spans="1:33"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c r="AE756" s="393"/>
      <c r="AF756" s="393"/>
      <c r="AG756" s="393"/>
    </row>
    <row r="757" spans="1:33"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c r="AE757" s="393"/>
      <c r="AF757" s="393"/>
      <c r="AG757" s="393"/>
    </row>
    <row r="758" spans="1:33"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c r="AE758" s="393"/>
      <c r="AF758" s="393"/>
      <c r="AG758" s="393"/>
    </row>
    <row r="759" spans="1:33"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c r="AE759" s="393"/>
      <c r="AF759" s="393"/>
      <c r="AG759" s="393"/>
    </row>
    <row r="760" spans="1:33"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c r="AE760" s="393"/>
      <c r="AF760" s="393"/>
      <c r="AG760" s="393"/>
    </row>
    <row r="761" spans="1:33"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c r="AE761" s="393"/>
      <c r="AF761" s="393"/>
      <c r="AG761" s="393"/>
    </row>
    <row r="762" spans="1:33"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c r="AE762" s="393"/>
      <c r="AF762" s="393"/>
      <c r="AG762" s="393"/>
    </row>
    <row r="763" spans="1:33"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c r="AE763" s="393"/>
      <c r="AF763" s="393"/>
      <c r="AG763" s="393"/>
    </row>
    <row r="764" spans="1:33"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c r="AE764" s="393"/>
      <c r="AF764" s="393"/>
      <c r="AG764" s="393"/>
    </row>
    <row r="765" spans="1:33"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c r="AE765" s="393"/>
      <c r="AF765" s="393"/>
      <c r="AG765" s="393"/>
    </row>
    <row r="766" spans="1:33"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c r="AE766" s="393"/>
      <c r="AF766" s="393"/>
      <c r="AG766" s="393"/>
    </row>
    <row r="767" spans="1:33"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c r="AE767" s="393"/>
      <c r="AF767" s="393"/>
      <c r="AG767" s="393"/>
    </row>
    <row r="768" spans="1:33"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c r="AE768" s="393"/>
      <c r="AF768" s="393"/>
      <c r="AG768" s="393"/>
    </row>
    <row r="769" spans="1:33"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c r="AE769" s="393"/>
      <c r="AF769" s="393"/>
      <c r="AG769" s="393"/>
    </row>
    <row r="770" spans="1:33"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c r="AE770" s="393"/>
      <c r="AF770" s="393"/>
      <c r="AG770" s="393"/>
    </row>
    <row r="771" spans="1:33"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c r="AE771" s="393"/>
      <c r="AF771" s="393"/>
      <c r="AG771" s="393"/>
    </row>
    <row r="772" spans="1:33"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c r="AE772" s="393"/>
      <c r="AF772" s="393"/>
      <c r="AG772" s="393"/>
    </row>
    <row r="773" spans="1:33"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c r="AE773" s="393"/>
      <c r="AF773" s="393"/>
      <c r="AG773" s="393"/>
    </row>
    <row r="774" spans="1:33"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c r="AE774" s="393"/>
      <c r="AF774" s="393"/>
      <c r="AG774" s="393"/>
    </row>
    <row r="775" spans="1:33"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c r="AE775" s="393"/>
      <c r="AF775" s="393"/>
      <c r="AG775" s="393"/>
    </row>
    <row r="776" spans="1:33"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c r="AE776" s="393"/>
      <c r="AF776" s="393"/>
      <c r="AG776" s="393"/>
    </row>
    <row r="777" spans="1:33"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c r="AE777" s="393"/>
      <c r="AF777" s="393"/>
      <c r="AG777" s="393"/>
    </row>
    <row r="778" spans="1:33"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c r="AE778" s="393"/>
      <c r="AF778" s="393"/>
      <c r="AG778" s="393"/>
    </row>
    <row r="779" spans="1:33"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c r="AE779" s="393"/>
      <c r="AF779" s="393"/>
      <c r="AG779" s="393"/>
    </row>
    <row r="780" spans="1:33"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c r="AE780" s="393"/>
      <c r="AF780" s="393"/>
      <c r="AG780" s="393"/>
    </row>
    <row r="781" spans="1:33"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c r="AE781" s="393"/>
      <c r="AF781" s="393"/>
      <c r="AG781" s="393"/>
    </row>
    <row r="782" spans="1:33"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c r="AE782" s="393"/>
      <c r="AF782" s="393"/>
      <c r="AG782" s="393"/>
    </row>
    <row r="783" spans="1:33"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c r="AE783" s="393"/>
      <c r="AF783" s="393"/>
      <c r="AG783" s="393"/>
    </row>
    <row r="784" spans="1:33"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c r="AE784" s="393"/>
      <c r="AF784" s="393"/>
      <c r="AG784" s="393"/>
    </row>
    <row r="785" spans="1:33"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c r="AE785" s="393"/>
      <c r="AF785" s="393"/>
      <c r="AG785" s="393"/>
    </row>
    <row r="786" spans="1:33"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c r="AE786" s="393"/>
      <c r="AF786" s="393"/>
      <c r="AG786" s="393"/>
    </row>
    <row r="787" spans="1:33"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c r="AE787" s="393"/>
      <c r="AF787" s="393"/>
      <c r="AG787" s="393"/>
    </row>
    <row r="788" spans="1:33"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c r="AE788" s="393"/>
      <c r="AF788" s="393"/>
      <c r="AG788" s="393"/>
    </row>
    <row r="789" spans="1:33"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c r="AE789" s="393"/>
      <c r="AF789" s="393"/>
      <c r="AG789" s="393"/>
    </row>
    <row r="790" spans="1:33"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c r="AE790" s="393"/>
      <c r="AF790" s="393"/>
      <c r="AG790" s="393"/>
    </row>
    <row r="791" spans="1:33"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c r="AE791" s="393"/>
      <c r="AF791" s="393"/>
      <c r="AG791" s="393"/>
    </row>
    <row r="792" spans="1:33"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c r="AE792" s="393"/>
      <c r="AF792" s="393"/>
      <c r="AG792" s="393"/>
    </row>
    <row r="793" spans="1:33"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c r="AE793" s="393"/>
      <c r="AF793" s="393"/>
      <c r="AG793" s="393"/>
    </row>
    <row r="794" spans="1:33"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c r="AE794" s="393"/>
      <c r="AF794" s="393"/>
      <c r="AG794" s="393"/>
    </row>
    <row r="795" spans="1:33"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c r="AE795" s="393"/>
      <c r="AF795" s="393"/>
      <c r="AG795" s="393"/>
    </row>
    <row r="796" spans="1:33"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c r="AE796" s="393"/>
      <c r="AF796" s="393"/>
      <c r="AG796" s="393"/>
    </row>
    <row r="797" spans="1:33"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c r="AE797" s="393"/>
      <c r="AF797" s="393"/>
      <c r="AG797" s="393"/>
    </row>
    <row r="798" spans="1:33"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c r="AE798" s="393"/>
      <c r="AF798" s="393"/>
      <c r="AG798" s="393"/>
    </row>
    <row r="799" spans="1:33"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c r="AE799" s="393"/>
      <c r="AF799" s="393"/>
      <c r="AG799" s="393"/>
    </row>
    <row r="800" spans="1:33"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c r="AE800" s="393"/>
      <c r="AF800" s="393"/>
      <c r="AG800" s="393"/>
    </row>
    <row r="801" spans="1:33"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c r="AE801" s="393"/>
      <c r="AF801" s="393"/>
      <c r="AG801" s="393"/>
    </row>
    <row r="802" spans="1:33"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c r="AE802" s="393"/>
      <c r="AF802" s="393"/>
      <c r="AG802" s="393"/>
    </row>
    <row r="803" spans="1:33"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c r="AE803" s="393"/>
      <c r="AF803" s="393"/>
      <c r="AG803" s="393"/>
    </row>
    <row r="804" spans="1:33"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c r="AE804" s="393"/>
      <c r="AF804" s="393"/>
      <c r="AG804" s="393"/>
    </row>
    <row r="805" spans="1:33"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c r="AE805" s="393"/>
      <c r="AF805" s="393"/>
      <c r="AG805" s="393"/>
    </row>
    <row r="806" spans="1:33"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c r="AE806" s="393"/>
      <c r="AF806" s="393"/>
      <c r="AG806" s="393"/>
    </row>
    <row r="807" spans="1:33"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c r="AE807" s="393"/>
      <c r="AF807" s="393"/>
      <c r="AG807" s="393"/>
    </row>
    <row r="808" spans="1:33"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c r="AE808" s="393"/>
      <c r="AF808" s="393"/>
      <c r="AG808" s="393"/>
    </row>
    <row r="809" spans="1:33"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c r="AE809" s="393"/>
      <c r="AF809" s="393"/>
      <c r="AG809" s="393"/>
    </row>
    <row r="810" spans="1:33"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row>
    <row r="811" spans="1:33"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c r="AE811" s="393"/>
      <c r="AF811" s="393"/>
      <c r="AG811" s="393"/>
    </row>
    <row r="812" spans="1:33"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c r="AE812" s="393"/>
      <c r="AF812" s="393"/>
      <c r="AG812" s="393"/>
    </row>
    <row r="813" spans="1:33"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c r="AE813" s="393"/>
      <c r="AF813" s="393"/>
      <c r="AG813" s="393"/>
    </row>
    <row r="814" spans="1:33"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c r="AE814" s="393"/>
      <c r="AF814" s="393"/>
      <c r="AG814" s="393"/>
    </row>
    <row r="815" spans="1:33"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c r="AE815" s="393"/>
      <c r="AF815" s="393"/>
      <c r="AG815" s="393"/>
    </row>
    <row r="816" spans="1:33"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c r="AE816" s="393"/>
      <c r="AF816" s="393"/>
      <c r="AG816" s="393"/>
    </row>
    <row r="817" spans="1:33"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c r="AE817" s="393"/>
      <c r="AF817" s="393"/>
      <c r="AG817" s="393"/>
    </row>
    <row r="818" spans="1:33"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c r="AE818" s="393"/>
      <c r="AF818" s="393"/>
      <c r="AG818" s="393"/>
    </row>
    <row r="819" spans="1:33"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c r="AE819" s="393"/>
      <c r="AF819" s="393"/>
      <c r="AG819" s="393"/>
    </row>
    <row r="820" spans="1:33"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c r="AE820" s="393"/>
      <c r="AF820" s="393"/>
      <c r="AG820" s="393"/>
    </row>
    <row r="821" spans="1:33"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c r="AE821" s="393"/>
      <c r="AF821" s="393"/>
      <c r="AG821" s="393"/>
    </row>
    <row r="822" spans="1:33"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c r="AE822" s="393"/>
      <c r="AF822" s="393"/>
      <c r="AG822" s="393"/>
    </row>
    <row r="823" spans="1:33"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c r="AE823" s="393"/>
      <c r="AF823" s="393"/>
      <c r="AG823" s="393"/>
    </row>
    <row r="824" spans="1:33"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c r="AE824" s="393"/>
      <c r="AF824" s="393"/>
      <c r="AG824" s="393"/>
    </row>
    <row r="825" spans="1:33"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c r="AE825" s="393"/>
      <c r="AF825" s="393"/>
      <c r="AG825" s="393"/>
    </row>
    <row r="826" spans="1:33"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c r="AE826" s="393"/>
      <c r="AF826" s="393"/>
      <c r="AG826" s="393"/>
    </row>
    <row r="827" spans="1:33"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c r="AE827" s="393"/>
      <c r="AF827" s="393"/>
      <c r="AG827" s="393"/>
    </row>
    <row r="828" spans="1:33"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c r="AE828" s="393"/>
      <c r="AF828" s="393"/>
      <c r="AG828" s="393"/>
    </row>
    <row r="829" spans="1:33"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c r="AE829" s="393"/>
      <c r="AF829" s="393"/>
      <c r="AG829" s="393"/>
    </row>
    <row r="830" spans="1:33"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c r="AE830" s="393"/>
      <c r="AF830" s="393"/>
      <c r="AG830" s="393"/>
    </row>
    <row r="831" spans="1:33"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c r="AE831" s="393"/>
      <c r="AF831" s="393"/>
      <c r="AG831" s="393"/>
    </row>
    <row r="832" spans="1:33"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c r="AE832" s="393"/>
      <c r="AF832" s="393"/>
      <c r="AG832" s="393"/>
    </row>
    <row r="833" spans="1:33"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c r="AE833" s="393"/>
      <c r="AF833" s="393"/>
      <c r="AG833" s="393"/>
    </row>
    <row r="834" spans="1:33"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c r="AE834" s="393"/>
      <c r="AF834" s="393"/>
      <c r="AG834" s="393"/>
    </row>
    <row r="835" spans="1:33"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c r="AE835" s="393"/>
      <c r="AF835" s="393"/>
      <c r="AG835" s="393"/>
    </row>
    <row r="836" spans="1:33"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c r="AE836" s="393"/>
      <c r="AF836" s="393"/>
      <c r="AG836" s="393"/>
    </row>
    <row r="837" spans="1:33"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c r="AE837" s="393"/>
      <c r="AF837" s="393"/>
      <c r="AG837" s="393"/>
    </row>
    <row r="838" spans="1:33"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c r="AE838" s="393"/>
      <c r="AF838" s="393"/>
      <c r="AG838" s="393"/>
    </row>
    <row r="839" spans="1:33"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c r="AE839" s="393"/>
      <c r="AF839" s="393"/>
      <c r="AG839" s="393"/>
    </row>
    <row r="840" spans="1:33"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c r="AE840" s="393"/>
      <c r="AF840" s="393"/>
      <c r="AG840" s="393"/>
    </row>
    <row r="841" spans="1:33"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c r="AE841" s="393"/>
      <c r="AF841" s="393"/>
      <c r="AG841" s="393"/>
    </row>
    <row r="842" spans="1:33"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row>
    <row r="843" spans="1:33"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c r="AE843" s="393"/>
      <c r="AF843" s="393"/>
      <c r="AG843" s="393"/>
    </row>
    <row r="844" spans="1:33"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c r="AE844" s="393"/>
      <c r="AF844" s="393"/>
      <c r="AG844" s="393"/>
    </row>
    <row r="845" spans="1:33"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c r="AE845" s="393"/>
      <c r="AF845" s="393"/>
      <c r="AG845" s="393"/>
    </row>
    <row r="846" spans="1:33"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c r="AE846" s="393"/>
      <c r="AF846" s="393"/>
      <c r="AG846" s="393"/>
    </row>
    <row r="847" spans="1:33"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c r="AE847" s="393"/>
      <c r="AF847" s="393"/>
      <c r="AG847" s="393"/>
    </row>
    <row r="848" spans="1:33"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c r="AE848" s="393"/>
      <c r="AF848" s="393"/>
      <c r="AG848" s="393"/>
    </row>
    <row r="849" spans="1:33"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c r="AE849" s="393"/>
      <c r="AF849" s="393"/>
      <c r="AG849" s="393"/>
    </row>
    <row r="850" spans="1:33"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c r="AE850" s="393"/>
      <c r="AF850" s="393"/>
      <c r="AG850" s="393"/>
    </row>
    <row r="851" spans="1:33"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c r="AE851" s="393"/>
      <c r="AF851" s="393"/>
      <c r="AG851" s="393"/>
    </row>
    <row r="852" spans="1:33"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c r="AE852" s="393"/>
      <c r="AF852" s="393"/>
      <c r="AG852" s="393"/>
    </row>
    <row r="853" spans="1:33"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c r="AE853" s="393"/>
      <c r="AF853" s="393"/>
      <c r="AG853" s="393"/>
    </row>
    <row r="854" spans="1:33"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c r="AE854" s="393"/>
      <c r="AF854" s="393"/>
      <c r="AG854" s="393"/>
    </row>
    <row r="855" spans="1:33"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c r="AE855" s="393"/>
      <c r="AF855" s="393"/>
      <c r="AG855" s="393"/>
    </row>
    <row r="856" spans="1:33"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c r="AE856" s="393"/>
      <c r="AF856" s="393"/>
      <c r="AG856" s="393"/>
    </row>
    <row r="857" spans="1:33"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c r="AE857" s="393"/>
      <c r="AF857" s="393"/>
      <c r="AG857" s="393"/>
    </row>
    <row r="858" spans="1:33"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c r="AE858" s="393"/>
      <c r="AF858" s="393"/>
      <c r="AG858" s="393"/>
    </row>
    <row r="859" spans="1:33"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c r="AE859" s="393"/>
      <c r="AF859" s="393"/>
      <c r="AG859" s="393"/>
    </row>
    <row r="860" spans="1:33"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c r="AE860" s="393"/>
      <c r="AF860" s="393"/>
      <c r="AG860" s="393"/>
    </row>
    <row r="861" spans="1:33"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c r="AE861" s="393"/>
      <c r="AF861" s="393"/>
      <c r="AG861" s="393"/>
    </row>
    <row r="862" spans="1:33"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c r="AE862" s="393"/>
      <c r="AF862" s="393"/>
      <c r="AG862" s="393"/>
    </row>
    <row r="863" spans="1:33"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c r="AE863" s="393"/>
      <c r="AF863" s="393"/>
      <c r="AG863" s="393"/>
    </row>
    <row r="864" spans="1:33"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c r="AE864" s="393"/>
      <c r="AF864" s="393"/>
      <c r="AG864" s="393"/>
    </row>
    <row r="865" spans="1:33"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c r="AE865" s="393"/>
      <c r="AF865" s="393"/>
      <c r="AG865" s="393"/>
    </row>
    <row r="866" spans="1:33"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c r="AE866" s="393"/>
      <c r="AF866" s="393"/>
      <c r="AG866" s="393"/>
    </row>
    <row r="867" spans="1:33"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c r="AE867" s="393"/>
      <c r="AF867" s="393"/>
      <c r="AG867" s="393"/>
    </row>
    <row r="868" spans="1:33"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c r="AE868" s="393"/>
      <c r="AF868" s="393"/>
      <c r="AG868" s="393"/>
    </row>
    <row r="869" spans="1:33"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c r="AE869" s="393"/>
      <c r="AF869" s="393"/>
      <c r="AG869" s="393"/>
    </row>
    <row r="870" spans="1:33"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c r="AE870" s="393"/>
      <c r="AF870" s="393"/>
      <c r="AG870" s="393"/>
    </row>
    <row r="871" spans="1:33"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c r="AE871" s="393"/>
      <c r="AF871" s="393"/>
      <c r="AG871" s="393"/>
    </row>
    <row r="872" spans="1:33"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c r="AE872" s="393"/>
      <c r="AF872" s="393"/>
      <c r="AG872" s="393"/>
    </row>
    <row r="873" spans="1:33"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c r="AE873" s="393"/>
      <c r="AF873" s="393"/>
      <c r="AG873" s="393"/>
    </row>
    <row r="874" spans="1:33"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c r="AE874" s="393"/>
      <c r="AF874" s="393"/>
      <c r="AG874" s="393"/>
    </row>
    <row r="875" spans="1:33"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c r="AE875" s="393"/>
      <c r="AF875" s="393"/>
      <c r="AG875" s="393"/>
    </row>
    <row r="876" spans="1:33"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c r="AE876" s="393"/>
      <c r="AF876" s="393"/>
      <c r="AG876" s="393"/>
    </row>
    <row r="877" spans="1:33"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c r="AE877" s="393"/>
      <c r="AF877" s="393"/>
      <c r="AG877" s="393"/>
    </row>
    <row r="878" spans="1:33"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c r="AE878" s="393"/>
      <c r="AF878" s="393"/>
      <c r="AG878" s="393"/>
    </row>
    <row r="879" spans="1:33"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c r="AE879" s="393"/>
      <c r="AF879" s="393"/>
      <c r="AG879" s="393"/>
    </row>
    <row r="880" spans="1:33"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c r="AE880" s="393"/>
      <c r="AF880" s="393"/>
      <c r="AG880" s="393"/>
    </row>
    <row r="881" spans="1:33"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c r="AE881" s="393"/>
      <c r="AF881" s="393"/>
      <c r="AG881" s="393"/>
    </row>
    <row r="882" spans="1:33"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c r="AE882" s="393"/>
      <c r="AF882" s="393"/>
      <c r="AG882" s="393"/>
    </row>
    <row r="883" spans="1:33"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c r="AE883" s="393"/>
      <c r="AF883" s="393"/>
      <c r="AG883" s="393"/>
    </row>
    <row r="884" spans="1:33"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c r="AE884" s="393"/>
      <c r="AF884" s="393"/>
      <c r="AG884" s="393"/>
    </row>
    <row r="885" spans="1:33"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c r="AE885" s="393"/>
      <c r="AF885" s="393"/>
      <c r="AG885" s="393"/>
    </row>
    <row r="886" spans="1:33"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c r="AE886" s="393"/>
      <c r="AF886" s="393"/>
      <c r="AG886" s="393"/>
    </row>
    <row r="887" spans="1:33"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c r="AE887" s="393"/>
      <c r="AF887" s="393"/>
      <c r="AG887" s="393"/>
    </row>
    <row r="888" spans="1:33"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c r="AE888" s="393"/>
      <c r="AF888" s="393"/>
      <c r="AG888" s="393"/>
    </row>
    <row r="889" spans="1:33"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c r="AE889" s="393"/>
      <c r="AF889" s="393"/>
      <c r="AG889" s="393"/>
    </row>
    <row r="890" spans="1:33"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c r="AE890" s="393"/>
      <c r="AF890" s="393"/>
      <c r="AG890" s="393"/>
    </row>
    <row r="891" spans="1:33"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c r="AE891" s="393"/>
      <c r="AF891" s="393"/>
      <c r="AG891" s="393"/>
    </row>
    <row r="892" spans="1:33"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c r="AE892" s="393"/>
      <c r="AF892" s="393"/>
      <c r="AG892" s="393"/>
    </row>
    <row r="893" spans="1:33"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c r="AE893" s="393"/>
      <c r="AF893" s="393"/>
      <c r="AG893" s="393"/>
    </row>
    <row r="894" spans="1:33"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c r="AE894" s="393"/>
      <c r="AF894" s="393"/>
      <c r="AG894" s="393"/>
    </row>
    <row r="895" spans="1:33"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c r="AE895" s="393"/>
      <c r="AF895" s="393"/>
      <c r="AG895" s="393"/>
    </row>
    <row r="896" spans="1:33"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c r="AE896" s="393"/>
      <c r="AF896" s="393"/>
      <c r="AG896" s="393"/>
    </row>
    <row r="897" spans="1:33"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c r="AE897" s="393"/>
      <c r="AF897" s="393"/>
      <c r="AG897" s="393"/>
    </row>
    <row r="898" spans="1:33"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c r="AE898" s="393"/>
      <c r="AF898" s="393"/>
      <c r="AG898" s="393"/>
    </row>
    <row r="899" spans="1:33"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c r="AE899" s="393"/>
      <c r="AF899" s="393"/>
      <c r="AG899" s="393"/>
    </row>
    <row r="900" spans="1:33"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c r="AE900" s="393"/>
      <c r="AF900" s="393"/>
      <c r="AG900" s="393"/>
    </row>
    <row r="901" spans="1:33"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c r="AE901" s="393"/>
      <c r="AF901" s="393"/>
      <c r="AG901" s="393"/>
    </row>
    <row r="902" spans="1:33"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c r="AE902" s="393"/>
      <c r="AF902" s="393"/>
      <c r="AG902" s="393"/>
    </row>
    <row r="903" spans="1:33"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c r="AE903" s="393"/>
      <c r="AF903" s="393"/>
      <c r="AG903" s="393"/>
    </row>
    <row r="904" spans="1:33"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c r="AE904" s="393"/>
      <c r="AF904" s="393"/>
      <c r="AG904" s="393"/>
    </row>
    <row r="905" spans="1:33"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c r="AE905" s="393"/>
      <c r="AF905" s="393"/>
      <c r="AG905" s="393"/>
    </row>
    <row r="906" spans="1:33"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c r="AE906" s="393"/>
      <c r="AF906" s="393"/>
      <c r="AG906" s="393"/>
    </row>
    <row r="907" spans="1:33"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c r="AE907" s="393"/>
      <c r="AF907" s="393"/>
      <c r="AG907" s="393"/>
    </row>
    <row r="908" spans="1:33"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c r="AE908" s="393"/>
      <c r="AF908" s="393"/>
      <c r="AG908" s="393"/>
    </row>
    <row r="909" spans="1:33"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c r="AE909" s="393"/>
      <c r="AF909" s="393"/>
      <c r="AG909" s="393"/>
    </row>
    <row r="910" spans="1:33"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c r="AE910" s="393"/>
      <c r="AF910" s="393"/>
      <c r="AG910" s="393"/>
    </row>
    <row r="911" spans="1:33"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c r="AE911" s="393"/>
      <c r="AF911" s="393"/>
      <c r="AG911" s="393"/>
    </row>
    <row r="912" spans="1:33"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c r="AE912" s="393"/>
      <c r="AF912" s="393"/>
      <c r="AG912" s="393"/>
    </row>
    <row r="913" spans="1:33"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c r="AE913" s="393"/>
      <c r="AF913" s="393"/>
      <c r="AG913" s="393"/>
    </row>
    <row r="914" spans="1:33"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c r="AE914" s="393"/>
      <c r="AF914" s="393"/>
      <c r="AG914" s="393"/>
    </row>
    <row r="915" spans="1:33"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c r="AE915" s="393"/>
      <c r="AF915" s="393"/>
      <c r="AG915" s="393"/>
    </row>
    <row r="916" spans="1:33"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c r="AE916" s="393"/>
      <c r="AF916" s="393"/>
      <c r="AG916" s="393"/>
    </row>
    <row r="917" spans="1:33"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c r="AE917" s="393"/>
      <c r="AF917" s="393"/>
      <c r="AG917" s="393"/>
    </row>
    <row r="918" spans="1:33"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c r="AE918" s="393"/>
      <c r="AF918" s="393"/>
      <c r="AG918" s="393"/>
    </row>
    <row r="919" spans="1:33"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c r="AE919" s="393"/>
      <c r="AF919" s="393"/>
      <c r="AG919" s="393"/>
    </row>
    <row r="920" spans="1:33"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c r="AE920" s="393"/>
      <c r="AF920" s="393"/>
      <c r="AG920" s="393"/>
    </row>
    <row r="921" spans="1:33"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c r="AE921" s="393"/>
      <c r="AF921" s="393"/>
      <c r="AG921" s="393"/>
    </row>
    <row r="922" spans="1:33"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c r="AE922" s="393"/>
      <c r="AF922" s="393"/>
      <c r="AG922" s="393"/>
    </row>
    <row r="923" spans="1:33"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c r="AE923" s="393"/>
      <c r="AF923" s="393"/>
      <c r="AG923" s="393"/>
    </row>
    <row r="924" spans="1:33"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c r="AE924" s="393"/>
      <c r="AF924" s="393"/>
      <c r="AG924" s="393"/>
    </row>
    <row r="925" spans="1:33"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c r="AE925" s="393"/>
      <c r="AF925" s="393"/>
      <c r="AG925" s="393"/>
    </row>
    <row r="926" spans="1:33"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c r="AE926" s="393"/>
      <c r="AF926" s="393"/>
      <c r="AG926" s="393"/>
    </row>
    <row r="927" spans="1:33"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c r="AE927" s="393"/>
      <c r="AF927" s="393"/>
      <c r="AG927" s="393"/>
    </row>
    <row r="928" spans="1:33"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c r="AE928" s="393"/>
      <c r="AF928" s="393"/>
      <c r="AG928" s="393"/>
    </row>
    <row r="929" spans="1:33"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c r="AE929" s="393"/>
      <c r="AF929" s="393"/>
      <c r="AG929" s="393"/>
    </row>
    <row r="930" spans="1:33"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c r="AE930" s="393"/>
      <c r="AF930" s="393"/>
      <c r="AG930" s="393"/>
    </row>
    <row r="931" spans="1:33"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c r="AE931" s="393"/>
      <c r="AF931" s="393"/>
      <c r="AG931" s="393"/>
    </row>
    <row r="932" spans="1:33"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c r="AE932" s="393"/>
      <c r="AF932" s="393"/>
      <c r="AG932" s="393"/>
    </row>
    <row r="933" spans="1:33"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c r="AE933" s="393"/>
      <c r="AF933" s="393"/>
      <c r="AG933" s="393"/>
    </row>
    <row r="934" spans="1:33"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c r="AE934" s="393"/>
      <c r="AF934" s="393"/>
      <c r="AG934" s="393"/>
    </row>
    <row r="935" spans="1:33"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c r="AE935" s="393"/>
      <c r="AF935" s="393"/>
      <c r="AG935" s="393"/>
    </row>
    <row r="936" spans="1:33"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c r="AE936" s="393"/>
      <c r="AF936" s="393"/>
      <c r="AG936" s="393"/>
    </row>
    <row r="937" spans="1:33"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c r="AE937" s="393"/>
      <c r="AF937" s="393"/>
      <c r="AG937" s="393"/>
    </row>
    <row r="938" spans="1:33"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c r="AE938" s="393"/>
      <c r="AF938" s="393"/>
      <c r="AG938" s="393"/>
    </row>
    <row r="939" spans="1:33"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c r="AE939" s="393"/>
      <c r="AF939" s="393"/>
      <c r="AG939" s="393"/>
    </row>
    <row r="940" spans="1:33"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c r="AE940" s="393"/>
      <c r="AF940" s="393"/>
      <c r="AG940" s="393"/>
    </row>
    <row r="941" spans="1:33"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c r="AE941" s="393"/>
      <c r="AF941" s="393"/>
      <c r="AG941" s="393"/>
    </row>
    <row r="942" spans="1:33"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c r="AE942" s="393"/>
      <c r="AF942" s="393"/>
      <c r="AG942" s="393"/>
    </row>
    <row r="943" spans="1:33"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c r="AE943" s="393"/>
      <c r="AF943" s="393"/>
      <c r="AG943" s="393"/>
    </row>
    <row r="944" spans="1:33"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c r="AE944" s="393"/>
      <c r="AF944" s="393"/>
      <c r="AG944" s="393"/>
    </row>
    <row r="945" spans="1:33"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c r="AE945" s="393"/>
      <c r="AF945" s="393"/>
      <c r="AG945" s="393"/>
    </row>
    <row r="946" spans="1:33"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c r="AE946" s="393"/>
      <c r="AF946" s="393"/>
      <c r="AG946" s="393"/>
    </row>
    <row r="947" spans="1:33"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c r="AE947" s="393"/>
      <c r="AF947" s="393"/>
      <c r="AG947" s="393"/>
    </row>
    <row r="948" spans="1:33"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c r="AE948" s="393"/>
      <c r="AF948" s="393"/>
      <c r="AG948" s="393"/>
    </row>
    <row r="949" spans="1:33"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c r="AE949" s="393"/>
      <c r="AF949" s="393"/>
      <c r="AG949" s="393"/>
    </row>
    <row r="950" spans="1:33"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c r="AE950" s="393"/>
      <c r="AF950" s="393"/>
      <c r="AG950" s="393"/>
    </row>
    <row r="951" spans="1:33"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c r="AE951" s="393"/>
      <c r="AF951" s="393"/>
      <c r="AG951" s="393"/>
    </row>
    <row r="952" spans="1:33"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c r="AE952" s="393"/>
      <c r="AF952" s="393"/>
      <c r="AG952" s="393"/>
    </row>
    <row r="953" spans="1:33"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c r="AE953" s="393"/>
      <c r="AF953" s="393"/>
      <c r="AG953" s="393"/>
    </row>
    <row r="954" spans="1:33"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c r="AE954" s="393"/>
      <c r="AF954" s="393"/>
      <c r="AG954" s="393"/>
    </row>
    <row r="955" spans="1:33"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c r="AE955" s="393"/>
      <c r="AF955" s="393"/>
      <c r="AG955" s="393"/>
    </row>
    <row r="956" spans="1:33"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c r="AE956" s="393"/>
      <c r="AF956" s="393"/>
      <c r="AG956" s="393"/>
    </row>
    <row r="957" spans="1:33"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c r="AE957" s="393"/>
      <c r="AF957" s="393"/>
      <c r="AG957" s="393"/>
    </row>
    <row r="958" spans="1:33"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c r="AE958" s="393"/>
      <c r="AF958" s="393"/>
      <c r="AG958" s="393"/>
    </row>
    <row r="959" spans="1:33"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c r="AE959" s="393"/>
      <c r="AF959" s="393"/>
      <c r="AG959" s="393"/>
    </row>
    <row r="960" spans="1:33"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c r="AE960" s="393"/>
      <c r="AF960" s="393"/>
      <c r="AG960" s="393"/>
    </row>
    <row r="961" spans="1:33"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c r="AE961" s="393"/>
      <c r="AF961" s="393"/>
      <c r="AG961" s="393"/>
    </row>
    <row r="962" spans="1:33"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c r="AE962" s="393"/>
      <c r="AF962" s="393"/>
      <c r="AG962" s="393"/>
    </row>
    <row r="963" spans="1:33"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c r="AG963" s="393"/>
    </row>
    <row r="964" spans="1:33"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c r="AE964" s="393"/>
      <c r="AF964" s="393"/>
      <c r="AG964" s="393"/>
    </row>
    <row r="965" spans="1:33"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c r="AE965" s="393"/>
      <c r="AF965" s="393"/>
      <c r="AG965" s="393"/>
    </row>
    <row r="966" spans="1:33"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c r="AE966" s="393"/>
      <c r="AF966" s="393"/>
      <c r="AG966" s="393"/>
    </row>
    <row r="967" spans="1:33"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c r="AE967" s="393"/>
      <c r="AF967" s="393"/>
      <c r="AG967" s="393"/>
    </row>
    <row r="968" spans="1:33"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c r="AE968" s="393"/>
      <c r="AF968" s="393"/>
      <c r="AG968" s="393"/>
    </row>
    <row r="969" spans="1:33"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c r="AE969" s="393"/>
      <c r="AF969" s="393"/>
      <c r="AG969" s="393"/>
    </row>
    <row r="970" spans="1:33"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c r="AE970" s="393"/>
      <c r="AF970" s="393"/>
      <c r="AG970" s="393"/>
    </row>
    <row r="971" spans="1:33"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c r="AE971" s="393"/>
      <c r="AF971" s="393"/>
      <c r="AG971" s="393"/>
    </row>
    <row r="972" spans="1:33"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c r="AE972" s="393"/>
      <c r="AF972" s="393"/>
      <c r="AG972" s="393"/>
    </row>
    <row r="973" spans="1:33"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c r="AE973" s="393"/>
      <c r="AF973" s="393"/>
      <c r="AG973" s="393"/>
    </row>
    <row r="974" spans="1:33"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c r="AE974" s="393"/>
      <c r="AF974" s="393"/>
      <c r="AG974" s="393"/>
    </row>
    <row r="975" spans="1:33"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c r="AE975" s="393"/>
      <c r="AF975" s="393"/>
      <c r="AG975" s="393"/>
    </row>
    <row r="976" spans="1:33"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c r="AE976" s="393"/>
      <c r="AF976" s="393"/>
      <c r="AG976" s="393"/>
    </row>
    <row r="977" spans="1:33"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c r="AE977" s="393"/>
      <c r="AF977" s="393"/>
      <c r="AG977" s="393"/>
    </row>
    <row r="978" spans="1:33"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c r="AE978" s="393"/>
      <c r="AF978" s="393"/>
      <c r="AG978" s="393"/>
    </row>
    <row r="979" spans="1:33"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c r="AE979" s="393"/>
      <c r="AF979" s="393"/>
      <c r="AG979" s="393"/>
    </row>
    <row r="980" spans="1:33"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c r="AE980" s="393"/>
      <c r="AF980" s="393"/>
      <c r="AG980" s="393"/>
    </row>
    <row r="981" spans="1:33"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c r="AE981" s="393"/>
      <c r="AF981" s="393"/>
      <c r="AG981" s="393"/>
    </row>
    <row r="982" spans="1:33"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c r="AE982" s="393"/>
      <c r="AF982" s="393"/>
      <c r="AG982" s="393"/>
    </row>
    <row r="983" spans="1:33"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c r="AE983" s="393"/>
      <c r="AF983" s="393"/>
      <c r="AG983" s="393"/>
    </row>
    <row r="984" spans="1:33"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c r="AE984" s="393"/>
      <c r="AF984" s="393"/>
      <c r="AG984" s="393"/>
    </row>
    <row r="985" spans="1:33"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c r="AE985" s="393"/>
      <c r="AF985" s="393"/>
      <c r="AG985" s="393"/>
    </row>
    <row r="986" spans="1:33"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c r="AE986" s="393"/>
      <c r="AF986" s="393"/>
      <c r="AG986" s="393"/>
    </row>
    <row r="987" spans="1:33"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c r="AE987" s="393"/>
      <c r="AF987" s="393"/>
      <c r="AG987" s="393"/>
    </row>
    <row r="988" spans="1:33"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c r="AE988" s="393"/>
      <c r="AF988" s="393"/>
      <c r="AG988" s="393"/>
    </row>
    <row r="989" spans="1:33"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c r="AE989" s="393"/>
      <c r="AF989" s="393"/>
      <c r="AG989" s="393"/>
    </row>
    <row r="990" spans="1:33"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c r="AE990" s="393"/>
      <c r="AF990" s="393"/>
      <c r="AG990" s="393"/>
    </row>
    <row r="991" spans="1:33"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c r="AE991" s="393"/>
      <c r="AF991" s="393"/>
      <c r="AG991" s="393"/>
    </row>
    <row r="992" spans="1:33"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c r="AE992" s="393"/>
      <c r="AF992" s="393"/>
      <c r="AG992" s="393"/>
    </row>
    <row r="993" spans="1:33"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c r="AE993" s="393"/>
      <c r="AF993" s="393"/>
      <c r="AG993" s="393"/>
    </row>
    <row r="994" spans="1:33"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c r="AE994" s="393"/>
      <c r="AF994" s="393"/>
      <c r="AG994" s="393"/>
    </row>
    <row r="995" spans="1:33"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c r="AE995" s="393"/>
      <c r="AF995" s="393"/>
      <c r="AG995" s="393"/>
    </row>
    <row r="996" spans="1:33"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c r="AE996" s="393"/>
      <c r="AF996" s="393"/>
      <c r="AG996" s="393"/>
    </row>
    <row r="997" spans="1:33"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c r="AE997" s="393"/>
      <c r="AF997" s="393"/>
      <c r="AG997" s="393"/>
    </row>
    <row r="998" spans="1:33"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c r="AE998" s="393"/>
      <c r="AF998" s="393"/>
      <c r="AG998" s="393"/>
    </row>
    <row r="999" spans="1:33"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c r="AE999" s="393"/>
      <c r="AF999" s="393"/>
      <c r="AG999" s="393"/>
    </row>
    <row r="1000" spans="1:33"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c r="AE1000" s="393"/>
      <c r="AF1000" s="393"/>
      <c r="AG1000" s="39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19.6640625" customWidth="1"/>
    <col min="34" max="34" width="14.6640625" customWidth="1"/>
  </cols>
  <sheetData>
    <row r="1" spans="1:34"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row>
    <row r="2" spans="1:34"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c r="AE2" s="393"/>
      <c r="AF2" s="393"/>
      <c r="AG2" s="393"/>
      <c r="AH2" s="393"/>
    </row>
    <row r="3" spans="1:34"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c r="AE3" s="393"/>
      <c r="AF3" s="393"/>
      <c r="AG3" s="393"/>
      <c r="AH3" s="393"/>
    </row>
    <row r="4" spans="1:34"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c r="AE4" s="393"/>
      <c r="AF4" s="393"/>
      <c r="AG4" s="393"/>
      <c r="AH4" s="393"/>
    </row>
    <row r="5" spans="1:34"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c r="AE5" s="393"/>
      <c r="AF5" s="393"/>
      <c r="AG5" s="393"/>
      <c r="AH5" s="393"/>
    </row>
    <row r="6" spans="1:34"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c r="AE6" s="393"/>
      <c r="AF6" s="393"/>
      <c r="AG6" s="393"/>
      <c r="AH6" s="393"/>
    </row>
    <row r="7" spans="1:34"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c r="AE7" s="393"/>
      <c r="AF7" s="393"/>
      <c r="AG7" s="393"/>
      <c r="AH7" s="393"/>
    </row>
    <row r="8" spans="1:34"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c r="AE8" s="393"/>
      <c r="AF8" s="393"/>
      <c r="AG8" s="393"/>
      <c r="AH8" s="393"/>
    </row>
    <row r="9" spans="1:34"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c r="AE9" s="393"/>
      <c r="AF9" s="393"/>
      <c r="AG9" s="989" t="s">
        <v>711</v>
      </c>
      <c r="AH9" s="546"/>
    </row>
    <row r="10" spans="1:34" ht="30" customHeight="1">
      <c r="A10" s="393"/>
      <c r="B10" s="31"/>
      <c r="C10" s="560" t="s">
        <v>123</v>
      </c>
      <c r="D10" s="546"/>
      <c r="E10" s="528" t="s">
        <v>725</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c r="AE10" s="393"/>
      <c r="AF10" s="393"/>
      <c r="AG10" s="393"/>
      <c r="AH10" s="393"/>
    </row>
    <row r="11" spans="1:34"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c r="AE11" s="393"/>
      <c r="AF11" s="393"/>
      <c r="AG11" s="393"/>
      <c r="AH11" s="393"/>
    </row>
    <row r="12" spans="1:34" ht="29.25" customHeight="1">
      <c r="A12" s="393"/>
      <c r="B12" s="31"/>
      <c r="C12" s="564" t="s">
        <v>125</v>
      </c>
      <c r="D12" s="565"/>
      <c r="E12" s="562" t="s">
        <v>714</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c r="AE12" s="393"/>
      <c r="AF12" s="393"/>
      <c r="AG12" s="52" t="s">
        <v>712</v>
      </c>
      <c r="AH12" s="52" t="s">
        <v>713</v>
      </c>
    </row>
    <row r="13" spans="1:34"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c r="AE13" s="393"/>
      <c r="AF13" s="393"/>
      <c r="AG13" s="37" t="s">
        <v>715</v>
      </c>
      <c r="AH13" s="37">
        <v>28</v>
      </c>
    </row>
    <row r="14" spans="1:34" ht="15" customHeight="1">
      <c r="A14" s="393"/>
      <c r="B14" s="31"/>
      <c r="C14" s="560" t="s">
        <v>127</v>
      </c>
      <c r="D14" s="546"/>
      <c r="E14" s="403"/>
      <c r="F14" s="561"/>
      <c r="G14" s="546"/>
      <c r="H14" s="546"/>
      <c r="I14" s="546"/>
      <c r="J14" s="546"/>
      <c r="K14" s="546"/>
      <c r="L14" s="546"/>
      <c r="M14" s="546"/>
      <c r="N14" s="546"/>
      <c r="O14" s="546"/>
      <c r="P14" s="546"/>
      <c r="Q14" s="546"/>
      <c r="R14" s="546"/>
      <c r="S14" s="546"/>
      <c r="T14" s="546"/>
      <c r="U14" s="546"/>
      <c r="V14" s="546"/>
      <c r="W14" s="546"/>
      <c r="X14" s="546"/>
      <c r="Y14" s="546"/>
      <c r="Z14" s="546"/>
      <c r="AA14" s="546"/>
      <c r="AB14" s="557"/>
      <c r="AC14" s="393"/>
      <c r="AD14" s="393"/>
      <c r="AE14" s="393"/>
      <c r="AF14" s="393"/>
      <c r="AG14" s="37" t="s">
        <v>716</v>
      </c>
      <c r="AH14" s="37">
        <v>100</v>
      </c>
    </row>
    <row r="15" spans="1:34" ht="29.25" customHeight="1">
      <c r="A15" s="393"/>
      <c r="B15" s="31"/>
      <c r="C15" s="528" t="s">
        <v>726</v>
      </c>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19"/>
      <c r="AB15" s="404"/>
      <c r="AC15" s="393"/>
      <c r="AD15" s="393"/>
      <c r="AE15" s="393"/>
      <c r="AF15" s="393"/>
      <c r="AG15" s="37" t="s">
        <v>717</v>
      </c>
      <c r="AH15" s="37">
        <v>34</v>
      </c>
    </row>
    <row r="16" spans="1:34" ht="15" customHeight="1">
      <c r="A16" s="393"/>
      <c r="B16" s="3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4"/>
      <c r="AC16" s="393"/>
      <c r="AD16" s="393"/>
      <c r="AE16" s="393"/>
      <c r="AF16" s="393"/>
      <c r="AG16" s="37" t="s">
        <v>719</v>
      </c>
      <c r="AH16" s="37">
        <v>100</v>
      </c>
    </row>
    <row r="17" spans="1:34" ht="15" customHeight="1">
      <c r="A17" s="393"/>
      <c r="B17" s="31"/>
      <c r="C17" s="406" t="s">
        <v>128</v>
      </c>
      <c r="D17" s="406"/>
      <c r="E17" s="393"/>
      <c r="F17" s="393"/>
      <c r="G17" s="393"/>
      <c r="H17" s="393"/>
      <c r="I17" s="393"/>
      <c r="J17" s="405"/>
      <c r="K17" s="405"/>
      <c r="L17" s="405"/>
      <c r="M17" s="405"/>
      <c r="N17" s="405"/>
      <c r="O17" s="405"/>
      <c r="P17" s="405"/>
      <c r="Q17" s="405"/>
      <c r="R17" s="405" t="s">
        <v>129</v>
      </c>
      <c r="S17" s="405"/>
      <c r="T17" s="405"/>
      <c r="U17" s="405"/>
      <c r="V17" s="405"/>
      <c r="W17" s="405"/>
      <c r="X17" s="405"/>
      <c r="Y17" s="405"/>
      <c r="Z17" s="405"/>
      <c r="AA17" s="405"/>
      <c r="AB17" s="404"/>
      <c r="AC17" s="393"/>
      <c r="AD17" s="393"/>
      <c r="AE17" s="393"/>
      <c r="AF17" s="393"/>
      <c r="AG17" s="37" t="s">
        <v>720</v>
      </c>
      <c r="AH17" s="37">
        <v>38</v>
      </c>
    </row>
    <row r="18" spans="1:34" ht="15" customHeight="1">
      <c r="A18" s="393"/>
      <c r="B18" s="31"/>
      <c r="C18" s="555"/>
      <c r="D18" s="539"/>
      <c r="E18" s="539"/>
      <c r="F18" s="539"/>
      <c r="G18" s="539"/>
      <c r="H18" s="539"/>
      <c r="I18" s="539"/>
      <c r="J18" s="539"/>
      <c r="K18" s="539"/>
      <c r="L18" s="539"/>
      <c r="M18" s="539"/>
      <c r="N18" s="539"/>
      <c r="O18" s="539"/>
      <c r="P18" s="540"/>
      <c r="Q18" s="393"/>
      <c r="R18" s="549"/>
      <c r="S18" s="529"/>
      <c r="T18" s="529"/>
      <c r="U18" s="529"/>
      <c r="V18" s="529"/>
      <c r="W18" s="529"/>
      <c r="X18" s="529"/>
      <c r="Y18" s="529"/>
      <c r="Z18" s="529"/>
      <c r="AA18" s="519"/>
      <c r="AB18" s="400"/>
      <c r="AC18" s="393"/>
      <c r="AD18" s="393"/>
      <c r="AE18" s="393"/>
      <c r="AF18" s="393"/>
      <c r="AG18" s="37" t="s">
        <v>721</v>
      </c>
      <c r="AH18" s="37">
        <v>100</v>
      </c>
    </row>
    <row r="19" spans="1:34" ht="15" customHeight="1">
      <c r="A19" s="393"/>
      <c r="B19" s="31"/>
      <c r="C19" s="556"/>
      <c r="D19" s="503"/>
      <c r="E19" s="503"/>
      <c r="F19" s="503"/>
      <c r="G19" s="503"/>
      <c r="H19" s="503"/>
      <c r="I19" s="503"/>
      <c r="J19" s="503"/>
      <c r="K19" s="503"/>
      <c r="L19" s="503"/>
      <c r="M19" s="503"/>
      <c r="N19" s="503"/>
      <c r="O19" s="503"/>
      <c r="P19" s="557"/>
      <c r="Q19" s="393"/>
      <c r="R19" s="393"/>
      <c r="S19" s="393"/>
      <c r="T19" s="393"/>
      <c r="U19" s="393"/>
      <c r="V19" s="393"/>
      <c r="W19" s="393"/>
      <c r="X19" s="393"/>
      <c r="Y19" s="393"/>
      <c r="Z19" s="393"/>
      <c r="AA19" s="393"/>
      <c r="AB19" s="400"/>
      <c r="AC19" s="393"/>
      <c r="AD19" s="393"/>
      <c r="AE19" s="393"/>
      <c r="AF19" s="393"/>
      <c r="AG19" s="37" t="s">
        <v>722</v>
      </c>
      <c r="AH19" s="37">
        <v>25</v>
      </c>
    </row>
    <row r="20" spans="1:34" ht="15" customHeight="1">
      <c r="A20" s="393"/>
      <c r="B20" s="31"/>
      <c r="C20" s="556"/>
      <c r="D20" s="503"/>
      <c r="E20" s="503"/>
      <c r="F20" s="503"/>
      <c r="G20" s="503"/>
      <c r="H20" s="503"/>
      <c r="I20" s="503"/>
      <c r="J20" s="503"/>
      <c r="K20" s="503"/>
      <c r="L20" s="503"/>
      <c r="M20" s="503"/>
      <c r="N20" s="503"/>
      <c r="O20" s="503"/>
      <c r="P20" s="557"/>
      <c r="Q20" s="402"/>
      <c r="R20" s="405" t="s">
        <v>130</v>
      </c>
      <c r="S20" s="405"/>
      <c r="T20" s="405"/>
      <c r="U20" s="405"/>
      <c r="V20" s="405"/>
      <c r="W20" s="402"/>
      <c r="X20" s="402"/>
      <c r="Y20" s="402"/>
      <c r="Z20" s="393"/>
      <c r="AA20" s="402"/>
      <c r="AB20" s="400"/>
      <c r="AC20" s="393"/>
      <c r="AD20" s="393"/>
      <c r="AE20" s="393"/>
      <c r="AF20" s="393"/>
      <c r="AG20" s="393"/>
      <c r="AH20" s="393"/>
    </row>
    <row r="21" spans="1:34" ht="15" customHeight="1">
      <c r="A21" s="393"/>
      <c r="B21" s="31"/>
      <c r="C21" s="556"/>
      <c r="D21" s="503"/>
      <c r="E21" s="503"/>
      <c r="F21" s="503"/>
      <c r="G21" s="503"/>
      <c r="H21" s="503"/>
      <c r="I21" s="503"/>
      <c r="J21" s="503"/>
      <c r="K21" s="503"/>
      <c r="L21" s="503"/>
      <c r="M21" s="503"/>
      <c r="N21" s="503"/>
      <c r="O21" s="503"/>
      <c r="P21" s="557"/>
      <c r="Q21" s="393"/>
      <c r="R21" s="37"/>
      <c r="S21" s="393" t="s">
        <v>15</v>
      </c>
      <c r="T21" s="393"/>
      <c r="U21" s="37"/>
      <c r="V21" s="393" t="s">
        <v>27</v>
      </c>
      <c r="W21" s="393"/>
      <c r="X21" s="37"/>
      <c r="Y21" s="407" t="s">
        <v>46</v>
      </c>
      <c r="Z21" s="393"/>
      <c r="AA21" s="393"/>
      <c r="AB21" s="400"/>
      <c r="AC21" s="393"/>
      <c r="AD21" s="393"/>
      <c r="AE21" s="393"/>
      <c r="AF21" s="393"/>
      <c r="AG21" s="393"/>
      <c r="AH21" s="393"/>
    </row>
    <row r="22" spans="1:34" ht="15" customHeight="1">
      <c r="A22" s="393"/>
      <c r="B22" s="31"/>
      <c r="C22" s="556"/>
      <c r="D22" s="503"/>
      <c r="E22" s="503"/>
      <c r="F22" s="503"/>
      <c r="G22" s="503"/>
      <c r="H22" s="503"/>
      <c r="I22" s="503"/>
      <c r="J22" s="503"/>
      <c r="K22" s="503"/>
      <c r="L22" s="503"/>
      <c r="M22" s="503"/>
      <c r="N22" s="503"/>
      <c r="O22" s="503"/>
      <c r="P22" s="557"/>
      <c r="Q22" s="393"/>
      <c r="R22" s="393"/>
      <c r="S22" s="393"/>
      <c r="T22" s="393"/>
      <c r="U22" s="393"/>
      <c r="V22" s="393"/>
      <c r="W22" s="393"/>
      <c r="X22" s="393"/>
      <c r="Y22" s="393"/>
      <c r="Z22" s="393"/>
      <c r="AA22" s="393"/>
      <c r="AB22" s="400"/>
      <c r="AC22" s="393"/>
      <c r="AD22" s="393"/>
      <c r="AE22" s="393"/>
      <c r="AF22" s="393"/>
      <c r="AG22" s="393"/>
      <c r="AH22" s="393"/>
    </row>
    <row r="23" spans="1:34" ht="15" customHeight="1">
      <c r="A23" s="393"/>
      <c r="B23" s="31"/>
      <c r="C23" s="541"/>
      <c r="D23" s="542"/>
      <c r="E23" s="542"/>
      <c r="F23" s="542"/>
      <c r="G23" s="542"/>
      <c r="H23" s="542"/>
      <c r="I23" s="542"/>
      <c r="J23" s="542"/>
      <c r="K23" s="542"/>
      <c r="L23" s="542"/>
      <c r="M23" s="542"/>
      <c r="N23" s="542"/>
      <c r="O23" s="542"/>
      <c r="P23" s="543"/>
      <c r="Q23" s="393"/>
      <c r="R23" s="405" t="s">
        <v>131</v>
      </c>
      <c r="S23" s="393"/>
      <c r="T23" s="393"/>
      <c r="U23" s="393"/>
      <c r="V23" s="393"/>
      <c r="W23" s="566" t="s">
        <v>33</v>
      </c>
      <c r="X23" s="529"/>
      <c r="Y23" s="529"/>
      <c r="Z23" s="529"/>
      <c r="AA23" s="519"/>
      <c r="AB23" s="400"/>
      <c r="AC23" s="393"/>
      <c r="AD23" s="393"/>
      <c r="AE23" s="393"/>
      <c r="AF23" s="393"/>
      <c r="AG23" s="428">
        <f>+(((((AH13/100)*AH14)+((AH15/100)*AH16)+((AH17/100)*AH18))*AH19)/100)</f>
        <v>25</v>
      </c>
      <c r="AH23" s="393"/>
    </row>
    <row r="24" spans="1:34" ht="15" customHeight="1">
      <c r="A24" s="393"/>
      <c r="B24" s="31"/>
      <c r="C24" s="402"/>
      <c r="D24" s="402"/>
      <c r="E24" s="402"/>
      <c r="F24" s="402"/>
      <c r="G24" s="402"/>
      <c r="H24" s="393"/>
      <c r="I24" s="393"/>
      <c r="J24" s="393"/>
      <c r="K24" s="393"/>
      <c r="L24" s="393"/>
      <c r="M24" s="393"/>
      <c r="N24" s="393"/>
      <c r="O24" s="393"/>
      <c r="P24" s="393"/>
      <c r="Q24" s="393"/>
      <c r="R24" s="405"/>
      <c r="S24" s="393"/>
      <c r="T24" s="393"/>
      <c r="U24" s="393"/>
      <c r="V24" s="393"/>
      <c r="W24" s="393"/>
      <c r="X24" s="393"/>
      <c r="Y24" s="393"/>
      <c r="Z24" s="393"/>
      <c r="AA24" s="393"/>
      <c r="AB24" s="400"/>
      <c r="AC24" s="393"/>
      <c r="AD24" s="393"/>
      <c r="AE24" s="393"/>
      <c r="AF24" s="393"/>
      <c r="AG24" s="393"/>
      <c r="AH24" s="393"/>
    </row>
    <row r="25" spans="1:34" ht="15" customHeight="1">
      <c r="A25" s="393"/>
      <c r="B25" s="31"/>
      <c r="C25" s="405" t="s">
        <v>132</v>
      </c>
      <c r="D25" s="402"/>
      <c r="E25" s="402"/>
      <c r="F25" s="402"/>
      <c r="G25" s="402"/>
      <c r="H25" s="402"/>
      <c r="I25" s="393"/>
      <c r="J25" s="393"/>
      <c r="K25" s="393"/>
      <c r="L25" s="393"/>
      <c r="M25" s="393"/>
      <c r="N25" s="393"/>
      <c r="O25" s="393"/>
      <c r="P25" s="393"/>
      <c r="Q25" s="393"/>
      <c r="R25" s="393"/>
      <c r="S25" s="393"/>
      <c r="T25" s="393"/>
      <c r="U25" s="393"/>
      <c r="V25" s="393"/>
      <c r="W25" s="393"/>
      <c r="X25" s="393"/>
      <c r="Y25" s="393"/>
      <c r="Z25" s="393"/>
      <c r="AA25" s="393"/>
      <c r="AB25" s="400"/>
      <c r="AC25" s="393"/>
      <c r="AD25" s="393"/>
      <c r="AE25" s="393"/>
      <c r="AF25" s="393"/>
      <c r="AG25" s="393"/>
      <c r="AH25" s="393"/>
    </row>
    <row r="26" spans="1:34" ht="39.75" customHeight="1">
      <c r="A26" s="393"/>
      <c r="B26" s="31"/>
      <c r="C26" s="990" t="s">
        <v>706</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19"/>
      <c r="AB26" s="400"/>
      <c r="AC26" s="393"/>
      <c r="AD26" s="393"/>
      <c r="AE26" s="393"/>
      <c r="AF26" s="393"/>
      <c r="AG26" s="393"/>
      <c r="AH26" s="393"/>
    </row>
    <row r="27" spans="1:34" ht="15" customHeight="1">
      <c r="A27" s="393"/>
      <c r="B27" s="3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8"/>
      <c r="AC27" s="393"/>
      <c r="AD27" s="393"/>
      <c r="AE27" s="393"/>
      <c r="AF27" s="393"/>
      <c r="AG27" s="393"/>
      <c r="AH27" s="393"/>
    </row>
    <row r="28" spans="1:34" ht="15" customHeight="1">
      <c r="A28" s="393"/>
      <c r="B28" s="31"/>
      <c r="C28" s="397" t="s">
        <v>134</v>
      </c>
      <c r="D28" s="402"/>
      <c r="E28" s="402"/>
      <c r="F28" s="402"/>
      <c r="G28" s="402"/>
      <c r="H28" s="402"/>
      <c r="I28" s="402"/>
      <c r="J28" s="402"/>
      <c r="K28" s="402"/>
      <c r="L28" s="402"/>
      <c r="M28" s="397" t="s">
        <v>134</v>
      </c>
      <c r="N28" s="402"/>
      <c r="O28" s="402"/>
      <c r="P28" s="402"/>
      <c r="Q28" s="402"/>
      <c r="R28" s="402"/>
      <c r="S28" s="402"/>
      <c r="T28" s="402"/>
      <c r="U28" s="402"/>
      <c r="V28" s="402"/>
      <c r="W28" s="402"/>
      <c r="X28" s="402"/>
      <c r="Y28" s="402"/>
      <c r="Z28" s="402"/>
      <c r="AA28" s="402"/>
      <c r="AB28" s="408"/>
      <c r="AC28" s="393"/>
      <c r="AD28" s="393"/>
      <c r="AE28" s="393"/>
      <c r="AF28" s="393"/>
      <c r="AG28" s="393"/>
      <c r="AH28" s="393"/>
    </row>
    <row r="29" spans="1:34" ht="29.25" customHeight="1">
      <c r="A29" s="393"/>
      <c r="B29" s="31"/>
      <c r="C29" s="566" t="s">
        <v>707</v>
      </c>
      <c r="D29" s="529"/>
      <c r="E29" s="529"/>
      <c r="F29" s="529"/>
      <c r="G29" s="529"/>
      <c r="H29" s="529"/>
      <c r="I29" s="529"/>
      <c r="J29" s="529"/>
      <c r="K29" s="519"/>
      <c r="L29" s="402"/>
      <c r="M29" s="566"/>
      <c r="N29" s="529"/>
      <c r="O29" s="529"/>
      <c r="P29" s="529"/>
      <c r="Q29" s="529"/>
      <c r="R29" s="529"/>
      <c r="S29" s="529"/>
      <c r="T29" s="529"/>
      <c r="U29" s="529"/>
      <c r="V29" s="529"/>
      <c r="W29" s="529"/>
      <c r="X29" s="529"/>
      <c r="Y29" s="529"/>
      <c r="Z29" s="529"/>
      <c r="AA29" s="519"/>
      <c r="AB29" s="408"/>
      <c r="AC29" s="393"/>
      <c r="AD29" s="393"/>
      <c r="AE29" s="393"/>
      <c r="AF29" s="393"/>
      <c r="AG29" s="393"/>
      <c r="AH29" s="393"/>
    </row>
    <row r="30" spans="1:34" ht="15" customHeight="1">
      <c r="A30" s="393"/>
      <c r="B30" s="31"/>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400"/>
      <c r="AC30" s="393"/>
      <c r="AD30" s="393"/>
      <c r="AE30" s="393"/>
      <c r="AF30" s="393"/>
      <c r="AG30" s="393"/>
      <c r="AH30" s="393"/>
    </row>
    <row r="31" spans="1:34" ht="15" customHeight="1">
      <c r="A31" s="393"/>
      <c r="B31" s="31"/>
      <c r="C31" s="409" t="s">
        <v>137</v>
      </c>
      <c r="D31" s="409"/>
      <c r="E31" s="409"/>
      <c r="F31" s="409"/>
      <c r="G31" s="410"/>
      <c r="H31" s="411"/>
      <c r="I31" s="411"/>
      <c r="J31" s="411"/>
      <c r="K31" s="411"/>
      <c r="L31" s="411"/>
      <c r="M31" s="411"/>
      <c r="N31" s="411"/>
      <c r="O31" s="411"/>
      <c r="P31" s="411"/>
      <c r="Q31" s="411"/>
      <c r="R31" s="411"/>
      <c r="S31" s="411"/>
      <c r="T31" s="411"/>
      <c r="U31" s="411"/>
      <c r="V31" s="411"/>
      <c r="W31" s="411"/>
      <c r="X31" s="411"/>
      <c r="Y31" s="411"/>
      <c r="Z31" s="411"/>
      <c r="AA31" s="411"/>
      <c r="AB31" s="400"/>
      <c r="AC31" s="393"/>
      <c r="AD31" s="393"/>
      <c r="AE31" s="393"/>
      <c r="AF31" s="393"/>
      <c r="AG31" s="393"/>
      <c r="AH31" s="393"/>
    </row>
    <row r="32" spans="1:34" ht="90" customHeight="1">
      <c r="A32" s="393"/>
      <c r="B32" s="31"/>
      <c r="C32" s="567" t="s">
        <v>708</v>
      </c>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19"/>
      <c r="AB32" s="400"/>
      <c r="AC32" s="393"/>
      <c r="AD32" s="393"/>
      <c r="AE32" s="393"/>
      <c r="AF32" s="393"/>
      <c r="AG32" s="393"/>
      <c r="AH32" s="393"/>
    </row>
    <row r="33" spans="1:34" ht="15" customHeight="1">
      <c r="A33" s="393"/>
      <c r="B33" s="31"/>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400"/>
      <c r="AC33" s="393"/>
      <c r="AD33" s="393"/>
      <c r="AE33" s="393"/>
      <c r="AF33" s="393"/>
      <c r="AG33" s="393"/>
      <c r="AH33" s="393"/>
    </row>
    <row r="34" spans="1:34" ht="15.75" customHeight="1">
      <c r="A34" s="393"/>
      <c r="B34" s="31"/>
      <c r="C34" s="550" t="s">
        <v>139</v>
      </c>
      <c r="D34" s="546"/>
      <c r="E34" s="405"/>
      <c r="F34" s="528" t="s">
        <v>34</v>
      </c>
      <c r="G34" s="519"/>
      <c r="H34" s="405"/>
      <c r="I34" s="393"/>
      <c r="J34" s="412" t="s">
        <v>140</v>
      </c>
      <c r="K34" s="528">
        <v>25</v>
      </c>
      <c r="L34" s="529"/>
      <c r="M34" s="529"/>
      <c r="N34" s="519"/>
      <c r="O34" s="405"/>
      <c r="P34" s="405"/>
      <c r="Q34" s="397" t="s">
        <v>141</v>
      </c>
      <c r="R34" s="393"/>
      <c r="S34" s="405"/>
      <c r="T34" s="405"/>
      <c r="U34" s="405"/>
      <c r="V34" s="405"/>
      <c r="W34" s="528" t="s">
        <v>20</v>
      </c>
      <c r="X34" s="529"/>
      <c r="Y34" s="529"/>
      <c r="Z34" s="529"/>
      <c r="AA34" s="519"/>
      <c r="AB34" s="404"/>
      <c r="AC34" s="393"/>
      <c r="AD34" s="393"/>
      <c r="AE34" s="393"/>
      <c r="AF34" s="393"/>
      <c r="AG34" s="393"/>
      <c r="AH34" s="393"/>
    </row>
    <row r="35" spans="1:34" ht="15.75" customHeight="1">
      <c r="A35" s="393"/>
      <c r="B35" s="31"/>
      <c r="C35" s="393"/>
      <c r="D35" s="393"/>
      <c r="E35" s="393"/>
      <c r="F35" s="407"/>
      <c r="G35" s="407"/>
      <c r="H35" s="407"/>
      <c r="I35" s="407"/>
      <c r="J35" s="407"/>
      <c r="K35" s="407"/>
      <c r="L35" s="407"/>
      <c r="M35" s="393"/>
      <c r="N35" s="393"/>
      <c r="O35" s="393"/>
      <c r="P35" s="393"/>
      <c r="Q35" s="393"/>
      <c r="R35" s="393"/>
      <c r="S35" s="393"/>
      <c r="T35" s="393"/>
      <c r="U35" s="393"/>
      <c r="V35" s="393"/>
      <c r="W35" s="393"/>
      <c r="X35" s="393"/>
      <c r="Y35" s="393"/>
      <c r="Z35" s="393"/>
      <c r="AA35" s="393"/>
      <c r="AB35" s="400"/>
      <c r="AC35" s="393"/>
      <c r="AD35" s="393"/>
      <c r="AE35" s="393"/>
      <c r="AF35" s="393"/>
      <c r="AG35" s="393"/>
      <c r="AH35" s="393"/>
    </row>
    <row r="36" spans="1:34" ht="32.25" customHeight="1">
      <c r="A36" s="393"/>
      <c r="B36" s="31"/>
      <c r="C36" s="393"/>
      <c r="D36" s="412" t="s">
        <v>142</v>
      </c>
      <c r="E36" s="405"/>
      <c r="F36" s="567" t="s">
        <v>727</v>
      </c>
      <c r="G36" s="529"/>
      <c r="H36" s="529"/>
      <c r="I36" s="529"/>
      <c r="J36" s="529"/>
      <c r="K36" s="529"/>
      <c r="L36" s="529"/>
      <c r="M36" s="519"/>
      <c r="N36" s="393"/>
      <c r="O36" s="412" t="s">
        <v>144</v>
      </c>
      <c r="P36" s="566">
        <v>0</v>
      </c>
      <c r="Q36" s="529"/>
      <c r="R36" s="529"/>
      <c r="S36" s="529"/>
      <c r="T36" s="529"/>
      <c r="U36" s="529"/>
      <c r="V36" s="529"/>
      <c r="W36" s="529"/>
      <c r="X36" s="529"/>
      <c r="Y36" s="529"/>
      <c r="Z36" s="529"/>
      <c r="AA36" s="519"/>
      <c r="AB36" s="400"/>
      <c r="AC36" s="393"/>
      <c r="AD36" s="393"/>
      <c r="AE36" s="393"/>
      <c r="AF36" s="393"/>
      <c r="AG36" s="393"/>
      <c r="AH36" s="393"/>
    </row>
    <row r="37" spans="1:34" ht="15.75" customHeight="1">
      <c r="A37" s="393"/>
      <c r="B37" s="31"/>
      <c r="C37" s="405"/>
      <c r="D37" s="405"/>
      <c r="E37" s="405"/>
      <c r="F37" s="407"/>
      <c r="G37" s="407"/>
      <c r="H37" s="407"/>
      <c r="I37" s="407"/>
      <c r="J37" s="407"/>
      <c r="K37" s="407"/>
      <c r="L37" s="407"/>
      <c r="M37" s="405"/>
      <c r="N37" s="405"/>
      <c r="O37" s="405"/>
      <c r="P37" s="405"/>
      <c r="Q37" s="405"/>
      <c r="R37" s="405"/>
      <c r="S37" s="405"/>
      <c r="T37" s="405"/>
      <c r="U37" s="405"/>
      <c r="V37" s="405"/>
      <c r="W37" s="405"/>
      <c r="X37" s="405"/>
      <c r="Y37" s="405"/>
      <c r="Z37" s="405"/>
      <c r="AA37" s="405"/>
      <c r="AB37" s="404"/>
      <c r="AC37" s="393"/>
      <c r="AD37" s="393"/>
      <c r="AE37" s="393"/>
      <c r="AF37" s="393"/>
      <c r="AG37" s="393"/>
      <c r="AH37" s="393"/>
    </row>
    <row r="38" spans="1:34" ht="15.75" customHeight="1">
      <c r="A38" s="393"/>
      <c r="B38" s="31"/>
      <c r="C38" s="393"/>
      <c r="D38" s="412" t="s">
        <v>145</v>
      </c>
      <c r="E38" s="393"/>
      <c r="F38" s="549" t="s">
        <v>146</v>
      </c>
      <c r="G38" s="519"/>
      <c r="H38" s="393"/>
      <c r="I38" s="393"/>
      <c r="J38" s="405" t="s">
        <v>147</v>
      </c>
      <c r="K38" s="393"/>
      <c r="L38" s="549" t="s">
        <v>148</v>
      </c>
      <c r="M38" s="529"/>
      <c r="N38" s="519"/>
      <c r="O38" s="405"/>
      <c r="P38" s="405"/>
      <c r="Q38" s="393"/>
      <c r="R38" s="405" t="s">
        <v>149</v>
      </c>
      <c r="S38" s="405"/>
      <c r="T38" s="405"/>
      <c r="U38" s="405"/>
      <c r="V38" s="405"/>
      <c r="W38" s="568"/>
      <c r="X38" s="529"/>
      <c r="Y38" s="529"/>
      <c r="Z38" s="529"/>
      <c r="AA38" s="519"/>
      <c r="AB38" s="404"/>
      <c r="AC38" s="393"/>
      <c r="AD38" s="393"/>
      <c r="AE38" s="393"/>
      <c r="AF38" s="393"/>
      <c r="AG38" s="393"/>
      <c r="AH38" s="393"/>
    </row>
    <row r="39" spans="1:34" ht="15.75" customHeight="1">
      <c r="A39" s="393"/>
      <c r="B39" s="31"/>
      <c r="C39" s="393"/>
      <c r="D39" s="393"/>
      <c r="E39" s="393"/>
      <c r="F39" s="29"/>
      <c r="G39" s="393"/>
      <c r="H39" s="393"/>
      <c r="I39" s="397"/>
      <c r="J39" s="397"/>
      <c r="K39" s="397"/>
      <c r="L39" s="397"/>
      <c r="M39" s="397"/>
      <c r="N39" s="397"/>
      <c r="O39" s="397"/>
      <c r="P39" s="397"/>
      <c r="Q39" s="397"/>
      <c r="R39" s="397"/>
      <c r="S39" s="397"/>
      <c r="T39" s="397"/>
      <c r="U39" s="397"/>
      <c r="V39" s="397"/>
      <c r="W39" s="397"/>
      <c r="X39" s="397"/>
      <c r="Y39" s="397"/>
      <c r="Z39" s="397"/>
      <c r="AA39" s="397"/>
      <c r="AB39" s="398"/>
      <c r="AC39" s="393"/>
      <c r="AD39" s="393"/>
      <c r="AE39" s="393"/>
      <c r="AF39" s="393"/>
      <c r="AG39" s="393"/>
      <c r="AH39" s="393"/>
    </row>
    <row r="40" spans="1:34" ht="15.75" customHeight="1">
      <c r="A40" s="393"/>
      <c r="B40" s="31"/>
      <c r="C40" s="413" t="s">
        <v>150</v>
      </c>
      <c r="D40" s="569">
        <v>2024</v>
      </c>
      <c r="E40" s="570"/>
      <c r="F40" s="571"/>
      <c r="G40" s="35"/>
      <c r="H40" s="397"/>
      <c r="I40" s="397"/>
      <c r="J40" s="397"/>
      <c r="K40" s="397"/>
      <c r="L40" s="397"/>
      <c r="M40" s="397"/>
      <c r="N40" s="397"/>
      <c r="O40" s="397"/>
      <c r="P40" s="397"/>
      <c r="Q40" s="561"/>
      <c r="R40" s="546"/>
      <c r="S40" s="546"/>
      <c r="T40" s="546"/>
      <c r="U40" s="546"/>
      <c r="V40" s="397"/>
      <c r="W40" s="397"/>
      <c r="X40" s="560"/>
      <c r="Y40" s="546"/>
      <c r="Z40" s="546"/>
      <c r="AA40" s="546"/>
      <c r="AB40" s="404"/>
      <c r="AC40" s="393"/>
      <c r="AD40" s="393"/>
      <c r="AE40" s="393"/>
      <c r="AF40" s="393"/>
      <c r="AG40" s="393"/>
      <c r="AH40" s="393"/>
    </row>
    <row r="41" spans="1:34" ht="5.25" customHeight="1">
      <c r="A41" s="393"/>
      <c r="B41" s="31"/>
      <c r="C41" s="405"/>
      <c r="D41" s="38"/>
      <c r="E41" s="38"/>
      <c r="F41" s="38"/>
      <c r="G41" s="393"/>
      <c r="H41" s="397"/>
      <c r="I41" s="397"/>
      <c r="J41" s="397"/>
      <c r="K41" s="397"/>
      <c r="L41" s="397"/>
      <c r="M41" s="397"/>
      <c r="N41" s="397"/>
      <c r="O41" s="397"/>
      <c r="P41" s="397"/>
      <c r="Q41" s="402"/>
      <c r="R41" s="402"/>
      <c r="S41" s="402"/>
      <c r="T41" s="402"/>
      <c r="U41" s="402"/>
      <c r="V41" s="397"/>
      <c r="W41" s="397"/>
      <c r="X41" s="414"/>
      <c r="Y41" s="414"/>
      <c r="Z41" s="414"/>
      <c r="AA41" s="414"/>
      <c r="AB41" s="404"/>
      <c r="AC41" s="393"/>
      <c r="AD41" s="393"/>
      <c r="AE41" s="393"/>
      <c r="AF41" s="393"/>
      <c r="AG41" s="393"/>
      <c r="AH41" s="393"/>
    </row>
    <row r="42" spans="1:34" ht="15.75" customHeight="1">
      <c r="A42" s="393"/>
      <c r="B42" s="31"/>
      <c r="C42" s="405" t="s">
        <v>140</v>
      </c>
      <c r="D42" s="566">
        <v>1</v>
      </c>
      <c r="E42" s="529"/>
      <c r="F42" s="519"/>
      <c r="G42" s="393"/>
      <c r="H42" s="397"/>
      <c r="I42" s="397"/>
      <c r="J42" s="397"/>
      <c r="K42" s="397"/>
      <c r="L42" s="397"/>
      <c r="M42" s="397"/>
      <c r="N42" s="397"/>
      <c r="O42" s="397"/>
      <c r="P42" s="397"/>
      <c r="Q42" s="561"/>
      <c r="R42" s="546"/>
      <c r="S42" s="546"/>
      <c r="T42" s="546"/>
      <c r="U42" s="546"/>
      <c r="V42" s="397"/>
      <c r="W42" s="397"/>
      <c r="X42" s="560"/>
      <c r="Y42" s="546"/>
      <c r="Z42" s="546"/>
      <c r="AA42" s="546"/>
      <c r="AB42" s="398"/>
      <c r="AC42" s="393"/>
      <c r="AD42" s="393"/>
      <c r="AE42" s="393"/>
      <c r="AF42" s="393"/>
      <c r="AG42" s="393"/>
      <c r="AH42" s="393"/>
    </row>
    <row r="43" spans="1:34" ht="15.75" customHeight="1">
      <c r="A43" s="393"/>
      <c r="B43" s="31"/>
      <c r="C43" s="393"/>
      <c r="D43" s="393"/>
      <c r="E43" s="393"/>
      <c r="F43" s="393"/>
      <c r="G43" s="393"/>
      <c r="H43" s="393"/>
      <c r="I43" s="397"/>
      <c r="J43" s="397"/>
      <c r="K43" s="405"/>
      <c r="L43" s="405"/>
      <c r="M43" s="405"/>
      <c r="N43" s="405"/>
      <c r="O43" s="405"/>
      <c r="P43" s="405"/>
      <c r="Q43" s="405"/>
      <c r="R43" s="405"/>
      <c r="S43" s="405"/>
      <c r="T43" s="405"/>
      <c r="U43" s="405"/>
      <c r="V43" s="405"/>
      <c r="W43" s="405"/>
      <c r="X43" s="405"/>
      <c r="Y43" s="405"/>
      <c r="Z43" s="405"/>
      <c r="AA43" s="405"/>
      <c r="AB43" s="398"/>
      <c r="AC43" s="393"/>
      <c r="AD43" s="393"/>
      <c r="AE43" s="393"/>
      <c r="AF43" s="393"/>
      <c r="AG43" s="393"/>
      <c r="AH43" s="393"/>
    </row>
    <row r="44" spans="1:34" ht="15.75" customHeight="1">
      <c r="A44" s="393"/>
      <c r="B44" s="31"/>
      <c r="C44" s="405"/>
      <c r="D44" s="528" t="s">
        <v>151</v>
      </c>
      <c r="E44" s="529"/>
      <c r="F44" s="529"/>
      <c r="G44" s="529"/>
      <c r="H44" s="529"/>
      <c r="I44" s="529"/>
      <c r="J44" s="529"/>
      <c r="K44" s="529"/>
      <c r="L44" s="529"/>
      <c r="M44" s="529"/>
      <c r="N44" s="529"/>
      <c r="O44" s="529"/>
      <c r="P44" s="529"/>
      <c r="Q44" s="529"/>
      <c r="R44" s="529"/>
      <c r="S44" s="529"/>
      <c r="T44" s="529"/>
      <c r="U44" s="529"/>
      <c r="V44" s="529"/>
      <c r="W44" s="529"/>
      <c r="X44" s="529"/>
      <c r="Y44" s="519"/>
      <c r="Z44" s="406"/>
      <c r="AA44" s="406"/>
      <c r="AB44" s="415"/>
      <c r="AC44" s="393"/>
      <c r="AD44" s="393"/>
      <c r="AE44" s="393"/>
      <c r="AF44" s="393"/>
      <c r="AG44" s="393"/>
      <c r="AH44" s="393"/>
    </row>
    <row r="45" spans="1:34" ht="15.75" customHeight="1">
      <c r="A45" s="393"/>
      <c r="B45" s="31"/>
      <c r="C45" s="393"/>
      <c r="D45" s="534" t="s">
        <v>152</v>
      </c>
      <c r="E45" s="529"/>
      <c r="F45" s="529"/>
      <c r="G45" s="529"/>
      <c r="H45" s="519"/>
      <c r="I45" s="530" t="s">
        <v>153</v>
      </c>
      <c r="J45" s="529"/>
      <c r="K45" s="529"/>
      <c r="L45" s="529"/>
      <c r="M45" s="529"/>
      <c r="N45" s="529"/>
      <c r="O45" s="529"/>
      <c r="P45" s="519"/>
      <c r="Q45" s="531" t="s">
        <v>154</v>
      </c>
      <c r="R45" s="529"/>
      <c r="S45" s="529"/>
      <c r="T45" s="529"/>
      <c r="U45" s="529"/>
      <c r="V45" s="529"/>
      <c r="W45" s="529"/>
      <c r="X45" s="529"/>
      <c r="Y45" s="519"/>
      <c r="Z45" s="406"/>
      <c r="AA45" s="406"/>
      <c r="AB45" s="415"/>
      <c r="AC45" s="393"/>
      <c r="AD45" s="393"/>
      <c r="AE45" s="393"/>
      <c r="AF45" s="393"/>
      <c r="AG45" s="393"/>
      <c r="AH45" s="393"/>
    </row>
    <row r="46" spans="1:34" ht="15.75" customHeight="1">
      <c r="A46" s="416"/>
      <c r="B46" s="39"/>
      <c r="C46" s="40"/>
      <c r="D46" s="535" t="s">
        <v>155</v>
      </c>
      <c r="E46" s="529"/>
      <c r="F46" s="529"/>
      <c r="G46" s="529"/>
      <c r="H46" s="519"/>
      <c r="I46" s="532" t="s">
        <v>156</v>
      </c>
      <c r="J46" s="529"/>
      <c r="K46" s="529"/>
      <c r="L46" s="529"/>
      <c r="M46" s="529"/>
      <c r="N46" s="529"/>
      <c r="O46" s="529"/>
      <c r="P46" s="519"/>
      <c r="Q46" s="533" t="s">
        <v>157</v>
      </c>
      <c r="R46" s="529"/>
      <c r="S46" s="529"/>
      <c r="T46" s="529"/>
      <c r="U46" s="529"/>
      <c r="V46" s="529"/>
      <c r="W46" s="529"/>
      <c r="X46" s="529"/>
      <c r="Y46" s="519"/>
      <c r="Z46" s="416"/>
      <c r="AA46" s="416"/>
      <c r="AB46" s="417"/>
      <c r="AC46" s="416"/>
      <c r="AD46" s="416"/>
      <c r="AE46" s="416"/>
      <c r="AF46" s="416"/>
      <c r="AG46" s="416"/>
      <c r="AH46" s="416"/>
    </row>
    <row r="47" spans="1:34" ht="15.75" customHeight="1">
      <c r="A47" s="393"/>
      <c r="B47" s="31"/>
      <c r="C47" s="418"/>
      <c r="D47" s="418"/>
      <c r="E47" s="418"/>
      <c r="F47" s="418"/>
      <c r="G47" s="419"/>
      <c r="H47" s="419"/>
      <c r="I47" s="419"/>
      <c r="J47" s="419"/>
      <c r="K47" s="419"/>
      <c r="L47" s="419"/>
      <c r="M47" s="419"/>
      <c r="N47" s="419"/>
      <c r="O47" s="419"/>
      <c r="P47" s="419"/>
      <c r="Q47" s="419"/>
      <c r="R47" s="419"/>
      <c r="S47" s="419"/>
      <c r="T47" s="419"/>
      <c r="U47" s="419"/>
      <c r="V47" s="419"/>
      <c r="W47" s="419"/>
      <c r="X47" s="419"/>
      <c r="Y47" s="419"/>
      <c r="Z47" s="418"/>
      <c r="AA47" s="418"/>
      <c r="AB47" s="401"/>
      <c r="AC47" s="393"/>
      <c r="AD47" s="393"/>
      <c r="AE47" s="393"/>
      <c r="AF47" s="393"/>
      <c r="AG47" s="393"/>
      <c r="AH47" s="393"/>
    </row>
    <row r="48" spans="1:34" ht="15.75" customHeight="1">
      <c r="A48" s="420"/>
      <c r="B48" s="41"/>
      <c r="C48" s="536" t="s">
        <v>158</v>
      </c>
      <c r="D48" s="529"/>
      <c r="E48" s="529"/>
      <c r="F48" s="519"/>
      <c r="G48" s="537" t="s">
        <v>159</v>
      </c>
      <c r="H48" s="538" t="s">
        <v>160</v>
      </c>
      <c r="I48" s="539"/>
      <c r="J48" s="539"/>
      <c r="K48" s="539"/>
      <c r="L48" s="539"/>
      <c r="M48" s="539"/>
      <c r="N48" s="539"/>
      <c r="O48" s="539"/>
      <c r="P48" s="539"/>
      <c r="Q48" s="539"/>
      <c r="R48" s="539"/>
      <c r="S48" s="539"/>
      <c r="T48" s="539"/>
      <c r="U48" s="539"/>
      <c r="V48" s="539"/>
      <c r="W48" s="539"/>
      <c r="X48" s="539"/>
      <c r="Y48" s="539"/>
      <c r="Z48" s="539"/>
      <c r="AA48" s="540"/>
      <c r="AB48" s="415"/>
      <c r="AC48" s="420"/>
      <c r="AD48" s="420"/>
      <c r="AE48" s="420"/>
      <c r="AF48" s="420"/>
      <c r="AG48" s="420"/>
      <c r="AH48" s="420"/>
    </row>
    <row r="49" spans="1:34" ht="15.75" customHeight="1">
      <c r="A49" s="420"/>
      <c r="B49" s="41"/>
      <c r="C49" s="42" t="s">
        <v>161</v>
      </c>
      <c r="D49" s="43">
        <v>1.2</v>
      </c>
      <c r="E49" s="536" t="s">
        <v>162</v>
      </c>
      <c r="F49" s="519"/>
      <c r="G49" s="506"/>
      <c r="H49" s="541"/>
      <c r="I49" s="542"/>
      <c r="J49" s="542"/>
      <c r="K49" s="542"/>
      <c r="L49" s="542"/>
      <c r="M49" s="542"/>
      <c r="N49" s="542"/>
      <c r="O49" s="542"/>
      <c r="P49" s="542"/>
      <c r="Q49" s="542"/>
      <c r="R49" s="542"/>
      <c r="S49" s="542"/>
      <c r="T49" s="542"/>
      <c r="U49" s="542"/>
      <c r="V49" s="542"/>
      <c r="W49" s="542"/>
      <c r="X49" s="542"/>
      <c r="Y49" s="542"/>
      <c r="Z49" s="542"/>
      <c r="AA49" s="543"/>
      <c r="AB49" s="415"/>
      <c r="AC49" s="420"/>
      <c r="AD49" s="420"/>
      <c r="AE49" s="420"/>
      <c r="AF49" s="420"/>
      <c r="AG49" s="420"/>
      <c r="AH49" s="420"/>
    </row>
    <row r="50" spans="1:34" ht="15.75" customHeight="1">
      <c r="A50" s="420"/>
      <c r="B50" s="41"/>
      <c r="C50" s="44">
        <v>2024</v>
      </c>
      <c r="D50" s="45">
        <v>45474</v>
      </c>
      <c r="E50" s="544">
        <v>45656</v>
      </c>
      <c r="F50" s="519"/>
      <c r="G50" s="46">
        <v>25</v>
      </c>
      <c r="H50" s="548" t="s">
        <v>728</v>
      </c>
      <c r="I50" s="529"/>
      <c r="J50" s="529"/>
      <c r="K50" s="529"/>
      <c r="L50" s="529"/>
      <c r="M50" s="529"/>
      <c r="N50" s="529"/>
      <c r="O50" s="529"/>
      <c r="P50" s="529"/>
      <c r="Q50" s="529"/>
      <c r="R50" s="529"/>
      <c r="S50" s="529"/>
      <c r="T50" s="529"/>
      <c r="U50" s="529"/>
      <c r="V50" s="529"/>
      <c r="W50" s="529"/>
      <c r="X50" s="529"/>
      <c r="Y50" s="529"/>
      <c r="Z50" s="529"/>
      <c r="AA50" s="519"/>
      <c r="AB50" s="415"/>
      <c r="AC50" s="420"/>
      <c r="AD50" s="420"/>
      <c r="AE50" s="420"/>
      <c r="AF50" s="420"/>
      <c r="AG50" s="420"/>
      <c r="AH50" s="420"/>
    </row>
    <row r="51" spans="1:34" ht="15.75" customHeight="1">
      <c r="A51" s="420"/>
      <c r="B51" s="41"/>
      <c r="C51" s="44">
        <v>2025</v>
      </c>
      <c r="D51" s="45">
        <v>45658</v>
      </c>
      <c r="E51" s="544">
        <v>46021</v>
      </c>
      <c r="F51" s="519"/>
      <c r="G51" s="46">
        <v>65</v>
      </c>
      <c r="H51" s="548" t="s">
        <v>728</v>
      </c>
      <c r="I51" s="529"/>
      <c r="J51" s="529"/>
      <c r="K51" s="529"/>
      <c r="L51" s="529"/>
      <c r="M51" s="529"/>
      <c r="N51" s="529"/>
      <c r="O51" s="529"/>
      <c r="P51" s="529"/>
      <c r="Q51" s="529"/>
      <c r="R51" s="529"/>
      <c r="S51" s="529"/>
      <c r="T51" s="529"/>
      <c r="U51" s="529"/>
      <c r="V51" s="529"/>
      <c r="W51" s="529"/>
      <c r="X51" s="529"/>
      <c r="Y51" s="529"/>
      <c r="Z51" s="529"/>
      <c r="AA51" s="519"/>
      <c r="AB51" s="415"/>
      <c r="AC51" s="420"/>
      <c r="AD51" s="420"/>
      <c r="AE51" s="420"/>
      <c r="AF51" s="420"/>
      <c r="AG51" s="420"/>
      <c r="AH51" s="420"/>
    </row>
    <row r="52" spans="1:34" ht="15.75" customHeight="1">
      <c r="A52" s="420"/>
      <c r="B52" s="41"/>
      <c r="C52" s="44">
        <v>2026</v>
      </c>
      <c r="D52" s="45">
        <v>46023</v>
      </c>
      <c r="E52" s="544">
        <v>46386</v>
      </c>
      <c r="F52" s="519"/>
      <c r="G52" s="46">
        <v>85</v>
      </c>
      <c r="H52" s="548" t="s">
        <v>728</v>
      </c>
      <c r="I52" s="529"/>
      <c r="J52" s="529"/>
      <c r="K52" s="529"/>
      <c r="L52" s="529"/>
      <c r="M52" s="529"/>
      <c r="N52" s="529"/>
      <c r="O52" s="529"/>
      <c r="P52" s="529"/>
      <c r="Q52" s="529"/>
      <c r="R52" s="529"/>
      <c r="S52" s="529"/>
      <c r="T52" s="529"/>
      <c r="U52" s="529"/>
      <c r="V52" s="529"/>
      <c r="W52" s="529"/>
      <c r="X52" s="529"/>
      <c r="Y52" s="529"/>
      <c r="Z52" s="529"/>
      <c r="AA52" s="519"/>
      <c r="AB52" s="415"/>
      <c r="AC52" s="420"/>
      <c r="AD52" s="420"/>
      <c r="AE52" s="420"/>
      <c r="AF52" s="420"/>
      <c r="AG52" s="420"/>
      <c r="AH52" s="420"/>
    </row>
    <row r="53" spans="1:34" ht="15.75" customHeight="1">
      <c r="A53" s="420"/>
      <c r="B53" s="41"/>
      <c r="C53" s="44">
        <v>2027</v>
      </c>
      <c r="D53" s="45">
        <v>46388</v>
      </c>
      <c r="E53" s="544">
        <v>46751</v>
      </c>
      <c r="F53" s="519"/>
      <c r="G53" s="46">
        <v>100</v>
      </c>
      <c r="H53" s="548" t="s">
        <v>728</v>
      </c>
      <c r="I53" s="529"/>
      <c r="J53" s="529"/>
      <c r="K53" s="529"/>
      <c r="L53" s="529"/>
      <c r="M53" s="529"/>
      <c r="N53" s="529"/>
      <c r="O53" s="529"/>
      <c r="P53" s="529"/>
      <c r="Q53" s="529"/>
      <c r="R53" s="529"/>
      <c r="S53" s="529"/>
      <c r="T53" s="529"/>
      <c r="U53" s="529"/>
      <c r="V53" s="529"/>
      <c r="W53" s="529"/>
      <c r="X53" s="529"/>
      <c r="Y53" s="529"/>
      <c r="Z53" s="529"/>
      <c r="AA53" s="519"/>
      <c r="AB53" s="415"/>
      <c r="AC53" s="420"/>
      <c r="AD53" s="420"/>
      <c r="AE53" s="420"/>
      <c r="AF53" s="420"/>
      <c r="AG53" s="420"/>
      <c r="AH53" s="420"/>
    </row>
    <row r="54" spans="1:34" ht="15.75" customHeight="1">
      <c r="A54" s="420"/>
      <c r="B54" s="41"/>
      <c r="C54" s="44"/>
      <c r="D54" s="44"/>
      <c r="E54" s="536"/>
      <c r="F54" s="519"/>
      <c r="G54" s="43"/>
      <c r="H54" s="536"/>
      <c r="I54" s="529"/>
      <c r="J54" s="529"/>
      <c r="K54" s="529"/>
      <c r="L54" s="529"/>
      <c r="M54" s="529"/>
      <c r="N54" s="529"/>
      <c r="O54" s="529"/>
      <c r="P54" s="529"/>
      <c r="Q54" s="529"/>
      <c r="R54" s="529"/>
      <c r="S54" s="529"/>
      <c r="T54" s="529"/>
      <c r="U54" s="529"/>
      <c r="V54" s="529"/>
      <c r="W54" s="529"/>
      <c r="X54" s="529"/>
      <c r="Y54" s="529"/>
      <c r="Z54" s="529"/>
      <c r="AA54" s="519"/>
      <c r="AB54" s="415"/>
      <c r="AC54" s="420"/>
      <c r="AD54" s="420"/>
      <c r="AE54" s="420"/>
      <c r="AF54" s="420"/>
      <c r="AG54" s="420"/>
      <c r="AH54" s="420"/>
    </row>
    <row r="55" spans="1:34" ht="15.75" customHeight="1">
      <c r="A55" s="393"/>
      <c r="B55" s="31"/>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400"/>
      <c r="AC55" s="393"/>
      <c r="AD55" s="393"/>
      <c r="AE55" s="393"/>
      <c r="AF55" s="393"/>
      <c r="AG55" s="393"/>
      <c r="AH55" s="393"/>
    </row>
    <row r="56" spans="1:34" ht="15.75" customHeight="1">
      <c r="A56" s="393"/>
      <c r="B56" s="31"/>
      <c r="C56" s="550" t="s">
        <v>163</v>
      </c>
      <c r="D56" s="546"/>
      <c r="E56" s="405"/>
      <c r="F56" s="397" t="s">
        <v>164</v>
      </c>
      <c r="G56" s="47"/>
      <c r="H56" s="407"/>
      <c r="I56" s="397" t="s">
        <v>165</v>
      </c>
      <c r="J56" s="393"/>
      <c r="K56" s="549"/>
      <c r="L56" s="519"/>
      <c r="M56" s="405"/>
      <c r="N56" s="393"/>
      <c r="O56" s="393"/>
      <c r="P56" s="393"/>
      <c r="Q56" s="393"/>
      <c r="R56" s="393"/>
      <c r="S56" s="393"/>
      <c r="T56" s="393"/>
      <c r="U56" s="393"/>
      <c r="V56" s="393"/>
      <c r="W56" s="393"/>
      <c r="X56" s="393"/>
      <c r="Y56" s="393"/>
      <c r="Z56" s="393"/>
      <c r="AA56" s="393"/>
      <c r="AB56" s="400"/>
      <c r="AC56" s="393"/>
      <c r="AD56" s="393"/>
      <c r="AE56" s="393"/>
      <c r="AF56" s="393"/>
      <c r="AG56" s="393"/>
      <c r="AH56" s="393"/>
    </row>
    <row r="57" spans="1:34" ht="15.75" customHeight="1">
      <c r="A57" s="393"/>
      <c r="B57" s="42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22"/>
      <c r="AC57" s="393"/>
      <c r="AD57" s="393"/>
      <c r="AE57" s="393"/>
      <c r="AF57" s="393"/>
      <c r="AG57" s="393"/>
      <c r="AH57" s="393"/>
    </row>
    <row r="58" spans="1:34" ht="15.75" customHeight="1">
      <c r="A58" s="393"/>
      <c r="B58" s="547" t="s">
        <v>166</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19"/>
      <c r="AC58" s="393"/>
      <c r="AD58" s="393"/>
      <c r="AE58" s="393"/>
      <c r="AF58" s="393"/>
      <c r="AG58" s="393"/>
      <c r="AH58" s="393"/>
    </row>
    <row r="59" spans="1:34" ht="15.75" customHeight="1">
      <c r="A59" s="393"/>
      <c r="B59" s="48"/>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9"/>
      <c r="AC59" s="393"/>
      <c r="AD59" s="393"/>
      <c r="AE59" s="393"/>
      <c r="AF59" s="393"/>
      <c r="AG59" s="393"/>
      <c r="AH59" s="393"/>
    </row>
    <row r="60" spans="1:34" ht="29.25" customHeight="1">
      <c r="A60" s="393"/>
      <c r="B60" s="536" t="s">
        <v>161</v>
      </c>
      <c r="C60" s="519"/>
      <c r="D60" s="43"/>
      <c r="E60" s="536" t="s">
        <v>167</v>
      </c>
      <c r="F60" s="519"/>
      <c r="G60" s="43"/>
      <c r="H60" s="528" t="s">
        <v>168</v>
      </c>
      <c r="I60" s="519"/>
      <c r="J60" s="536"/>
      <c r="K60" s="519"/>
      <c r="L60" s="545"/>
      <c r="M60" s="546"/>
      <c r="N60" s="43" t="s">
        <v>169</v>
      </c>
      <c r="O60" s="536"/>
      <c r="P60" s="529"/>
      <c r="Q60" s="519"/>
      <c r="R60" s="536" t="s">
        <v>170</v>
      </c>
      <c r="S60" s="529"/>
      <c r="T60" s="519"/>
      <c r="U60" s="536"/>
      <c r="V60" s="529"/>
      <c r="W60" s="519"/>
      <c r="X60" s="536" t="s">
        <v>171</v>
      </c>
      <c r="Y60" s="519"/>
      <c r="Z60" s="536"/>
      <c r="AA60" s="529"/>
      <c r="AB60" s="519"/>
      <c r="AC60" s="393"/>
      <c r="AD60" s="393"/>
      <c r="AE60" s="393"/>
      <c r="AF60" s="393"/>
      <c r="AG60" s="393"/>
      <c r="AH60" s="393"/>
    </row>
    <row r="61" spans="1:34" ht="15.75" customHeight="1">
      <c r="A61" s="393"/>
      <c r="B61" s="48"/>
      <c r="C61" s="423"/>
      <c r="D61" s="423"/>
      <c r="E61" s="423"/>
      <c r="F61" s="416"/>
      <c r="G61" s="424"/>
      <c r="H61" s="425"/>
      <c r="I61" s="425"/>
      <c r="J61" s="416"/>
      <c r="K61" s="416"/>
      <c r="L61" s="416"/>
      <c r="M61" s="416"/>
      <c r="N61" s="425"/>
      <c r="O61" s="416"/>
      <c r="P61" s="416"/>
      <c r="Q61" s="416"/>
      <c r="R61" s="416"/>
      <c r="S61" s="425"/>
      <c r="T61" s="402"/>
      <c r="U61" s="402"/>
      <c r="V61" s="393"/>
      <c r="W61" s="425"/>
      <c r="X61" s="412"/>
      <c r="Y61" s="412"/>
      <c r="Z61" s="50"/>
      <c r="AA61" s="28"/>
      <c r="AB61" s="51"/>
      <c r="AC61" s="393"/>
      <c r="AD61" s="393"/>
      <c r="AE61" s="393"/>
      <c r="AF61" s="393"/>
      <c r="AG61" s="393"/>
      <c r="AH61" s="393"/>
    </row>
    <row r="62" spans="1:34" ht="15.75" customHeight="1">
      <c r="A62" s="393"/>
      <c r="B62" s="547" t="s">
        <v>172</v>
      </c>
      <c r="C62" s="519"/>
      <c r="D62" s="551"/>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3"/>
      <c r="AC62" s="393"/>
      <c r="AD62" s="393"/>
      <c r="AE62" s="393"/>
      <c r="AF62" s="393"/>
      <c r="AG62" s="393"/>
      <c r="AH62" s="393"/>
    </row>
    <row r="63" spans="1:34" ht="15.75" customHeight="1">
      <c r="A63" s="393"/>
      <c r="B63" s="48"/>
      <c r="C63" s="423"/>
      <c r="D63" s="423"/>
      <c r="E63" s="423"/>
      <c r="F63" s="416"/>
      <c r="G63" s="424"/>
      <c r="H63" s="425"/>
      <c r="I63" s="425"/>
      <c r="J63" s="416"/>
      <c r="K63" s="416"/>
      <c r="L63" s="416"/>
      <c r="M63" s="416"/>
      <c r="N63" s="425"/>
      <c r="O63" s="416"/>
      <c r="P63" s="416"/>
      <c r="Q63" s="416"/>
      <c r="R63" s="416"/>
      <c r="S63" s="425"/>
      <c r="T63" s="402"/>
      <c r="U63" s="402"/>
      <c r="V63" s="393"/>
      <c r="W63" s="425"/>
      <c r="X63" s="412"/>
      <c r="Y63" s="412"/>
      <c r="Z63" s="50"/>
      <c r="AA63" s="28"/>
      <c r="AB63" s="51"/>
      <c r="AC63" s="393"/>
      <c r="AD63" s="393"/>
      <c r="AE63" s="393"/>
      <c r="AF63" s="393"/>
      <c r="AG63" s="393"/>
      <c r="AH63" s="393"/>
    </row>
    <row r="64" spans="1:34" ht="15.75" customHeight="1">
      <c r="A64" s="393"/>
      <c r="B64" s="547" t="s">
        <v>173</v>
      </c>
      <c r="C64" s="519"/>
      <c r="D64" s="55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3"/>
      <c r="AC64" s="393"/>
      <c r="AD64" s="393"/>
      <c r="AE64" s="393"/>
      <c r="AF64" s="393"/>
      <c r="AG64" s="393"/>
      <c r="AH64" s="393"/>
    </row>
    <row r="65" spans="1:34" ht="15.75" customHeight="1">
      <c r="A65" s="393"/>
      <c r="B65" s="48"/>
      <c r="C65" s="423"/>
      <c r="D65" s="423"/>
      <c r="E65" s="423"/>
      <c r="F65" s="416"/>
      <c r="G65" s="424"/>
      <c r="H65" s="425"/>
      <c r="I65" s="425"/>
      <c r="J65" s="416"/>
      <c r="K65" s="416"/>
      <c r="L65" s="416"/>
      <c r="M65" s="416"/>
      <c r="N65" s="425"/>
      <c r="O65" s="416"/>
      <c r="P65" s="416"/>
      <c r="Q65" s="416"/>
      <c r="R65" s="416"/>
      <c r="S65" s="425"/>
      <c r="T65" s="402"/>
      <c r="U65" s="402"/>
      <c r="V65" s="393"/>
      <c r="W65" s="425"/>
      <c r="X65" s="412"/>
      <c r="Y65" s="412"/>
      <c r="Z65" s="412"/>
      <c r="AA65" s="402"/>
      <c r="AB65" s="408"/>
      <c r="AC65" s="393"/>
      <c r="AD65" s="393"/>
      <c r="AE65" s="393"/>
      <c r="AF65" s="393"/>
      <c r="AG65" s="393"/>
      <c r="AH65" s="393"/>
    </row>
    <row r="66" spans="1:34" ht="15.75" customHeight="1">
      <c r="A66" s="393"/>
      <c r="B66" s="547" t="s">
        <v>174</v>
      </c>
      <c r="C66" s="519"/>
      <c r="D66" s="55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3"/>
      <c r="AC66" s="393"/>
      <c r="AD66" s="393"/>
      <c r="AE66" s="393"/>
      <c r="AF66" s="393"/>
      <c r="AG66" s="393"/>
      <c r="AH66" s="393"/>
    </row>
    <row r="67" spans="1:34" ht="15.75" customHeight="1">
      <c r="A67" s="393"/>
      <c r="B67" s="48"/>
      <c r="C67" s="423"/>
      <c r="D67" s="423"/>
      <c r="E67" s="423"/>
      <c r="F67" s="416"/>
      <c r="G67" s="424"/>
      <c r="H67" s="425"/>
      <c r="I67" s="425"/>
      <c r="J67" s="416"/>
      <c r="K67" s="416"/>
      <c r="L67" s="416"/>
      <c r="M67" s="416"/>
      <c r="N67" s="425"/>
      <c r="O67" s="416"/>
      <c r="P67" s="416"/>
      <c r="Q67" s="416"/>
      <c r="R67" s="416"/>
      <c r="S67" s="425"/>
      <c r="T67" s="402"/>
      <c r="U67" s="402"/>
      <c r="V67" s="393"/>
      <c r="W67" s="425"/>
      <c r="X67" s="412"/>
      <c r="Y67" s="412"/>
      <c r="Z67" s="50"/>
      <c r="AA67" s="28"/>
      <c r="AB67" s="51"/>
      <c r="AC67" s="393"/>
      <c r="AD67" s="393"/>
      <c r="AE67" s="393"/>
      <c r="AF67" s="393"/>
      <c r="AG67" s="393"/>
      <c r="AH67" s="393"/>
    </row>
    <row r="68" spans="1:34" ht="15.75" customHeight="1">
      <c r="A68" s="393"/>
      <c r="B68" s="547" t="s">
        <v>175</v>
      </c>
      <c r="C68" s="519"/>
      <c r="D68" s="55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3"/>
      <c r="AC68" s="393"/>
      <c r="AD68" s="393"/>
      <c r="AE68" s="393"/>
      <c r="AF68" s="393"/>
      <c r="AG68" s="393"/>
      <c r="AH68" s="393"/>
    </row>
    <row r="69" spans="1:34" ht="15.75" customHeight="1">
      <c r="A69" s="393"/>
      <c r="B69" s="48"/>
      <c r="C69" s="423"/>
      <c r="D69" s="423"/>
      <c r="E69" s="423"/>
      <c r="F69" s="416"/>
      <c r="G69" s="424"/>
      <c r="H69" s="425"/>
      <c r="I69" s="425"/>
      <c r="J69" s="416"/>
      <c r="K69" s="416"/>
      <c r="L69" s="416"/>
      <c r="M69" s="416"/>
      <c r="N69" s="425"/>
      <c r="O69" s="416"/>
      <c r="P69" s="416"/>
      <c r="Q69" s="416"/>
      <c r="R69" s="416"/>
      <c r="S69" s="425"/>
      <c r="T69" s="402"/>
      <c r="U69" s="402"/>
      <c r="V69" s="393"/>
      <c r="W69" s="425"/>
      <c r="X69" s="412"/>
      <c r="Y69" s="412"/>
      <c r="Z69" s="50"/>
      <c r="AA69" s="28"/>
      <c r="AB69" s="51"/>
      <c r="AC69" s="393"/>
      <c r="AD69" s="393"/>
      <c r="AE69" s="393"/>
      <c r="AF69" s="393"/>
      <c r="AG69" s="393"/>
      <c r="AH69" s="393"/>
    </row>
    <row r="70" spans="1:34" ht="15.75" customHeight="1">
      <c r="A70" s="393"/>
      <c r="B70" s="547" t="s">
        <v>176</v>
      </c>
      <c r="C70" s="519"/>
      <c r="D70" s="55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3"/>
      <c r="AC70" s="393"/>
      <c r="AD70" s="393"/>
      <c r="AE70" s="393"/>
      <c r="AF70" s="393"/>
      <c r="AG70" s="393"/>
      <c r="AH70" s="393"/>
    </row>
    <row r="71" spans="1:34" ht="15.75" customHeight="1">
      <c r="A71" s="393"/>
      <c r="B71" s="48"/>
      <c r="C71" s="423"/>
      <c r="D71" s="423"/>
      <c r="E71" s="423"/>
      <c r="F71" s="416"/>
      <c r="G71" s="424"/>
      <c r="H71" s="425"/>
      <c r="I71" s="425"/>
      <c r="J71" s="416"/>
      <c r="K71" s="416"/>
      <c r="L71" s="416"/>
      <c r="M71" s="416"/>
      <c r="N71" s="425"/>
      <c r="O71" s="416"/>
      <c r="P71" s="416"/>
      <c r="Q71" s="416"/>
      <c r="R71" s="416"/>
      <c r="S71" s="425"/>
      <c r="T71" s="402"/>
      <c r="U71" s="402"/>
      <c r="V71" s="393"/>
      <c r="W71" s="425"/>
      <c r="X71" s="412"/>
      <c r="Y71" s="412"/>
      <c r="Z71" s="50"/>
      <c r="AA71" s="28"/>
      <c r="AB71" s="51"/>
      <c r="AC71" s="393"/>
      <c r="AD71" s="393"/>
      <c r="AE71" s="393"/>
      <c r="AF71" s="393"/>
      <c r="AG71" s="393"/>
      <c r="AH71" s="393"/>
    </row>
    <row r="72" spans="1:34" ht="15.75" customHeight="1">
      <c r="A72" s="393"/>
      <c r="B72" s="547" t="s">
        <v>177</v>
      </c>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19"/>
      <c r="AC72" s="393"/>
      <c r="AD72" s="393"/>
      <c r="AE72" s="393"/>
      <c r="AF72" s="393"/>
      <c r="AG72" s="393"/>
      <c r="AH72" s="393"/>
    </row>
    <row r="73" spans="1:34" ht="15.75" customHeight="1">
      <c r="A73" s="393"/>
      <c r="B73" s="528" t="s">
        <v>122</v>
      </c>
      <c r="C73" s="519"/>
      <c r="D73" s="52" t="s">
        <v>178</v>
      </c>
      <c r="E73" s="528" t="s">
        <v>179</v>
      </c>
      <c r="F73" s="519"/>
      <c r="G73" s="528" t="s">
        <v>177</v>
      </c>
      <c r="H73" s="529"/>
      <c r="I73" s="529"/>
      <c r="J73" s="529"/>
      <c r="K73" s="529"/>
      <c r="L73" s="529"/>
      <c r="M73" s="529"/>
      <c r="N73" s="529"/>
      <c r="O73" s="519"/>
      <c r="P73" s="528" t="s">
        <v>180</v>
      </c>
      <c r="Q73" s="529"/>
      <c r="R73" s="529"/>
      <c r="S73" s="529"/>
      <c r="T73" s="529"/>
      <c r="U73" s="529"/>
      <c r="V73" s="529"/>
      <c r="W73" s="529"/>
      <c r="X73" s="529"/>
      <c r="Y73" s="529"/>
      <c r="Z73" s="529"/>
      <c r="AA73" s="529"/>
      <c r="AB73" s="519"/>
      <c r="AC73" s="393"/>
      <c r="AD73" s="393"/>
      <c r="AE73" s="393"/>
      <c r="AF73" s="393"/>
      <c r="AG73" s="393"/>
      <c r="AH73" s="393"/>
    </row>
    <row r="74" spans="1:34" ht="15.75" customHeight="1">
      <c r="A74" s="393"/>
      <c r="B74" s="528"/>
      <c r="C74" s="519"/>
      <c r="D74" s="37"/>
      <c r="E74" s="528"/>
      <c r="F74" s="519"/>
      <c r="G74" s="553"/>
      <c r="H74" s="529"/>
      <c r="I74" s="529"/>
      <c r="J74" s="529"/>
      <c r="K74" s="529"/>
      <c r="L74" s="529"/>
      <c r="M74" s="529"/>
      <c r="N74" s="529"/>
      <c r="O74" s="519"/>
      <c r="P74" s="553"/>
      <c r="Q74" s="529"/>
      <c r="R74" s="529"/>
      <c r="S74" s="529"/>
      <c r="T74" s="529"/>
      <c r="U74" s="529"/>
      <c r="V74" s="529"/>
      <c r="W74" s="529"/>
      <c r="X74" s="529"/>
      <c r="Y74" s="529"/>
      <c r="Z74" s="529"/>
      <c r="AA74" s="529"/>
      <c r="AB74" s="519"/>
      <c r="AC74" s="393"/>
      <c r="AD74" s="393"/>
      <c r="AE74" s="393"/>
      <c r="AF74" s="393"/>
      <c r="AG74" s="393"/>
      <c r="AH74" s="393"/>
    </row>
    <row r="75" spans="1:34" ht="15.75" customHeight="1">
      <c r="A75" s="393"/>
      <c r="B75" s="528"/>
      <c r="C75" s="519"/>
      <c r="D75" s="37"/>
      <c r="E75" s="528"/>
      <c r="F75" s="519"/>
      <c r="G75" s="553"/>
      <c r="H75" s="529"/>
      <c r="I75" s="529"/>
      <c r="J75" s="529"/>
      <c r="K75" s="529"/>
      <c r="L75" s="529"/>
      <c r="M75" s="529"/>
      <c r="N75" s="529"/>
      <c r="O75" s="519"/>
      <c r="P75" s="553"/>
      <c r="Q75" s="529"/>
      <c r="R75" s="529"/>
      <c r="S75" s="529"/>
      <c r="T75" s="529"/>
      <c r="U75" s="529"/>
      <c r="V75" s="529"/>
      <c r="W75" s="529"/>
      <c r="X75" s="529"/>
      <c r="Y75" s="529"/>
      <c r="Z75" s="529"/>
      <c r="AA75" s="529"/>
      <c r="AB75" s="519"/>
      <c r="AC75" s="393"/>
      <c r="AD75" s="393"/>
      <c r="AE75" s="393"/>
      <c r="AF75" s="393"/>
      <c r="AG75" s="393"/>
      <c r="AH75" s="393"/>
    </row>
    <row r="76" spans="1:34" ht="26.25" customHeight="1">
      <c r="A76" s="393"/>
      <c r="B76" s="554" t="s">
        <v>181</v>
      </c>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19"/>
      <c r="AC76" s="393"/>
      <c r="AD76" s="426"/>
      <c r="AE76" s="393"/>
      <c r="AF76" s="393"/>
      <c r="AG76" s="393"/>
      <c r="AH76" s="393"/>
    </row>
    <row r="77" spans="1:34" ht="12.75" customHeight="1">
      <c r="A77" s="39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row>
    <row r="78" spans="1:34" ht="12.75" customHeight="1">
      <c r="A78" s="39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row>
    <row r="79" spans="1:34" ht="12.7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row>
    <row r="80" spans="1:34" ht="12.7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row>
    <row r="81" spans="1:34" ht="12.75" customHeight="1">
      <c r="A81" s="39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row>
    <row r="82" spans="1:34" ht="12.75" customHeight="1">
      <c r="A82" s="39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row>
    <row r="83" spans="1:34" ht="12.75" customHeight="1">
      <c r="A83" s="39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row>
    <row r="84" spans="1:34"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row>
    <row r="85" spans="1:34"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row>
    <row r="86" spans="1:34"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row>
    <row r="87" spans="1:34"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row>
    <row r="88" spans="1:34"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row>
    <row r="89" spans="1:34"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row>
    <row r="90" spans="1:34"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row>
    <row r="91" spans="1:34"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row>
    <row r="92" spans="1:34"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row>
    <row r="93" spans="1:34"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row>
    <row r="94" spans="1:34"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row>
    <row r="95" spans="1:34"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row>
    <row r="96" spans="1:34"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row>
    <row r="97" spans="1:34"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row>
    <row r="98" spans="1:34"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row>
    <row r="99" spans="1:34"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row>
    <row r="100" spans="1:34"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row>
    <row r="101" spans="1:34"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row>
    <row r="102" spans="1:34"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row>
    <row r="103" spans="1:34"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row>
    <row r="104" spans="1:34"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row>
    <row r="105" spans="1:34"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row>
    <row r="106" spans="1:34"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row>
    <row r="107" spans="1:34"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row>
    <row r="108" spans="1:34"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row>
    <row r="109" spans="1:34"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row>
    <row r="110" spans="1:34"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row>
    <row r="111" spans="1:34"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row>
    <row r="112" spans="1:34"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row>
    <row r="113" spans="1:34"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row>
    <row r="114" spans="1:34"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row>
    <row r="115" spans="1:34"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row>
    <row r="116" spans="1:34"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row>
    <row r="117" spans="1:34"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c r="AH117" s="393"/>
    </row>
    <row r="118" spans="1:34"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row>
    <row r="119" spans="1:34"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row>
    <row r="120" spans="1:34"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row>
    <row r="121" spans="1:34"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row>
    <row r="122" spans="1:34"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row>
    <row r="123" spans="1:34"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row>
    <row r="124" spans="1:34"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row>
    <row r="125" spans="1:34"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row>
    <row r="126" spans="1:34"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row>
    <row r="127" spans="1:34"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row>
    <row r="128" spans="1:34"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row>
    <row r="129" spans="1:34"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row>
    <row r="130" spans="1:34"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row>
    <row r="131" spans="1:34"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row>
    <row r="132" spans="1:34"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row>
    <row r="133" spans="1:34"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c r="AH133" s="393"/>
    </row>
    <row r="134" spans="1:34"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row>
    <row r="135" spans="1:34"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c r="AH135" s="393"/>
    </row>
    <row r="136" spans="1:34"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row>
    <row r="137" spans="1:34"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row>
    <row r="138" spans="1:34"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row>
    <row r="139" spans="1:34"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row>
    <row r="140" spans="1:34"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row>
    <row r="141" spans="1:34"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c r="AH141" s="393"/>
    </row>
    <row r="142" spans="1:34"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row>
    <row r="143" spans="1:34"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row>
    <row r="144" spans="1:34"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c r="AH144" s="393"/>
    </row>
    <row r="145" spans="1:34"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row>
    <row r="146" spans="1:34"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row>
    <row r="147" spans="1:34"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c r="AH147" s="393"/>
    </row>
    <row r="148" spans="1:34"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c r="AH148" s="393"/>
    </row>
    <row r="149" spans="1:34"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row>
    <row r="150" spans="1:34"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row>
    <row r="151" spans="1:34"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c r="AH151" s="393"/>
    </row>
    <row r="152" spans="1:34"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c r="AH152" s="393"/>
    </row>
    <row r="153" spans="1:34"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c r="AH153" s="393"/>
    </row>
    <row r="154" spans="1:34"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row>
    <row r="155" spans="1:34"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row>
    <row r="156" spans="1:34"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row>
    <row r="157" spans="1:34"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row>
    <row r="158" spans="1:34"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row>
    <row r="159" spans="1:34"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row>
    <row r="160" spans="1:34"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c r="AH160" s="393"/>
    </row>
    <row r="161" spans="1:34"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row>
    <row r="162" spans="1:34"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row>
    <row r="163" spans="1:34"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row>
    <row r="164" spans="1:34"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c r="AH164" s="393"/>
    </row>
    <row r="165" spans="1:34"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c r="AH165" s="393"/>
    </row>
    <row r="166" spans="1:34"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c r="AH166" s="393"/>
    </row>
    <row r="167" spans="1:34"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c r="AH167" s="393"/>
    </row>
    <row r="168" spans="1:34"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c r="AH168" s="393"/>
    </row>
    <row r="169" spans="1:34"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c r="AH169" s="393"/>
    </row>
    <row r="170" spans="1:34"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row>
    <row r="171" spans="1:34"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c r="AH171" s="393"/>
    </row>
    <row r="172" spans="1:34"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c r="AH172" s="393"/>
    </row>
    <row r="173" spans="1:34"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c r="AH173" s="393"/>
    </row>
    <row r="174" spans="1:34"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c r="AH174" s="393"/>
    </row>
    <row r="175" spans="1:34"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c r="AG175" s="393"/>
      <c r="AH175" s="393"/>
    </row>
    <row r="176" spans="1:34"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c r="AG176" s="393"/>
      <c r="AH176" s="393"/>
    </row>
    <row r="177" spans="1:34"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row>
    <row r="178" spans="1:34"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c r="AH178" s="393"/>
    </row>
    <row r="179" spans="1:34"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row>
    <row r="180" spans="1:34"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row>
    <row r="181" spans="1:34"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c r="AH181" s="393"/>
    </row>
    <row r="182" spans="1:34"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c r="AG182" s="393"/>
      <c r="AH182" s="393"/>
    </row>
    <row r="183" spans="1:34"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c r="AG183" s="393"/>
      <c r="AH183" s="393"/>
    </row>
    <row r="184" spans="1:34"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c r="AG184" s="393"/>
      <c r="AH184" s="393"/>
    </row>
    <row r="185" spans="1:34"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row>
    <row r="186" spans="1:34"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c r="AH186" s="393"/>
    </row>
    <row r="187" spans="1:34"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row>
    <row r="188" spans="1:34"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row>
    <row r="189" spans="1:34"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3"/>
    </row>
    <row r="190" spans="1:34"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row>
    <row r="191" spans="1:34"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row>
    <row r="192" spans="1:34"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c r="AH192" s="393"/>
    </row>
    <row r="193" spans="1:34"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row>
    <row r="194" spans="1:34"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3"/>
      <c r="AH194" s="393"/>
    </row>
    <row r="195" spans="1:34"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c r="AH195" s="393"/>
    </row>
    <row r="196" spans="1:34"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c r="AH196" s="393"/>
    </row>
    <row r="197" spans="1:34"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c r="AH197" s="393"/>
    </row>
    <row r="198" spans="1:34"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c r="AH198" s="393"/>
    </row>
    <row r="199" spans="1:34"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row>
    <row r="200" spans="1:34"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row>
    <row r="201" spans="1:34"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row>
    <row r="202" spans="1:34"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c r="AH202" s="393"/>
    </row>
    <row r="203" spans="1:34"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row>
    <row r="204" spans="1:34"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row>
    <row r="205" spans="1:34"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row>
    <row r="206" spans="1:34"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row>
    <row r="207" spans="1:34"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row>
    <row r="208" spans="1:34"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c r="AH208" s="393"/>
    </row>
    <row r="209" spans="1:34"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row>
    <row r="210" spans="1:34"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c r="AH210" s="393"/>
    </row>
    <row r="211" spans="1:34"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row>
    <row r="212" spans="1:34"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row>
    <row r="213" spans="1:34"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c r="AG213" s="393"/>
      <c r="AH213" s="393"/>
    </row>
    <row r="214" spans="1:34"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c r="AG214" s="393"/>
      <c r="AH214" s="393"/>
    </row>
    <row r="215" spans="1:34"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row>
    <row r="216" spans="1:34"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row>
    <row r="217" spans="1:34"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c r="AH217" s="393"/>
    </row>
    <row r="218" spans="1:34"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c r="AH218" s="393"/>
    </row>
    <row r="219" spans="1:34"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row>
    <row r="220" spans="1:34"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c r="AH220" s="393"/>
    </row>
    <row r="221" spans="1:34"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row>
    <row r="222" spans="1:34"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c r="AH222" s="393"/>
    </row>
    <row r="223" spans="1:34"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row>
    <row r="224" spans="1:34"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c r="AG224" s="393"/>
      <c r="AH224" s="393"/>
    </row>
    <row r="225" spans="1:34"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c r="AH225" s="393"/>
    </row>
    <row r="226" spans="1:34"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row>
    <row r="227" spans="1:34"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c r="AH227" s="393"/>
    </row>
    <row r="228" spans="1:34"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row>
    <row r="229" spans="1:34"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c r="AH229" s="393"/>
    </row>
    <row r="230" spans="1:34"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row>
    <row r="231" spans="1:34"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row>
    <row r="232" spans="1:34"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row>
    <row r="233" spans="1:34"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row>
    <row r="234" spans="1:34"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row>
    <row r="235" spans="1:34"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row>
    <row r="236" spans="1:34"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row>
    <row r="237" spans="1:34"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row>
    <row r="238" spans="1:34"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row>
    <row r="239" spans="1:34"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c r="AG239" s="393"/>
      <c r="AH239" s="393"/>
    </row>
    <row r="240" spans="1:34"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c r="AH240" s="393"/>
    </row>
    <row r="241" spans="1:34"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c r="AG241" s="393"/>
      <c r="AH241" s="393"/>
    </row>
    <row r="242" spans="1:34"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c r="AG242" s="393"/>
      <c r="AH242" s="393"/>
    </row>
    <row r="243" spans="1:34"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c r="AH243" s="393"/>
    </row>
    <row r="244" spans="1:34"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c r="AH244" s="393"/>
    </row>
    <row r="245" spans="1:34"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c r="AH245" s="393"/>
    </row>
    <row r="246" spans="1:34"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c r="AG246" s="393"/>
      <c r="AH246" s="393"/>
    </row>
    <row r="247" spans="1:34"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row>
    <row r="248" spans="1:34"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c r="AH248" s="393"/>
    </row>
    <row r="249" spans="1:34"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c r="AG249" s="393"/>
      <c r="AH249" s="393"/>
    </row>
    <row r="250" spans="1:34"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row>
    <row r="251" spans="1:34"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row>
    <row r="252" spans="1:34"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c r="AG252" s="393"/>
      <c r="AH252" s="393"/>
    </row>
    <row r="253" spans="1:34"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c r="AG253" s="393"/>
      <c r="AH253" s="393"/>
    </row>
    <row r="254" spans="1:34"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row>
    <row r="255" spans="1:34"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c r="AH255" s="393"/>
    </row>
    <row r="256" spans="1:34"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row>
    <row r="257" spans="1:34"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row>
    <row r="258" spans="1:34"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c r="AG258" s="393"/>
      <c r="AH258" s="393"/>
    </row>
    <row r="259" spans="1:34"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c r="AG259" s="393"/>
      <c r="AH259" s="393"/>
    </row>
    <row r="260" spans="1:34"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c r="AG260" s="393"/>
      <c r="AH260" s="393"/>
    </row>
    <row r="261" spans="1:34"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c r="AH261" s="393"/>
    </row>
    <row r="262" spans="1:34"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c r="AG262" s="393"/>
      <c r="AH262" s="393"/>
    </row>
    <row r="263" spans="1:34"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c r="AG263" s="393"/>
      <c r="AH263" s="393"/>
    </row>
    <row r="264" spans="1:34"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c r="AG264" s="393"/>
      <c r="AH264" s="393"/>
    </row>
    <row r="265" spans="1:34"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c r="AH265" s="393"/>
    </row>
    <row r="266" spans="1:34"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c r="AG266" s="393"/>
      <c r="AH266" s="393"/>
    </row>
    <row r="267" spans="1:34"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row>
    <row r="268" spans="1:34"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c r="AG268" s="393"/>
      <c r="AH268" s="393"/>
    </row>
    <row r="269" spans="1:34"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row>
    <row r="270" spans="1:34"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c r="AH270" s="393"/>
    </row>
    <row r="271" spans="1:34"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c r="AG271" s="393"/>
      <c r="AH271" s="393"/>
    </row>
    <row r="272" spans="1:34"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c r="AH272" s="393"/>
    </row>
    <row r="273" spans="1:34"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H273" s="393"/>
    </row>
    <row r="274" spans="1:34"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c r="AH274" s="393"/>
    </row>
    <row r="275" spans="1:34"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c r="AG275" s="393"/>
      <c r="AH275" s="393"/>
    </row>
    <row r="276" spans="1:34"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c r="AH276" s="393"/>
    </row>
    <row r="277" spans="1:34"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c r="AH277" s="393"/>
    </row>
    <row r="278" spans="1:34"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c r="AH278" s="393"/>
    </row>
    <row r="279" spans="1:34"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c r="AH279" s="393"/>
    </row>
    <row r="280" spans="1:34"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c r="AH280" s="393"/>
    </row>
    <row r="281" spans="1:34"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c r="AG281" s="393"/>
      <c r="AH281" s="393"/>
    </row>
    <row r="282" spans="1:34"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c r="AH282" s="393"/>
    </row>
    <row r="283" spans="1:34"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c r="AG283" s="393"/>
      <c r="AH283" s="393"/>
    </row>
    <row r="284" spans="1:34"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c r="AH284" s="393"/>
    </row>
    <row r="285" spans="1:34"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c r="AG285" s="393"/>
      <c r="AH285" s="393"/>
    </row>
    <row r="286" spans="1:34"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c r="AH286" s="393"/>
    </row>
    <row r="287" spans="1:34"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c r="AG287" s="393"/>
      <c r="AH287" s="393"/>
    </row>
    <row r="288" spans="1:34"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c r="AH288" s="393"/>
    </row>
    <row r="289" spans="1:34"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c r="AG289" s="393"/>
      <c r="AH289" s="393"/>
    </row>
    <row r="290" spans="1:34"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c r="AH290" s="393"/>
    </row>
    <row r="291" spans="1:34"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c r="AH291" s="393"/>
    </row>
    <row r="292" spans="1:34"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c r="AG292" s="393"/>
      <c r="AH292" s="393"/>
    </row>
    <row r="293" spans="1:34"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c r="AG293" s="393"/>
      <c r="AH293" s="393"/>
    </row>
    <row r="294" spans="1:34"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c r="AH294" s="393"/>
    </row>
    <row r="295" spans="1:34"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c r="AH295" s="393"/>
    </row>
    <row r="296" spans="1:34"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c r="AH296" s="393"/>
    </row>
    <row r="297" spans="1:34"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c r="AG297" s="393"/>
      <c r="AH297" s="393"/>
    </row>
    <row r="298" spans="1:34"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row>
    <row r="299" spans="1:34"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row>
    <row r="300" spans="1:34"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c r="AH300" s="393"/>
    </row>
    <row r="301" spans="1:34"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c r="AH301" s="393"/>
    </row>
    <row r="302" spans="1:34"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c r="AG302" s="393"/>
      <c r="AH302" s="393"/>
    </row>
    <row r="303" spans="1:34"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c r="AH303" s="393"/>
    </row>
    <row r="304" spans="1:34"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c r="AG304" s="393"/>
      <c r="AH304" s="393"/>
    </row>
    <row r="305" spans="1:34"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c r="AG305" s="393"/>
      <c r="AH305" s="393"/>
    </row>
    <row r="306" spans="1:34"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c r="AH306" s="393"/>
    </row>
    <row r="307" spans="1:34"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row>
    <row r="308" spans="1:34"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c r="AG308" s="393"/>
      <c r="AH308" s="393"/>
    </row>
    <row r="309" spans="1:34"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c r="AH309" s="393"/>
    </row>
    <row r="310" spans="1:34"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row>
    <row r="311" spans="1:34"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row>
    <row r="312" spans="1:34"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c r="AG312" s="393"/>
      <c r="AH312" s="393"/>
    </row>
    <row r="313" spans="1:34"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c r="AG313" s="393"/>
      <c r="AH313" s="393"/>
    </row>
    <row r="314" spans="1:34"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c r="AH314" s="393"/>
    </row>
    <row r="315" spans="1:34"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c r="AG315" s="393"/>
      <c r="AH315" s="393"/>
    </row>
    <row r="316" spans="1:34"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c r="AG316" s="393"/>
      <c r="AH316" s="393"/>
    </row>
    <row r="317" spans="1:34"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c r="AG317" s="393"/>
      <c r="AH317" s="393"/>
    </row>
    <row r="318" spans="1:34"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c r="AG318" s="393"/>
      <c r="AH318" s="393"/>
    </row>
    <row r="319" spans="1:34"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c r="AG319" s="393"/>
      <c r="AH319" s="393"/>
    </row>
    <row r="320" spans="1:34"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c r="AG320" s="393"/>
      <c r="AH320" s="393"/>
    </row>
    <row r="321" spans="1:34"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c r="AH321" s="393"/>
    </row>
    <row r="322" spans="1:34"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c r="AG322" s="393"/>
      <c r="AH322" s="393"/>
    </row>
    <row r="323" spans="1:34"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c r="AG323" s="393"/>
      <c r="AH323" s="393"/>
    </row>
    <row r="324" spans="1:34"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c r="AG324" s="393"/>
      <c r="AH324" s="393"/>
    </row>
    <row r="325" spans="1:34"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c r="AG325" s="393"/>
      <c r="AH325" s="393"/>
    </row>
    <row r="326" spans="1:34"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c r="AG326" s="393"/>
      <c r="AH326" s="393"/>
    </row>
    <row r="327" spans="1:34"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c r="AG327" s="393"/>
      <c r="AH327" s="393"/>
    </row>
    <row r="328" spans="1:34"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c r="AG328" s="393"/>
      <c r="AH328" s="393"/>
    </row>
    <row r="329" spans="1:34"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c r="AG329" s="393"/>
      <c r="AH329" s="393"/>
    </row>
    <row r="330" spans="1:34"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c r="AH330" s="393"/>
    </row>
    <row r="331" spans="1:34"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c r="AH331" s="393"/>
    </row>
    <row r="332" spans="1:34"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row>
    <row r="333" spans="1:34"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c r="AG333" s="393"/>
      <c r="AH333" s="393"/>
    </row>
    <row r="334" spans="1:34"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c r="AH334" s="393"/>
    </row>
    <row r="335" spans="1:34"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c r="AG335" s="393"/>
      <c r="AH335" s="393"/>
    </row>
    <row r="336" spans="1:34"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row>
    <row r="337" spans="1:34"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c r="AH337" s="393"/>
    </row>
    <row r="338" spans="1:34"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c r="AG338" s="393"/>
      <c r="AH338" s="393"/>
    </row>
    <row r="339" spans="1:34"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c r="AH339" s="393"/>
    </row>
    <row r="340" spans="1:34"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c r="AG340" s="393"/>
      <c r="AH340" s="393"/>
    </row>
    <row r="341" spans="1:34"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c r="AH341" s="393"/>
    </row>
    <row r="342" spans="1:34"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c r="AG342" s="393"/>
      <c r="AH342" s="393"/>
    </row>
    <row r="343" spans="1:34"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c r="AG343" s="393"/>
      <c r="AH343" s="393"/>
    </row>
    <row r="344" spans="1:34"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c r="AG344" s="393"/>
      <c r="AH344" s="393"/>
    </row>
    <row r="345" spans="1:34"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c r="AG345" s="393"/>
      <c r="AH345" s="393"/>
    </row>
    <row r="346" spans="1:34"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c r="AG346" s="393"/>
      <c r="AH346" s="393"/>
    </row>
    <row r="347" spans="1:34"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c r="AG347" s="393"/>
      <c r="AH347" s="393"/>
    </row>
    <row r="348" spans="1:34"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c r="AG348" s="393"/>
      <c r="AH348" s="393"/>
    </row>
    <row r="349" spans="1:34"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c r="AG349" s="393"/>
      <c r="AH349" s="393"/>
    </row>
    <row r="350" spans="1:34"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c r="AG350" s="393"/>
      <c r="AH350" s="393"/>
    </row>
    <row r="351" spans="1:34"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c r="AH351" s="393"/>
    </row>
    <row r="352" spans="1:34"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c r="AH352" s="393"/>
    </row>
    <row r="353" spans="1:34"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c r="AG353" s="393"/>
      <c r="AH353" s="393"/>
    </row>
    <row r="354" spans="1:34"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c r="AH354" s="393"/>
    </row>
    <row r="355" spans="1:34"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c r="AG355" s="393"/>
      <c r="AH355" s="393"/>
    </row>
    <row r="356" spans="1:34"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c r="AG356" s="393"/>
      <c r="AH356" s="393"/>
    </row>
    <row r="357" spans="1:34"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c r="AG357" s="393"/>
      <c r="AH357" s="393"/>
    </row>
    <row r="358" spans="1:34"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c r="AG358" s="393"/>
      <c r="AH358" s="393"/>
    </row>
    <row r="359" spans="1:34"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c r="AG359" s="393"/>
      <c r="AH359" s="393"/>
    </row>
    <row r="360" spans="1:34"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c r="AG360" s="393"/>
      <c r="AH360" s="393"/>
    </row>
    <row r="361" spans="1:34"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c r="AG361" s="393"/>
      <c r="AH361" s="393"/>
    </row>
    <row r="362" spans="1:34"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c r="AG362" s="393"/>
      <c r="AH362" s="393"/>
    </row>
    <row r="363" spans="1:34"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c r="AG363" s="393"/>
      <c r="AH363" s="393"/>
    </row>
    <row r="364" spans="1:34"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c r="AG364" s="393"/>
      <c r="AH364" s="393"/>
    </row>
    <row r="365" spans="1:34"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c r="AG365" s="393"/>
      <c r="AH365" s="393"/>
    </row>
    <row r="366" spans="1:34"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c r="AG366" s="393"/>
      <c r="AH366" s="393"/>
    </row>
    <row r="367" spans="1:34"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row>
    <row r="368" spans="1:34"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c r="AG368" s="393"/>
      <c r="AH368" s="393"/>
    </row>
    <row r="369" spans="1:34"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c r="AG369" s="393"/>
      <c r="AH369" s="393"/>
    </row>
    <row r="370" spans="1:34"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row>
    <row r="371" spans="1:34"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row>
    <row r="372" spans="1:34"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c r="AG372" s="393"/>
      <c r="AH372" s="393"/>
    </row>
    <row r="373" spans="1:34"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c r="AH373" s="393"/>
    </row>
    <row r="374" spans="1:34"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c r="AH374" s="393"/>
    </row>
    <row r="375" spans="1:34"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c r="AG375" s="393"/>
      <c r="AH375" s="393"/>
    </row>
    <row r="376" spans="1:34"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c r="AG376" s="393"/>
      <c r="AH376" s="393"/>
    </row>
    <row r="377" spans="1:34"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c r="AG377" s="393"/>
      <c r="AH377" s="393"/>
    </row>
    <row r="378" spans="1:34"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c r="AG378" s="393"/>
      <c r="AH378" s="393"/>
    </row>
    <row r="379" spans="1:34"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c r="AG379" s="393"/>
      <c r="AH379" s="393"/>
    </row>
    <row r="380" spans="1:34"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c r="AG380" s="393"/>
      <c r="AH380" s="393"/>
    </row>
    <row r="381" spans="1:34"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c r="AG381" s="393"/>
      <c r="AH381" s="393"/>
    </row>
    <row r="382" spans="1:34"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c r="AG382" s="393"/>
      <c r="AH382" s="393"/>
    </row>
    <row r="383" spans="1:34"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c r="AG383" s="393"/>
      <c r="AH383" s="393"/>
    </row>
    <row r="384" spans="1:34"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c r="AG384" s="393"/>
      <c r="AH384" s="393"/>
    </row>
    <row r="385" spans="1:34"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c r="AG385" s="393"/>
      <c r="AH385" s="393"/>
    </row>
    <row r="386" spans="1:34"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c r="AG386" s="393"/>
      <c r="AH386" s="393"/>
    </row>
    <row r="387" spans="1:34"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c r="AG387" s="393"/>
      <c r="AH387" s="393"/>
    </row>
    <row r="388" spans="1:34"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c r="AG388" s="393"/>
      <c r="AH388" s="393"/>
    </row>
    <row r="389" spans="1:34"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c r="AG389" s="393"/>
      <c r="AH389" s="393"/>
    </row>
    <row r="390" spans="1:34"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c r="AG390" s="393"/>
      <c r="AH390" s="393"/>
    </row>
    <row r="391" spans="1:34"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c r="AG391" s="393"/>
      <c r="AH391" s="393"/>
    </row>
    <row r="392" spans="1:34"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c r="AG392" s="393"/>
      <c r="AH392" s="393"/>
    </row>
    <row r="393" spans="1:34"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c r="AG393" s="393"/>
      <c r="AH393" s="393"/>
    </row>
    <row r="394" spans="1:34"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c r="AG394" s="393"/>
      <c r="AH394" s="393"/>
    </row>
    <row r="395" spans="1:34"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c r="AG395" s="393"/>
      <c r="AH395" s="393"/>
    </row>
    <row r="396" spans="1:34"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c r="AG396" s="393"/>
      <c r="AH396" s="393"/>
    </row>
    <row r="397" spans="1:34"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c r="AG397" s="393"/>
      <c r="AH397" s="393"/>
    </row>
    <row r="398" spans="1:34"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c r="AG398" s="393"/>
      <c r="AH398" s="393"/>
    </row>
    <row r="399" spans="1:34"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c r="AG399" s="393"/>
      <c r="AH399" s="393"/>
    </row>
    <row r="400" spans="1:34"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c r="AG400" s="393"/>
      <c r="AH400" s="393"/>
    </row>
    <row r="401" spans="1:34"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c r="AG401" s="393"/>
      <c r="AH401" s="393"/>
    </row>
    <row r="402" spans="1:34"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c r="AG402" s="393"/>
      <c r="AH402" s="393"/>
    </row>
    <row r="403" spans="1:34"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c r="AG403" s="393"/>
      <c r="AH403" s="393"/>
    </row>
    <row r="404" spans="1:34"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c r="AG404" s="393"/>
      <c r="AH404" s="393"/>
    </row>
    <row r="405" spans="1:34"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c r="AG405" s="393"/>
      <c r="AH405" s="393"/>
    </row>
    <row r="406" spans="1:34"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c r="AG406" s="393"/>
      <c r="AH406" s="393"/>
    </row>
    <row r="407" spans="1:34"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c r="AG407" s="393"/>
      <c r="AH407" s="393"/>
    </row>
    <row r="408" spans="1:34"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c r="AG408" s="393"/>
      <c r="AH408" s="393"/>
    </row>
    <row r="409" spans="1:34"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c r="AG409" s="393"/>
      <c r="AH409" s="393"/>
    </row>
    <row r="410" spans="1:34"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c r="AH410" s="393"/>
    </row>
    <row r="411" spans="1:34"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c r="AG411" s="393"/>
      <c r="AH411" s="393"/>
    </row>
    <row r="412" spans="1:34"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c r="AG412" s="393"/>
      <c r="AH412" s="393"/>
    </row>
    <row r="413" spans="1:34"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c r="AH413" s="393"/>
    </row>
    <row r="414" spans="1:34"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c r="AH414" s="393"/>
    </row>
    <row r="415" spans="1:34"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c r="AG415" s="393"/>
      <c r="AH415" s="393"/>
    </row>
    <row r="416" spans="1:34"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c r="AG416" s="393"/>
      <c r="AH416" s="393"/>
    </row>
    <row r="417" spans="1:34"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c r="AG417" s="393"/>
      <c r="AH417" s="393"/>
    </row>
    <row r="418" spans="1:34"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c r="AG418" s="393"/>
      <c r="AH418" s="393"/>
    </row>
    <row r="419" spans="1:34"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c r="AG419" s="393"/>
      <c r="AH419" s="393"/>
    </row>
    <row r="420" spans="1:34"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c r="AG420" s="393"/>
      <c r="AH420" s="393"/>
    </row>
    <row r="421" spans="1:34"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c r="AE421" s="393"/>
      <c r="AF421" s="393"/>
      <c r="AG421" s="393"/>
      <c r="AH421" s="393"/>
    </row>
    <row r="422" spans="1:34"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c r="AE422" s="393"/>
      <c r="AF422" s="393"/>
      <c r="AG422" s="393"/>
      <c r="AH422" s="393"/>
    </row>
    <row r="423" spans="1:34"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c r="AH423" s="393"/>
    </row>
    <row r="424" spans="1:34"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c r="AH424" s="393"/>
    </row>
    <row r="425" spans="1:34"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c r="AG425" s="393"/>
      <c r="AH425" s="393"/>
    </row>
    <row r="426" spans="1:34"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c r="AE426" s="393"/>
      <c r="AF426" s="393"/>
      <c r="AG426" s="393"/>
      <c r="AH426" s="393"/>
    </row>
    <row r="427" spans="1:34"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row>
    <row r="428" spans="1:34"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c r="AE428" s="393"/>
      <c r="AF428" s="393"/>
      <c r="AG428" s="393"/>
      <c r="AH428" s="393"/>
    </row>
    <row r="429" spans="1:34"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c r="AE429" s="393"/>
      <c r="AF429" s="393"/>
      <c r="AG429" s="393"/>
      <c r="AH429" s="393"/>
    </row>
    <row r="430" spans="1:34"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c r="AE430" s="393"/>
      <c r="AF430" s="393"/>
      <c r="AG430" s="393"/>
      <c r="AH430" s="393"/>
    </row>
    <row r="431" spans="1:34"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c r="AE431" s="393"/>
      <c r="AF431" s="393"/>
      <c r="AG431" s="393"/>
      <c r="AH431" s="393"/>
    </row>
    <row r="432" spans="1:34"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c r="AE432" s="393"/>
      <c r="AF432" s="393"/>
      <c r="AG432" s="393"/>
      <c r="AH432" s="393"/>
    </row>
    <row r="433" spans="1:34"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c r="AE433" s="393"/>
      <c r="AF433" s="393"/>
      <c r="AG433" s="393"/>
      <c r="AH433" s="393"/>
    </row>
    <row r="434" spans="1:34"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c r="AE434" s="393"/>
      <c r="AF434" s="393"/>
      <c r="AG434" s="393"/>
      <c r="AH434" s="393"/>
    </row>
    <row r="435" spans="1:34"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c r="AE435" s="393"/>
      <c r="AF435" s="393"/>
      <c r="AG435" s="393"/>
      <c r="AH435" s="393"/>
    </row>
    <row r="436" spans="1:34"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c r="AE436" s="393"/>
      <c r="AF436" s="393"/>
      <c r="AG436" s="393"/>
      <c r="AH436" s="393"/>
    </row>
    <row r="437" spans="1:34"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c r="AE437" s="393"/>
      <c r="AF437" s="393"/>
      <c r="AG437" s="393"/>
      <c r="AH437" s="393"/>
    </row>
    <row r="438" spans="1:34"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c r="AE438" s="393"/>
      <c r="AF438" s="393"/>
      <c r="AG438" s="393"/>
      <c r="AH438" s="393"/>
    </row>
    <row r="439" spans="1:34"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c r="AE439" s="393"/>
      <c r="AF439" s="393"/>
      <c r="AG439" s="393"/>
      <c r="AH439" s="393"/>
    </row>
    <row r="440" spans="1:34"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c r="AE440" s="393"/>
      <c r="AF440" s="393"/>
      <c r="AG440" s="393"/>
      <c r="AH440" s="393"/>
    </row>
    <row r="441" spans="1:34"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c r="AE441" s="393"/>
      <c r="AF441" s="393"/>
      <c r="AG441" s="393"/>
      <c r="AH441" s="393"/>
    </row>
    <row r="442" spans="1:34"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c r="AE442" s="393"/>
      <c r="AF442" s="393"/>
      <c r="AG442" s="393"/>
      <c r="AH442" s="393"/>
    </row>
    <row r="443" spans="1:34"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c r="AE443" s="393"/>
      <c r="AF443" s="393"/>
      <c r="AG443" s="393"/>
      <c r="AH443" s="393"/>
    </row>
    <row r="444" spans="1:34"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c r="AE444" s="393"/>
      <c r="AF444" s="393"/>
      <c r="AG444" s="393"/>
      <c r="AH444" s="393"/>
    </row>
    <row r="445" spans="1:34"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c r="AH445" s="393"/>
    </row>
    <row r="446" spans="1:34"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c r="AE446" s="393"/>
      <c r="AF446" s="393"/>
      <c r="AG446" s="393"/>
      <c r="AH446" s="393"/>
    </row>
    <row r="447" spans="1:34"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c r="AE447" s="393"/>
      <c r="AF447" s="393"/>
      <c r="AG447" s="393"/>
      <c r="AH447" s="393"/>
    </row>
    <row r="448" spans="1:34"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c r="AE448" s="393"/>
      <c r="AF448" s="393"/>
      <c r="AG448" s="393"/>
      <c r="AH448" s="393"/>
    </row>
    <row r="449" spans="1:34"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c r="AE449" s="393"/>
      <c r="AF449" s="393"/>
      <c r="AG449" s="393"/>
      <c r="AH449" s="393"/>
    </row>
    <row r="450" spans="1:34"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c r="AE450" s="393"/>
      <c r="AF450" s="393"/>
      <c r="AG450" s="393"/>
      <c r="AH450" s="393"/>
    </row>
    <row r="451" spans="1:34"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c r="AE451" s="393"/>
      <c r="AF451" s="393"/>
      <c r="AG451" s="393"/>
      <c r="AH451" s="393"/>
    </row>
    <row r="452" spans="1:34"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c r="AE452" s="393"/>
      <c r="AF452" s="393"/>
      <c r="AG452" s="393"/>
      <c r="AH452" s="393"/>
    </row>
    <row r="453" spans="1:34"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c r="AE453" s="393"/>
      <c r="AF453" s="393"/>
      <c r="AG453" s="393"/>
      <c r="AH453" s="393"/>
    </row>
    <row r="454" spans="1:34"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c r="AE454" s="393"/>
      <c r="AF454" s="393"/>
      <c r="AG454" s="393"/>
      <c r="AH454" s="393"/>
    </row>
    <row r="455" spans="1:34"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c r="AE455" s="393"/>
      <c r="AF455" s="393"/>
      <c r="AG455" s="393"/>
      <c r="AH455" s="393"/>
    </row>
    <row r="456" spans="1:34"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c r="AE456" s="393"/>
      <c r="AF456" s="393"/>
      <c r="AG456" s="393"/>
      <c r="AH456" s="393"/>
    </row>
    <row r="457" spans="1:34"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c r="AE457" s="393"/>
      <c r="AF457" s="393"/>
      <c r="AG457" s="393"/>
      <c r="AH457" s="393"/>
    </row>
    <row r="458" spans="1:34"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c r="AE458" s="393"/>
      <c r="AF458" s="393"/>
      <c r="AG458" s="393"/>
      <c r="AH458" s="393"/>
    </row>
    <row r="459" spans="1:34"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c r="AE459" s="393"/>
      <c r="AF459" s="393"/>
      <c r="AG459" s="393"/>
      <c r="AH459" s="393"/>
    </row>
    <row r="460" spans="1:34"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c r="AE460" s="393"/>
      <c r="AF460" s="393"/>
      <c r="AG460" s="393"/>
      <c r="AH460" s="393"/>
    </row>
    <row r="461" spans="1:34"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c r="AE461" s="393"/>
      <c r="AF461" s="393"/>
      <c r="AG461" s="393"/>
      <c r="AH461" s="393"/>
    </row>
    <row r="462" spans="1:34"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c r="AE462" s="393"/>
      <c r="AF462" s="393"/>
      <c r="AG462" s="393"/>
      <c r="AH462" s="393"/>
    </row>
    <row r="463" spans="1:34"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c r="AE463" s="393"/>
      <c r="AF463" s="393"/>
      <c r="AG463" s="393"/>
      <c r="AH463" s="393"/>
    </row>
    <row r="464" spans="1:34"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c r="AE464" s="393"/>
      <c r="AF464" s="393"/>
      <c r="AG464" s="393"/>
      <c r="AH464" s="393"/>
    </row>
    <row r="465" spans="1:34"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c r="AE465" s="393"/>
      <c r="AF465" s="393"/>
      <c r="AG465" s="393"/>
      <c r="AH465" s="393"/>
    </row>
    <row r="466" spans="1:34"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c r="AE466" s="393"/>
      <c r="AF466" s="393"/>
      <c r="AG466" s="393"/>
      <c r="AH466" s="393"/>
    </row>
    <row r="467" spans="1:34"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c r="AE467" s="393"/>
      <c r="AF467" s="393"/>
      <c r="AG467" s="393"/>
      <c r="AH467" s="393"/>
    </row>
    <row r="468" spans="1:34"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c r="AE468" s="393"/>
      <c r="AF468" s="393"/>
      <c r="AG468" s="393"/>
      <c r="AH468" s="393"/>
    </row>
    <row r="469" spans="1:34"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c r="AE469" s="393"/>
      <c r="AF469" s="393"/>
      <c r="AG469" s="393"/>
      <c r="AH469" s="393"/>
    </row>
    <row r="470" spans="1:34"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c r="AE470" s="393"/>
      <c r="AF470" s="393"/>
      <c r="AG470" s="393"/>
      <c r="AH470" s="393"/>
    </row>
    <row r="471" spans="1:34"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c r="AE471" s="393"/>
      <c r="AF471" s="393"/>
      <c r="AG471" s="393"/>
      <c r="AH471" s="393"/>
    </row>
    <row r="472" spans="1:34"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c r="AE472" s="393"/>
      <c r="AF472" s="393"/>
      <c r="AG472" s="393"/>
      <c r="AH472" s="393"/>
    </row>
    <row r="473" spans="1:34"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c r="AE473" s="393"/>
      <c r="AF473" s="393"/>
      <c r="AG473" s="393"/>
      <c r="AH473" s="393"/>
    </row>
    <row r="474" spans="1:34"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c r="AE474" s="393"/>
      <c r="AF474" s="393"/>
      <c r="AG474" s="393"/>
      <c r="AH474" s="393"/>
    </row>
    <row r="475" spans="1:34"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c r="AE475" s="393"/>
      <c r="AF475" s="393"/>
      <c r="AG475" s="393"/>
      <c r="AH475" s="393"/>
    </row>
    <row r="476" spans="1:34"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c r="AE476" s="393"/>
      <c r="AF476" s="393"/>
      <c r="AG476" s="393"/>
      <c r="AH476" s="393"/>
    </row>
    <row r="477" spans="1:34"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c r="AE477" s="393"/>
      <c r="AF477" s="393"/>
      <c r="AG477" s="393"/>
      <c r="AH477" s="393"/>
    </row>
    <row r="478" spans="1:34"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c r="AE478" s="393"/>
      <c r="AF478" s="393"/>
      <c r="AG478" s="393"/>
      <c r="AH478" s="393"/>
    </row>
    <row r="479" spans="1:34"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c r="AE479" s="393"/>
      <c r="AF479" s="393"/>
      <c r="AG479" s="393"/>
      <c r="AH479" s="393"/>
    </row>
    <row r="480" spans="1:34"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c r="AE480" s="393"/>
      <c r="AF480" s="393"/>
      <c r="AG480" s="393"/>
      <c r="AH480" s="393"/>
    </row>
    <row r="481" spans="1:34"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row>
    <row r="482" spans="1:34"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c r="AH482" s="393"/>
    </row>
    <row r="483" spans="1:34"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c r="AH483" s="393"/>
    </row>
    <row r="484" spans="1:34"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c r="AH484" s="393"/>
    </row>
    <row r="485" spans="1:34"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c r="AE485" s="393"/>
      <c r="AF485" s="393"/>
      <c r="AG485" s="393"/>
      <c r="AH485" s="393"/>
    </row>
    <row r="486" spans="1:34"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c r="AH486" s="393"/>
    </row>
    <row r="487" spans="1:34"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c r="AE487" s="393"/>
      <c r="AF487" s="393"/>
      <c r="AG487" s="393"/>
      <c r="AH487" s="393"/>
    </row>
    <row r="488" spans="1:34"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c r="AG488" s="393"/>
      <c r="AH488" s="393"/>
    </row>
    <row r="489" spans="1:34"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c r="AE489" s="393"/>
      <c r="AF489" s="393"/>
      <c r="AG489" s="393"/>
      <c r="AH489" s="393"/>
    </row>
    <row r="490" spans="1:34"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c r="AE490" s="393"/>
      <c r="AF490" s="393"/>
      <c r="AG490" s="393"/>
      <c r="AH490" s="393"/>
    </row>
    <row r="491" spans="1:34"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c r="AE491" s="393"/>
      <c r="AF491" s="393"/>
      <c r="AG491" s="393"/>
      <c r="AH491" s="393"/>
    </row>
    <row r="492" spans="1:34"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c r="AE492" s="393"/>
      <c r="AF492" s="393"/>
      <c r="AG492" s="393"/>
      <c r="AH492" s="393"/>
    </row>
    <row r="493" spans="1:34"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c r="AE493" s="393"/>
      <c r="AF493" s="393"/>
      <c r="AG493" s="393"/>
      <c r="AH493" s="393"/>
    </row>
    <row r="494" spans="1:34"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c r="AE494" s="393"/>
      <c r="AF494" s="393"/>
      <c r="AG494" s="393"/>
      <c r="AH494" s="393"/>
    </row>
    <row r="495" spans="1:34"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c r="AE495" s="393"/>
      <c r="AF495" s="393"/>
      <c r="AG495" s="393"/>
      <c r="AH495" s="393"/>
    </row>
    <row r="496" spans="1:34"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c r="AE496" s="393"/>
      <c r="AF496" s="393"/>
      <c r="AG496" s="393"/>
      <c r="AH496" s="393"/>
    </row>
    <row r="497" spans="1:34"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c r="AE497" s="393"/>
      <c r="AF497" s="393"/>
      <c r="AG497" s="393"/>
      <c r="AH497" s="393"/>
    </row>
    <row r="498" spans="1:34"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c r="AE498" s="393"/>
      <c r="AF498" s="393"/>
      <c r="AG498" s="393"/>
      <c r="AH498" s="393"/>
    </row>
    <row r="499" spans="1:34"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c r="AE499" s="393"/>
      <c r="AF499" s="393"/>
      <c r="AG499" s="393"/>
      <c r="AH499" s="393"/>
    </row>
    <row r="500" spans="1:34"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c r="AE500" s="393"/>
      <c r="AF500" s="393"/>
      <c r="AG500" s="393"/>
      <c r="AH500" s="393"/>
    </row>
    <row r="501" spans="1:34"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c r="AE501" s="393"/>
      <c r="AF501" s="393"/>
      <c r="AG501" s="393"/>
      <c r="AH501" s="393"/>
    </row>
    <row r="502" spans="1:34"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c r="AE502" s="393"/>
      <c r="AF502" s="393"/>
      <c r="AG502" s="393"/>
      <c r="AH502" s="393"/>
    </row>
    <row r="503" spans="1:34"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c r="AE503" s="393"/>
      <c r="AF503" s="393"/>
      <c r="AG503" s="393"/>
      <c r="AH503" s="393"/>
    </row>
    <row r="504" spans="1:34"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c r="AG504" s="393"/>
      <c r="AH504" s="393"/>
    </row>
    <row r="505" spans="1:34"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c r="AG505" s="393"/>
      <c r="AH505" s="393"/>
    </row>
    <row r="506" spans="1:34"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c r="AE506" s="393"/>
      <c r="AF506" s="393"/>
      <c r="AG506" s="393"/>
      <c r="AH506" s="393"/>
    </row>
    <row r="507" spans="1:34"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c r="AE507" s="393"/>
      <c r="AF507" s="393"/>
      <c r="AG507" s="393"/>
      <c r="AH507" s="393"/>
    </row>
    <row r="508" spans="1:34"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c r="AE508" s="393"/>
      <c r="AF508" s="393"/>
      <c r="AG508" s="393"/>
      <c r="AH508" s="393"/>
    </row>
    <row r="509" spans="1:34"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c r="AE509" s="393"/>
      <c r="AF509" s="393"/>
      <c r="AG509" s="393"/>
      <c r="AH509" s="393"/>
    </row>
    <row r="510" spans="1:34"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c r="AE510" s="393"/>
      <c r="AF510" s="393"/>
      <c r="AG510" s="393"/>
      <c r="AH510" s="393"/>
    </row>
    <row r="511" spans="1:34"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c r="AE511" s="393"/>
      <c r="AF511" s="393"/>
      <c r="AG511" s="393"/>
      <c r="AH511" s="393"/>
    </row>
    <row r="512" spans="1:34"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c r="AE512" s="393"/>
      <c r="AF512" s="393"/>
      <c r="AG512" s="393"/>
      <c r="AH512" s="393"/>
    </row>
    <row r="513" spans="1:34"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c r="AH513" s="393"/>
    </row>
    <row r="514" spans="1:34"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c r="AE514" s="393"/>
      <c r="AF514" s="393"/>
      <c r="AG514" s="393"/>
      <c r="AH514" s="393"/>
    </row>
    <row r="515" spans="1:34"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c r="AE515" s="393"/>
      <c r="AF515" s="393"/>
      <c r="AG515" s="393"/>
      <c r="AH515" s="393"/>
    </row>
    <row r="516" spans="1:34"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c r="AE516" s="393"/>
      <c r="AF516" s="393"/>
      <c r="AG516" s="393"/>
      <c r="AH516" s="393"/>
    </row>
    <row r="517" spans="1:34"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c r="AE517" s="393"/>
      <c r="AF517" s="393"/>
      <c r="AG517" s="393"/>
      <c r="AH517" s="393"/>
    </row>
    <row r="518" spans="1:34"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c r="AE518" s="393"/>
      <c r="AF518" s="393"/>
      <c r="AG518" s="393"/>
      <c r="AH518" s="393"/>
    </row>
    <row r="519" spans="1:34"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c r="AE519" s="393"/>
      <c r="AF519" s="393"/>
      <c r="AG519" s="393"/>
      <c r="AH519" s="393"/>
    </row>
    <row r="520" spans="1:34"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c r="AE520" s="393"/>
      <c r="AF520" s="393"/>
      <c r="AG520" s="393"/>
      <c r="AH520" s="393"/>
    </row>
    <row r="521" spans="1:34"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c r="AE521" s="393"/>
      <c r="AF521" s="393"/>
      <c r="AG521" s="393"/>
      <c r="AH521" s="393"/>
    </row>
    <row r="522" spans="1:34"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c r="AE522" s="393"/>
      <c r="AF522" s="393"/>
      <c r="AG522" s="393"/>
      <c r="AH522" s="393"/>
    </row>
    <row r="523" spans="1:34"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c r="AE523" s="393"/>
      <c r="AF523" s="393"/>
      <c r="AG523" s="393"/>
      <c r="AH523" s="393"/>
    </row>
    <row r="524" spans="1:34"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c r="AE524" s="393"/>
      <c r="AF524" s="393"/>
      <c r="AG524" s="393"/>
      <c r="AH524" s="393"/>
    </row>
    <row r="525" spans="1:34"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c r="AE525" s="393"/>
      <c r="AF525" s="393"/>
      <c r="AG525" s="393"/>
      <c r="AH525" s="393"/>
    </row>
    <row r="526" spans="1:34"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c r="AE526" s="393"/>
      <c r="AF526" s="393"/>
      <c r="AG526" s="393"/>
      <c r="AH526" s="393"/>
    </row>
    <row r="527" spans="1:34"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c r="AE527" s="393"/>
      <c r="AF527" s="393"/>
      <c r="AG527" s="393"/>
      <c r="AH527" s="393"/>
    </row>
    <row r="528" spans="1:34"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c r="AE528" s="393"/>
      <c r="AF528" s="393"/>
      <c r="AG528" s="393"/>
      <c r="AH528" s="393"/>
    </row>
    <row r="529" spans="1:34"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row>
    <row r="530" spans="1:34"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c r="AE530" s="393"/>
      <c r="AF530" s="393"/>
      <c r="AG530" s="393"/>
      <c r="AH530" s="393"/>
    </row>
    <row r="531" spans="1:34"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c r="AE531" s="393"/>
      <c r="AF531" s="393"/>
      <c r="AG531" s="393"/>
      <c r="AH531" s="393"/>
    </row>
    <row r="532" spans="1:34"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c r="AE532" s="393"/>
      <c r="AF532" s="393"/>
      <c r="AG532" s="393"/>
      <c r="AH532" s="393"/>
    </row>
    <row r="533" spans="1:34"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c r="AE533" s="393"/>
      <c r="AF533" s="393"/>
      <c r="AG533" s="393"/>
      <c r="AH533" s="393"/>
    </row>
    <row r="534" spans="1:34"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c r="AE534" s="393"/>
      <c r="AF534" s="393"/>
      <c r="AG534" s="393"/>
      <c r="AH534" s="393"/>
    </row>
    <row r="535" spans="1:34"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row>
    <row r="536" spans="1:34"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c r="AE536" s="393"/>
      <c r="AF536" s="393"/>
      <c r="AG536" s="393"/>
      <c r="AH536" s="393"/>
    </row>
    <row r="537" spans="1:34"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c r="AE537" s="393"/>
      <c r="AF537" s="393"/>
      <c r="AG537" s="393"/>
      <c r="AH537" s="393"/>
    </row>
    <row r="538" spans="1:34"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c r="AE538" s="393"/>
      <c r="AF538" s="393"/>
      <c r="AG538" s="393"/>
      <c r="AH538" s="393"/>
    </row>
    <row r="539" spans="1:34"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c r="AE539" s="393"/>
      <c r="AF539" s="393"/>
      <c r="AG539" s="393"/>
      <c r="AH539" s="393"/>
    </row>
    <row r="540" spans="1:34"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c r="AE540" s="393"/>
      <c r="AF540" s="393"/>
      <c r="AG540" s="393"/>
      <c r="AH540" s="393"/>
    </row>
    <row r="541" spans="1:34"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c r="AE541" s="393"/>
      <c r="AF541" s="393"/>
      <c r="AG541" s="393"/>
      <c r="AH541" s="393"/>
    </row>
    <row r="542" spans="1:34"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c r="AE542" s="393"/>
      <c r="AF542" s="393"/>
      <c r="AG542" s="393"/>
      <c r="AH542" s="393"/>
    </row>
    <row r="543" spans="1:34"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c r="AE543" s="393"/>
      <c r="AF543" s="393"/>
      <c r="AG543" s="393"/>
      <c r="AH543" s="393"/>
    </row>
    <row r="544" spans="1:34"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c r="AE544" s="393"/>
      <c r="AF544" s="393"/>
      <c r="AG544" s="393"/>
      <c r="AH544" s="393"/>
    </row>
    <row r="545" spans="1:34"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c r="AE545" s="393"/>
      <c r="AF545" s="393"/>
      <c r="AG545" s="393"/>
      <c r="AH545" s="393"/>
    </row>
    <row r="546" spans="1:34"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c r="AE546" s="393"/>
      <c r="AF546" s="393"/>
      <c r="AG546" s="393"/>
      <c r="AH546" s="393"/>
    </row>
    <row r="547" spans="1:34"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c r="AE547" s="393"/>
      <c r="AF547" s="393"/>
      <c r="AG547" s="393"/>
      <c r="AH547" s="393"/>
    </row>
    <row r="548" spans="1:34"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c r="AE548" s="393"/>
      <c r="AF548" s="393"/>
      <c r="AG548" s="393"/>
      <c r="AH548" s="393"/>
    </row>
    <row r="549" spans="1:34"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c r="AE549" s="393"/>
      <c r="AF549" s="393"/>
      <c r="AG549" s="393"/>
      <c r="AH549" s="393"/>
    </row>
    <row r="550" spans="1:34"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c r="AE550" s="393"/>
      <c r="AF550" s="393"/>
      <c r="AG550" s="393"/>
      <c r="AH550" s="393"/>
    </row>
    <row r="551" spans="1:34"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c r="AE551" s="393"/>
      <c r="AF551" s="393"/>
      <c r="AG551" s="393"/>
      <c r="AH551" s="393"/>
    </row>
    <row r="552" spans="1:34"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c r="AE552" s="393"/>
      <c r="AF552" s="393"/>
      <c r="AG552" s="393"/>
      <c r="AH552" s="393"/>
    </row>
    <row r="553" spans="1:34"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c r="AE553" s="393"/>
      <c r="AF553" s="393"/>
      <c r="AG553" s="393"/>
      <c r="AH553" s="393"/>
    </row>
    <row r="554" spans="1:34"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c r="AE554" s="393"/>
      <c r="AF554" s="393"/>
      <c r="AG554" s="393"/>
      <c r="AH554" s="393"/>
    </row>
    <row r="555" spans="1:34"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c r="AE555" s="393"/>
      <c r="AF555" s="393"/>
      <c r="AG555" s="393"/>
      <c r="AH555" s="393"/>
    </row>
    <row r="556" spans="1:34"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c r="AE556" s="393"/>
      <c r="AF556" s="393"/>
      <c r="AG556" s="393"/>
      <c r="AH556" s="393"/>
    </row>
    <row r="557" spans="1:34"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c r="AE557" s="393"/>
      <c r="AF557" s="393"/>
      <c r="AG557" s="393"/>
      <c r="AH557" s="393"/>
    </row>
    <row r="558" spans="1:34"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c r="AE558" s="393"/>
      <c r="AF558" s="393"/>
      <c r="AG558" s="393"/>
      <c r="AH558" s="393"/>
    </row>
    <row r="559" spans="1:34"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c r="AE559" s="393"/>
      <c r="AF559" s="393"/>
      <c r="AG559" s="393"/>
      <c r="AH559" s="393"/>
    </row>
    <row r="560" spans="1:34"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c r="AE560" s="393"/>
      <c r="AF560" s="393"/>
      <c r="AG560" s="393"/>
      <c r="AH560" s="393"/>
    </row>
    <row r="561" spans="1:34"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c r="AE561" s="393"/>
      <c r="AF561" s="393"/>
      <c r="AG561" s="393"/>
      <c r="AH561" s="393"/>
    </row>
    <row r="562" spans="1:34"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c r="AE562" s="393"/>
      <c r="AF562" s="393"/>
      <c r="AG562" s="393"/>
      <c r="AH562" s="393"/>
    </row>
    <row r="563" spans="1:34"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c r="AE563" s="393"/>
      <c r="AF563" s="393"/>
      <c r="AG563" s="393"/>
      <c r="AH563" s="393"/>
    </row>
    <row r="564" spans="1:34"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c r="AE564" s="393"/>
      <c r="AF564" s="393"/>
      <c r="AG564" s="393"/>
      <c r="AH564" s="393"/>
    </row>
    <row r="565" spans="1:34"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c r="AE565" s="393"/>
      <c r="AF565" s="393"/>
      <c r="AG565" s="393"/>
      <c r="AH565" s="393"/>
    </row>
    <row r="566" spans="1:34"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c r="AE566" s="393"/>
      <c r="AF566" s="393"/>
      <c r="AG566" s="393"/>
      <c r="AH566" s="393"/>
    </row>
    <row r="567" spans="1:34"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c r="AE567" s="393"/>
      <c r="AF567" s="393"/>
      <c r="AG567" s="393"/>
      <c r="AH567" s="393"/>
    </row>
    <row r="568" spans="1:34"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c r="AE568" s="393"/>
      <c r="AF568" s="393"/>
      <c r="AG568" s="393"/>
      <c r="AH568" s="393"/>
    </row>
    <row r="569" spans="1:34"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c r="AE569" s="393"/>
      <c r="AF569" s="393"/>
      <c r="AG569" s="393"/>
      <c r="AH569" s="393"/>
    </row>
    <row r="570" spans="1:34"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c r="AE570" s="393"/>
      <c r="AF570" s="393"/>
      <c r="AG570" s="393"/>
      <c r="AH570" s="393"/>
    </row>
    <row r="571" spans="1:34"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c r="AE571" s="393"/>
      <c r="AF571" s="393"/>
      <c r="AG571" s="393"/>
      <c r="AH571" s="393"/>
    </row>
    <row r="572" spans="1:34"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c r="AE572" s="393"/>
      <c r="AF572" s="393"/>
      <c r="AG572" s="393"/>
      <c r="AH572" s="393"/>
    </row>
    <row r="573" spans="1:34"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c r="AE573" s="393"/>
      <c r="AF573" s="393"/>
      <c r="AG573" s="393"/>
      <c r="AH573" s="393"/>
    </row>
    <row r="574" spans="1:34"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c r="AE574" s="393"/>
      <c r="AF574" s="393"/>
      <c r="AG574" s="393"/>
      <c r="AH574" s="393"/>
    </row>
    <row r="575" spans="1:34"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c r="AE575" s="393"/>
      <c r="AF575" s="393"/>
      <c r="AG575" s="393"/>
      <c r="AH575" s="393"/>
    </row>
    <row r="576" spans="1:34"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c r="AE576" s="393"/>
      <c r="AF576" s="393"/>
      <c r="AG576" s="393"/>
      <c r="AH576" s="393"/>
    </row>
    <row r="577" spans="1:34"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c r="AE577" s="393"/>
      <c r="AF577" s="393"/>
      <c r="AG577" s="393"/>
      <c r="AH577" s="393"/>
    </row>
    <row r="578" spans="1:34"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c r="AE578" s="393"/>
      <c r="AF578" s="393"/>
      <c r="AG578" s="393"/>
      <c r="AH578" s="393"/>
    </row>
    <row r="579" spans="1:34"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c r="AE579" s="393"/>
      <c r="AF579" s="393"/>
      <c r="AG579" s="393"/>
      <c r="AH579" s="393"/>
    </row>
    <row r="580" spans="1:34"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c r="AE580" s="393"/>
      <c r="AF580" s="393"/>
      <c r="AG580" s="393"/>
      <c r="AH580" s="393"/>
    </row>
    <row r="581" spans="1:34"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c r="AE581" s="393"/>
      <c r="AF581" s="393"/>
      <c r="AG581" s="393"/>
      <c r="AH581" s="393"/>
    </row>
    <row r="582" spans="1:34"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c r="AE582" s="393"/>
      <c r="AF582" s="393"/>
      <c r="AG582" s="393"/>
      <c r="AH582" s="393"/>
    </row>
    <row r="583" spans="1:34"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c r="AE583" s="393"/>
      <c r="AF583" s="393"/>
      <c r="AG583" s="393"/>
      <c r="AH583" s="393"/>
    </row>
    <row r="584" spans="1:34"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c r="AE584" s="393"/>
      <c r="AF584" s="393"/>
      <c r="AG584" s="393"/>
      <c r="AH584" s="393"/>
    </row>
    <row r="585" spans="1:34"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c r="AE585" s="393"/>
      <c r="AF585" s="393"/>
      <c r="AG585" s="393"/>
      <c r="AH585" s="393"/>
    </row>
    <row r="586" spans="1:34"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c r="AE586" s="393"/>
      <c r="AF586" s="393"/>
      <c r="AG586" s="393"/>
      <c r="AH586" s="393"/>
    </row>
    <row r="587" spans="1:34"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c r="AE587" s="393"/>
      <c r="AF587" s="393"/>
      <c r="AG587" s="393"/>
      <c r="AH587" s="393"/>
    </row>
    <row r="588" spans="1:34"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c r="AE588" s="393"/>
      <c r="AF588" s="393"/>
      <c r="AG588" s="393"/>
      <c r="AH588" s="393"/>
    </row>
    <row r="589" spans="1:34"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row>
    <row r="590" spans="1:34"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c r="AE590" s="393"/>
      <c r="AF590" s="393"/>
      <c r="AG590" s="393"/>
      <c r="AH590" s="393"/>
    </row>
    <row r="591" spans="1:34"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c r="AE591" s="393"/>
      <c r="AF591" s="393"/>
      <c r="AG591" s="393"/>
      <c r="AH591" s="393"/>
    </row>
    <row r="592" spans="1:34"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c r="AE592" s="393"/>
      <c r="AF592" s="393"/>
      <c r="AG592" s="393"/>
      <c r="AH592" s="393"/>
    </row>
    <row r="593" spans="1:34"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c r="AE593" s="393"/>
      <c r="AF593" s="393"/>
      <c r="AG593" s="393"/>
      <c r="AH593" s="393"/>
    </row>
    <row r="594" spans="1:34"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c r="AE594" s="393"/>
      <c r="AF594" s="393"/>
      <c r="AG594" s="393"/>
      <c r="AH594" s="393"/>
    </row>
    <row r="595" spans="1:34"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c r="AE595" s="393"/>
      <c r="AF595" s="393"/>
      <c r="AG595" s="393"/>
      <c r="AH595" s="393"/>
    </row>
    <row r="596" spans="1:34"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c r="AE596" s="393"/>
      <c r="AF596" s="393"/>
      <c r="AG596" s="393"/>
      <c r="AH596" s="393"/>
    </row>
    <row r="597" spans="1:34"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c r="AE597" s="393"/>
      <c r="AF597" s="393"/>
      <c r="AG597" s="393"/>
      <c r="AH597" s="393"/>
    </row>
    <row r="598" spans="1:34"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c r="AE598" s="393"/>
      <c r="AF598" s="393"/>
      <c r="AG598" s="393"/>
      <c r="AH598" s="393"/>
    </row>
    <row r="599" spans="1:34"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row>
    <row r="600" spans="1:34"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c r="AE600" s="393"/>
      <c r="AF600" s="393"/>
      <c r="AG600" s="393"/>
      <c r="AH600" s="393"/>
    </row>
    <row r="601" spans="1:34"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c r="AE601" s="393"/>
      <c r="AF601" s="393"/>
      <c r="AG601" s="393"/>
      <c r="AH601" s="393"/>
    </row>
    <row r="602" spans="1:34"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c r="AE602" s="393"/>
      <c r="AF602" s="393"/>
      <c r="AG602" s="393"/>
      <c r="AH602" s="393"/>
    </row>
    <row r="603" spans="1:34"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c r="AE603" s="393"/>
      <c r="AF603" s="393"/>
      <c r="AG603" s="393"/>
      <c r="AH603" s="393"/>
    </row>
    <row r="604" spans="1:34"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c r="AE604" s="393"/>
      <c r="AF604" s="393"/>
      <c r="AG604" s="393"/>
      <c r="AH604" s="393"/>
    </row>
    <row r="605" spans="1:34"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c r="AE605" s="393"/>
      <c r="AF605" s="393"/>
      <c r="AG605" s="393"/>
      <c r="AH605" s="393"/>
    </row>
    <row r="606" spans="1:34"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c r="AE606" s="393"/>
      <c r="AF606" s="393"/>
      <c r="AG606" s="393"/>
      <c r="AH606" s="393"/>
    </row>
    <row r="607" spans="1:34"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c r="AE607" s="393"/>
      <c r="AF607" s="393"/>
      <c r="AG607" s="393"/>
      <c r="AH607" s="393"/>
    </row>
    <row r="608" spans="1:34"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c r="AE608" s="393"/>
      <c r="AF608" s="393"/>
      <c r="AG608" s="393"/>
      <c r="AH608" s="393"/>
    </row>
    <row r="609" spans="1:34"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c r="AE609" s="393"/>
      <c r="AF609" s="393"/>
      <c r="AG609" s="393"/>
      <c r="AH609" s="393"/>
    </row>
    <row r="610" spans="1:34"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c r="AE610" s="393"/>
      <c r="AF610" s="393"/>
      <c r="AG610" s="393"/>
      <c r="AH610" s="393"/>
    </row>
    <row r="611" spans="1:34"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c r="AE611" s="393"/>
      <c r="AF611" s="393"/>
      <c r="AG611" s="393"/>
      <c r="AH611" s="393"/>
    </row>
    <row r="612" spans="1:34"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c r="AE612" s="393"/>
      <c r="AF612" s="393"/>
      <c r="AG612" s="393"/>
      <c r="AH612" s="393"/>
    </row>
    <row r="613" spans="1:34"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c r="AH613" s="393"/>
    </row>
    <row r="614" spans="1:34"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c r="AE614" s="393"/>
      <c r="AF614" s="393"/>
      <c r="AG614" s="393"/>
      <c r="AH614" s="393"/>
    </row>
    <row r="615" spans="1:34"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c r="AE615" s="393"/>
      <c r="AF615" s="393"/>
      <c r="AG615" s="393"/>
      <c r="AH615" s="393"/>
    </row>
    <row r="616" spans="1:34"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c r="AE616" s="393"/>
      <c r="AF616" s="393"/>
      <c r="AG616" s="393"/>
      <c r="AH616" s="393"/>
    </row>
    <row r="617" spans="1:34"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c r="AE617" s="393"/>
      <c r="AF617" s="393"/>
      <c r="AG617" s="393"/>
      <c r="AH617" s="393"/>
    </row>
    <row r="618" spans="1:34"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c r="AE618" s="393"/>
      <c r="AF618" s="393"/>
      <c r="AG618" s="393"/>
      <c r="AH618" s="393"/>
    </row>
    <row r="619" spans="1:34"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c r="AE619" s="393"/>
      <c r="AF619" s="393"/>
      <c r="AG619" s="393"/>
      <c r="AH619" s="393"/>
    </row>
    <row r="620" spans="1:34"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c r="AE620" s="393"/>
      <c r="AF620" s="393"/>
      <c r="AG620" s="393"/>
      <c r="AH620" s="393"/>
    </row>
    <row r="621" spans="1:34"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c r="AE621" s="393"/>
      <c r="AF621" s="393"/>
      <c r="AG621" s="393"/>
      <c r="AH621" s="393"/>
    </row>
    <row r="622" spans="1:34"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c r="AE622" s="393"/>
      <c r="AF622" s="393"/>
      <c r="AG622" s="393"/>
      <c r="AH622" s="393"/>
    </row>
    <row r="623" spans="1:34"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c r="AE623" s="393"/>
      <c r="AF623" s="393"/>
      <c r="AG623" s="393"/>
      <c r="AH623" s="393"/>
    </row>
    <row r="624" spans="1:34"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c r="AE624" s="393"/>
      <c r="AF624" s="393"/>
      <c r="AG624" s="393"/>
      <c r="AH624" s="393"/>
    </row>
    <row r="625" spans="1:34"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c r="AH625" s="393"/>
    </row>
    <row r="626" spans="1:34"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c r="AE626" s="393"/>
      <c r="AF626" s="393"/>
      <c r="AG626" s="393"/>
      <c r="AH626" s="393"/>
    </row>
    <row r="627" spans="1:34"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row>
    <row r="628" spans="1:34"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c r="AE628" s="393"/>
      <c r="AF628" s="393"/>
      <c r="AG628" s="393"/>
      <c r="AH628" s="393"/>
    </row>
    <row r="629" spans="1:34"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c r="AE629" s="393"/>
      <c r="AF629" s="393"/>
      <c r="AG629" s="393"/>
      <c r="AH629" s="393"/>
    </row>
    <row r="630" spans="1:34"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c r="AE630" s="393"/>
      <c r="AF630" s="393"/>
      <c r="AG630" s="393"/>
      <c r="AH630" s="393"/>
    </row>
    <row r="631" spans="1:34"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c r="AE631" s="393"/>
      <c r="AF631" s="393"/>
      <c r="AG631" s="393"/>
      <c r="AH631" s="393"/>
    </row>
    <row r="632" spans="1:34"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c r="AE632" s="393"/>
      <c r="AF632" s="393"/>
      <c r="AG632" s="393"/>
      <c r="AH632" s="393"/>
    </row>
    <row r="633" spans="1:34"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c r="AE633" s="393"/>
      <c r="AF633" s="393"/>
      <c r="AG633" s="393"/>
      <c r="AH633" s="393"/>
    </row>
    <row r="634" spans="1:34"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c r="AE634" s="393"/>
      <c r="AF634" s="393"/>
      <c r="AG634" s="393"/>
      <c r="AH634" s="393"/>
    </row>
    <row r="635" spans="1:34"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c r="AE635" s="393"/>
      <c r="AF635" s="393"/>
      <c r="AG635" s="393"/>
      <c r="AH635" s="393"/>
    </row>
    <row r="636" spans="1:34"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c r="AE636" s="393"/>
      <c r="AF636" s="393"/>
      <c r="AG636" s="393"/>
      <c r="AH636" s="393"/>
    </row>
    <row r="637" spans="1:34"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c r="AE637" s="393"/>
      <c r="AF637" s="393"/>
      <c r="AG637" s="393"/>
      <c r="AH637" s="393"/>
    </row>
    <row r="638" spans="1:34"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c r="AE638" s="393"/>
      <c r="AF638" s="393"/>
      <c r="AG638" s="393"/>
      <c r="AH638" s="393"/>
    </row>
    <row r="639" spans="1:34"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c r="AE639" s="393"/>
      <c r="AF639" s="393"/>
      <c r="AG639" s="393"/>
      <c r="AH639" s="393"/>
    </row>
    <row r="640" spans="1:34"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c r="AE640" s="393"/>
      <c r="AF640" s="393"/>
      <c r="AG640" s="393"/>
      <c r="AH640" s="393"/>
    </row>
    <row r="641" spans="1:34"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c r="AE641" s="393"/>
      <c r="AF641" s="393"/>
      <c r="AG641" s="393"/>
      <c r="AH641" s="393"/>
    </row>
    <row r="642" spans="1:34"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c r="AE642" s="393"/>
      <c r="AF642" s="393"/>
      <c r="AG642" s="393"/>
      <c r="AH642" s="393"/>
    </row>
    <row r="643" spans="1:34"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row>
    <row r="644" spans="1:34"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c r="AE644" s="393"/>
      <c r="AF644" s="393"/>
      <c r="AG644" s="393"/>
      <c r="AH644" s="393"/>
    </row>
    <row r="645" spans="1:34"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c r="AE645" s="393"/>
      <c r="AF645" s="393"/>
      <c r="AG645" s="393"/>
      <c r="AH645" s="393"/>
    </row>
    <row r="646" spans="1:34"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c r="AE646" s="393"/>
      <c r="AF646" s="393"/>
      <c r="AG646" s="393"/>
      <c r="AH646" s="393"/>
    </row>
    <row r="647" spans="1:34"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c r="AE647" s="393"/>
      <c r="AF647" s="393"/>
      <c r="AG647" s="393"/>
      <c r="AH647" s="393"/>
    </row>
    <row r="648" spans="1:34"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c r="AE648" s="393"/>
      <c r="AF648" s="393"/>
      <c r="AG648" s="393"/>
      <c r="AH648" s="393"/>
    </row>
    <row r="649" spans="1:34"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c r="AE649" s="393"/>
      <c r="AF649" s="393"/>
      <c r="AG649" s="393"/>
      <c r="AH649" s="393"/>
    </row>
    <row r="650" spans="1:34"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c r="AE650" s="393"/>
      <c r="AF650" s="393"/>
      <c r="AG650" s="393"/>
      <c r="AH650" s="393"/>
    </row>
    <row r="651" spans="1:34"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c r="AE651" s="393"/>
      <c r="AF651" s="393"/>
      <c r="AG651" s="393"/>
      <c r="AH651" s="393"/>
    </row>
    <row r="652" spans="1:34"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c r="AE652" s="393"/>
      <c r="AF652" s="393"/>
      <c r="AG652" s="393"/>
      <c r="AH652" s="393"/>
    </row>
    <row r="653" spans="1:34"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c r="AE653" s="393"/>
      <c r="AF653" s="393"/>
      <c r="AG653" s="393"/>
      <c r="AH653" s="393"/>
    </row>
    <row r="654" spans="1:34"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c r="AE654" s="393"/>
      <c r="AF654" s="393"/>
      <c r="AG654" s="393"/>
      <c r="AH654" s="393"/>
    </row>
    <row r="655" spans="1:34"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c r="AE655" s="393"/>
      <c r="AF655" s="393"/>
      <c r="AG655" s="393"/>
      <c r="AH655" s="393"/>
    </row>
    <row r="656" spans="1:34"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c r="AE656" s="393"/>
      <c r="AF656" s="393"/>
      <c r="AG656" s="393"/>
      <c r="AH656" s="393"/>
    </row>
    <row r="657" spans="1:34"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c r="AE657" s="393"/>
      <c r="AF657" s="393"/>
      <c r="AG657" s="393"/>
      <c r="AH657" s="393"/>
    </row>
    <row r="658" spans="1:34"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c r="AE658" s="393"/>
      <c r="AF658" s="393"/>
      <c r="AG658" s="393"/>
      <c r="AH658" s="393"/>
    </row>
    <row r="659" spans="1:34"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c r="AH659" s="393"/>
    </row>
    <row r="660" spans="1:34"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c r="AE660" s="393"/>
      <c r="AF660" s="393"/>
      <c r="AG660" s="393"/>
      <c r="AH660" s="393"/>
    </row>
    <row r="661" spans="1:34"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393"/>
      <c r="AH661" s="393"/>
    </row>
    <row r="662" spans="1:34"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c r="AH662" s="393"/>
    </row>
    <row r="663" spans="1:34"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c r="AH663" s="393"/>
    </row>
    <row r="664" spans="1:34"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c r="AH664" s="393"/>
    </row>
    <row r="665" spans="1:34"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c r="AE665" s="393"/>
      <c r="AF665" s="393"/>
      <c r="AG665" s="393"/>
      <c r="AH665" s="393"/>
    </row>
    <row r="666" spans="1:34"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c r="AE666" s="393"/>
      <c r="AF666" s="393"/>
      <c r="AG666" s="393"/>
      <c r="AH666" s="393"/>
    </row>
    <row r="667" spans="1:34"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c r="AE667" s="393"/>
      <c r="AF667" s="393"/>
      <c r="AG667" s="393"/>
      <c r="AH667" s="393"/>
    </row>
    <row r="668" spans="1:34"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c r="AE668" s="393"/>
      <c r="AF668" s="393"/>
      <c r="AG668" s="393"/>
      <c r="AH668" s="393"/>
    </row>
    <row r="669" spans="1:34"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c r="AE669" s="393"/>
      <c r="AF669" s="393"/>
      <c r="AG669" s="393"/>
      <c r="AH669" s="393"/>
    </row>
    <row r="670" spans="1:34"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c r="AE670" s="393"/>
      <c r="AF670" s="393"/>
      <c r="AG670" s="393"/>
      <c r="AH670" s="393"/>
    </row>
    <row r="671" spans="1:34"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c r="AE671" s="393"/>
      <c r="AF671" s="393"/>
      <c r="AG671" s="393"/>
      <c r="AH671" s="393"/>
    </row>
    <row r="672" spans="1:34"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c r="AE672" s="393"/>
      <c r="AF672" s="393"/>
      <c r="AG672" s="393"/>
      <c r="AH672" s="393"/>
    </row>
    <row r="673" spans="1:34"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c r="AH673" s="393"/>
    </row>
    <row r="674" spans="1:34"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c r="AE674" s="393"/>
      <c r="AF674" s="393"/>
      <c r="AG674" s="393"/>
      <c r="AH674" s="393"/>
    </row>
    <row r="675" spans="1:34"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c r="AE675" s="393"/>
      <c r="AF675" s="393"/>
      <c r="AG675" s="393"/>
      <c r="AH675" s="393"/>
    </row>
    <row r="676" spans="1:34"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c r="AE676" s="393"/>
      <c r="AF676" s="393"/>
      <c r="AG676" s="393"/>
      <c r="AH676" s="393"/>
    </row>
    <row r="677" spans="1:34"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c r="AE677" s="393"/>
      <c r="AF677" s="393"/>
      <c r="AG677" s="393"/>
      <c r="AH677" s="393"/>
    </row>
    <row r="678" spans="1:34"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c r="AE678" s="393"/>
      <c r="AF678" s="393"/>
      <c r="AG678" s="393"/>
      <c r="AH678" s="393"/>
    </row>
    <row r="679" spans="1:34"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c r="AE679" s="393"/>
      <c r="AF679" s="393"/>
      <c r="AG679" s="393"/>
      <c r="AH679" s="393"/>
    </row>
    <row r="680" spans="1:34"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c r="AE680" s="393"/>
      <c r="AF680" s="393"/>
      <c r="AG680" s="393"/>
      <c r="AH680" s="393"/>
    </row>
    <row r="681" spans="1:34"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c r="AH681" s="393"/>
    </row>
    <row r="682" spans="1:34"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c r="AE682" s="393"/>
      <c r="AF682" s="393"/>
      <c r="AG682" s="393"/>
      <c r="AH682" s="393"/>
    </row>
    <row r="683" spans="1:34"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c r="AE683" s="393"/>
      <c r="AF683" s="393"/>
      <c r="AG683" s="393"/>
      <c r="AH683" s="393"/>
    </row>
    <row r="684" spans="1:34"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c r="AE684" s="393"/>
      <c r="AF684" s="393"/>
      <c r="AG684" s="393"/>
      <c r="AH684" s="393"/>
    </row>
    <row r="685" spans="1:34"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c r="AE685" s="393"/>
      <c r="AF685" s="393"/>
      <c r="AG685" s="393"/>
      <c r="AH685" s="393"/>
    </row>
    <row r="686" spans="1:34"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c r="AE686" s="393"/>
      <c r="AF686" s="393"/>
      <c r="AG686" s="393"/>
      <c r="AH686" s="393"/>
    </row>
    <row r="687" spans="1:34"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c r="AE687" s="393"/>
      <c r="AF687" s="393"/>
      <c r="AG687" s="393"/>
      <c r="AH687" s="393"/>
    </row>
    <row r="688" spans="1:34"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c r="AE688" s="393"/>
      <c r="AF688" s="393"/>
      <c r="AG688" s="393"/>
      <c r="AH688" s="393"/>
    </row>
    <row r="689" spans="1:34"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c r="AE689" s="393"/>
      <c r="AF689" s="393"/>
      <c r="AG689" s="393"/>
      <c r="AH689" s="393"/>
    </row>
    <row r="690" spans="1:34"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c r="AE690" s="393"/>
      <c r="AF690" s="393"/>
      <c r="AG690" s="393"/>
      <c r="AH690" s="393"/>
    </row>
    <row r="691" spans="1:34"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c r="AE691" s="393"/>
      <c r="AF691" s="393"/>
      <c r="AG691" s="393"/>
      <c r="AH691" s="393"/>
    </row>
    <row r="692" spans="1:34"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c r="AE692" s="393"/>
      <c r="AF692" s="393"/>
      <c r="AG692" s="393"/>
      <c r="AH692" s="393"/>
    </row>
    <row r="693" spans="1:34"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c r="AE693" s="393"/>
      <c r="AF693" s="393"/>
      <c r="AG693" s="393"/>
      <c r="AH693" s="393"/>
    </row>
    <row r="694" spans="1:34"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c r="AE694" s="393"/>
      <c r="AF694" s="393"/>
      <c r="AG694" s="393"/>
      <c r="AH694" s="393"/>
    </row>
    <row r="695" spans="1:34"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c r="AE695" s="393"/>
      <c r="AF695" s="393"/>
      <c r="AG695" s="393"/>
      <c r="AH695" s="393"/>
    </row>
    <row r="696" spans="1:34"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c r="AE696" s="393"/>
      <c r="AF696" s="393"/>
      <c r="AG696" s="393"/>
      <c r="AH696" s="393"/>
    </row>
    <row r="697" spans="1:34"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row>
    <row r="698" spans="1:34"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c r="AE698" s="393"/>
      <c r="AF698" s="393"/>
      <c r="AG698" s="393"/>
      <c r="AH698" s="393"/>
    </row>
    <row r="699" spans="1:34"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c r="AE699" s="393"/>
      <c r="AF699" s="393"/>
      <c r="AG699" s="393"/>
      <c r="AH699" s="393"/>
    </row>
    <row r="700" spans="1:34"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c r="AE700" s="393"/>
      <c r="AF700" s="393"/>
      <c r="AG700" s="393"/>
      <c r="AH700" s="393"/>
    </row>
    <row r="701" spans="1:34"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c r="AE701" s="393"/>
      <c r="AF701" s="393"/>
      <c r="AG701" s="393"/>
      <c r="AH701" s="393"/>
    </row>
    <row r="702" spans="1:34"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c r="AE702" s="393"/>
      <c r="AF702" s="393"/>
      <c r="AG702" s="393"/>
      <c r="AH702" s="393"/>
    </row>
    <row r="703" spans="1:34"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c r="AE703" s="393"/>
      <c r="AF703" s="393"/>
      <c r="AG703" s="393"/>
      <c r="AH703" s="393"/>
    </row>
    <row r="704" spans="1:34"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c r="AE704" s="393"/>
      <c r="AF704" s="393"/>
      <c r="AG704" s="393"/>
      <c r="AH704" s="393"/>
    </row>
    <row r="705" spans="1:34"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c r="AE705" s="393"/>
      <c r="AF705" s="393"/>
      <c r="AG705" s="393"/>
      <c r="AH705" s="393"/>
    </row>
    <row r="706" spans="1:34"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c r="AE706" s="393"/>
      <c r="AF706" s="393"/>
      <c r="AG706" s="393"/>
      <c r="AH706" s="393"/>
    </row>
    <row r="707" spans="1:34"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c r="AE707" s="393"/>
      <c r="AF707" s="393"/>
      <c r="AG707" s="393"/>
      <c r="AH707" s="393"/>
    </row>
    <row r="708" spans="1:34"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c r="AE708" s="393"/>
      <c r="AF708" s="393"/>
      <c r="AG708" s="393"/>
      <c r="AH708" s="393"/>
    </row>
    <row r="709" spans="1:34"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c r="AE709" s="393"/>
      <c r="AF709" s="393"/>
      <c r="AG709" s="393"/>
      <c r="AH709" s="393"/>
    </row>
    <row r="710" spans="1:34"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c r="AE710" s="393"/>
      <c r="AF710" s="393"/>
      <c r="AG710" s="393"/>
      <c r="AH710" s="393"/>
    </row>
    <row r="711" spans="1:34"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c r="AE711" s="393"/>
      <c r="AF711" s="393"/>
      <c r="AG711" s="393"/>
      <c r="AH711" s="393"/>
    </row>
    <row r="712" spans="1:34"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c r="AE712" s="393"/>
      <c r="AF712" s="393"/>
      <c r="AG712" s="393"/>
      <c r="AH712" s="393"/>
    </row>
    <row r="713" spans="1:34"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c r="AE713" s="393"/>
      <c r="AF713" s="393"/>
      <c r="AG713" s="393"/>
      <c r="AH713" s="393"/>
    </row>
    <row r="714" spans="1:34"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c r="AE714" s="393"/>
      <c r="AF714" s="393"/>
      <c r="AG714" s="393"/>
      <c r="AH714" s="393"/>
    </row>
    <row r="715" spans="1:34"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c r="AE715" s="393"/>
      <c r="AF715" s="393"/>
      <c r="AG715" s="393"/>
      <c r="AH715" s="393"/>
    </row>
    <row r="716" spans="1:34"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c r="AE716" s="393"/>
      <c r="AF716" s="393"/>
      <c r="AG716" s="393"/>
      <c r="AH716" s="393"/>
    </row>
    <row r="717" spans="1:34"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c r="AE717" s="393"/>
      <c r="AF717" s="393"/>
      <c r="AG717" s="393"/>
      <c r="AH717" s="393"/>
    </row>
    <row r="718" spans="1:34"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c r="AE718" s="393"/>
      <c r="AF718" s="393"/>
      <c r="AG718" s="393"/>
      <c r="AH718" s="393"/>
    </row>
    <row r="719" spans="1:34"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c r="AE719" s="393"/>
      <c r="AF719" s="393"/>
      <c r="AG719" s="393"/>
      <c r="AH719" s="393"/>
    </row>
    <row r="720" spans="1:34"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c r="AE720" s="393"/>
      <c r="AF720" s="393"/>
      <c r="AG720" s="393"/>
      <c r="AH720" s="393"/>
    </row>
    <row r="721" spans="1:34"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c r="AE721" s="393"/>
      <c r="AF721" s="393"/>
      <c r="AG721" s="393"/>
      <c r="AH721" s="393"/>
    </row>
    <row r="722" spans="1:34"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c r="AE722" s="393"/>
      <c r="AF722" s="393"/>
      <c r="AG722" s="393"/>
      <c r="AH722" s="393"/>
    </row>
    <row r="723" spans="1:34"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c r="AE723" s="393"/>
      <c r="AF723" s="393"/>
      <c r="AG723" s="393"/>
      <c r="AH723" s="393"/>
    </row>
    <row r="724" spans="1:34"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c r="AE724" s="393"/>
      <c r="AF724" s="393"/>
      <c r="AG724" s="393"/>
      <c r="AH724" s="393"/>
    </row>
    <row r="725" spans="1:34"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c r="AE725" s="393"/>
      <c r="AF725" s="393"/>
      <c r="AG725" s="393"/>
      <c r="AH725" s="393"/>
    </row>
    <row r="726" spans="1:34"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c r="AE726" s="393"/>
      <c r="AF726" s="393"/>
      <c r="AG726" s="393"/>
      <c r="AH726" s="393"/>
    </row>
    <row r="727" spans="1:34"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row>
    <row r="728" spans="1:34"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c r="AE728" s="393"/>
      <c r="AF728" s="393"/>
      <c r="AG728" s="393"/>
      <c r="AH728" s="393"/>
    </row>
    <row r="729" spans="1:34"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c r="AE729" s="393"/>
      <c r="AF729" s="393"/>
      <c r="AG729" s="393"/>
      <c r="AH729" s="393"/>
    </row>
    <row r="730" spans="1:34"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c r="AE730" s="393"/>
      <c r="AF730" s="393"/>
      <c r="AG730" s="393"/>
      <c r="AH730" s="393"/>
    </row>
    <row r="731" spans="1:34"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c r="AE731" s="393"/>
      <c r="AF731" s="393"/>
      <c r="AG731" s="393"/>
      <c r="AH731" s="393"/>
    </row>
    <row r="732" spans="1:34"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c r="AE732" s="393"/>
      <c r="AF732" s="393"/>
      <c r="AG732" s="393"/>
      <c r="AH732" s="393"/>
    </row>
    <row r="733" spans="1:34"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93"/>
      <c r="AG733" s="393"/>
      <c r="AH733" s="393"/>
    </row>
    <row r="734" spans="1:34"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c r="AE734" s="393"/>
      <c r="AF734" s="393"/>
      <c r="AG734" s="393"/>
      <c r="AH734" s="393"/>
    </row>
    <row r="735" spans="1:34"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c r="AE735" s="393"/>
      <c r="AF735" s="393"/>
      <c r="AG735" s="393"/>
      <c r="AH735" s="393"/>
    </row>
    <row r="736" spans="1:34"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c r="AE736" s="393"/>
      <c r="AF736" s="393"/>
      <c r="AG736" s="393"/>
      <c r="AH736" s="393"/>
    </row>
    <row r="737" spans="1:34"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c r="AE737" s="393"/>
      <c r="AF737" s="393"/>
      <c r="AG737" s="393"/>
      <c r="AH737" s="393"/>
    </row>
    <row r="738" spans="1:34"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c r="AE738" s="393"/>
      <c r="AF738" s="393"/>
      <c r="AG738" s="393"/>
      <c r="AH738" s="393"/>
    </row>
    <row r="739" spans="1:34"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c r="AE739" s="393"/>
      <c r="AF739" s="393"/>
      <c r="AG739" s="393"/>
      <c r="AH739" s="393"/>
    </row>
    <row r="740" spans="1:34"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c r="AE740" s="393"/>
      <c r="AF740" s="393"/>
      <c r="AG740" s="393"/>
      <c r="AH740" s="393"/>
    </row>
    <row r="741" spans="1:34"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c r="AE741" s="393"/>
      <c r="AF741" s="393"/>
      <c r="AG741" s="393"/>
      <c r="AH741" s="393"/>
    </row>
    <row r="742" spans="1:34"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c r="AE742" s="393"/>
      <c r="AF742" s="393"/>
      <c r="AG742" s="393"/>
      <c r="AH742" s="393"/>
    </row>
    <row r="743" spans="1:34"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c r="AE743" s="393"/>
      <c r="AF743" s="393"/>
      <c r="AG743" s="393"/>
      <c r="AH743" s="393"/>
    </row>
    <row r="744" spans="1:34"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c r="AE744" s="393"/>
      <c r="AF744" s="393"/>
      <c r="AG744" s="393"/>
      <c r="AH744" s="393"/>
    </row>
    <row r="745" spans="1:34"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c r="AE745" s="393"/>
      <c r="AF745" s="393"/>
      <c r="AG745" s="393"/>
      <c r="AH745" s="393"/>
    </row>
    <row r="746" spans="1:34"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c r="AE746" s="393"/>
      <c r="AF746" s="393"/>
      <c r="AG746" s="393"/>
      <c r="AH746" s="393"/>
    </row>
    <row r="747" spans="1:34"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c r="AE747" s="393"/>
      <c r="AF747" s="393"/>
      <c r="AG747" s="393"/>
      <c r="AH747" s="393"/>
    </row>
    <row r="748" spans="1:34"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c r="AE748" s="393"/>
      <c r="AF748" s="393"/>
      <c r="AG748" s="393"/>
      <c r="AH748" s="393"/>
    </row>
    <row r="749" spans="1:34"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c r="AE749" s="393"/>
      <c r="AF749" s="393"/>
      <c r="AG749" s="393"/>
      <c r="AH749" s="393"/>
    </row>
    <row r="750" spans="1:34"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c r="AE750" s="393"/>
      <c r="AF750" s="393"/>
      <c r="AG750" s="393"/>
      <c r="AH750" s="393"/>
    </row>
    <row r="751" spans="1:34"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c r="AE751" s="393"/>
      <c r="AF751" s="393"/>
      <c r="AG751" s="393"/>
      <c r="AH751" s="393"/>
    </row>
    <row r="752" spans="1:34"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c r="AE752" s="393"/>
      <c r="AF752" s="393"/>
      <c r="AG752" s="393"/>
      <c r="AH752" s="393"/>
    </row>
    <row r="753" spans="1:34"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c r="AE753" s="393"/>
      <c r="AF753" s="393"/>
      <c r="AG753" s="393"/>
      <c r="AH753" s="393"/>
    </row>
    <row r="754" spans="1:34"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c r="AE754" s="393"/>
      <c r="AF754" s="393"/>
      <c r="AG754" s="393"/>
      <c r="AH754" s="393"/>
    </row>
    <row r="755" spans="1:34"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c r="AE755" s="393"/>
      <c r="AF755" s="393"/>
      <c r="AG755" s="393"/>
      <c r="AH755" s="393"/>
    </row>
    <row r="756" spans="1:34"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c r="AE756" s="393"/>
      <c r="AF756" s="393"/>
      <c r="AG756" s="393"/>
      <c r="AH756" s="393"/>
    </row>
    <row r="757" spans="1:34"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c r="AE757" s="393"/>
      <c r="AF757" s="393"/>
      <c r="AG757" s="393"/>
      <c r="AH757" s="393"/>
    </row>
    <row r="758" spans="1:34"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c r="AE758" s="393"/>
      <c r="AF758" s="393"/>
      <c r="AG758" s="393"/>
      <c r="AH758" s="393"/>
    </row>
    <row r="759" spans="1:34"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c r="AE759" s="393"/>
      <c r="AF759" s="393"/>
      <c r="AG759" s="393"/>
      <c r="AH759" s="393"/>
    </row>
    <row r="760" spans="1:34"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c r="AE760" s="393"/>
      <c r="AF760" s="393"/>
      <c r="AG760" s="393"/>
      <c r="AH760" s="393"/>
    </row>
    <row r="761" spans="1:34"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c r="AE761" s="393"/>
      <c r="AF761" s="393"/>
      <c r="AG761" s="393"/>
      <c r="AH761" s="393"/>
    </row>
    <row r="762" spans="1:34"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c r="AE762" s="393"/>
      <c r="AF762" s="393"/>
      <c r="AG762" s="393"/>
      <c r="AH762" s="393"/>
    </row>
    <row r="763" spans="1:34"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c r="AE763" s="393"/>
      <c r="AF763" s="393"/>
      <c r="AG763" s="393"/>
      <c r="AH763" s="393"/>
    </row>
    <row r="764" spans="1:34"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c r="AE764" s="393"/>
      <c r="AF764" s="393"/>
      <c r="AG764" s="393"/>
      <c r="AH764" s="393"/>
    </row>
    <row r="765" spans="1:34"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c r="AE765" s="393"/>
      <c r="AF765" s="393"/>
      <c r="AG765" s="393"/>
      <c r="AH765" s="393"/>
    </row>
    <row r="766" spans="1:34"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c r="AE766" s="393"/>
      <c r="AF766" s="393"/>
      <c r="AG766" s="393"/>
      <c r="AH766" s="393"/>
    </row>
    <row r="767" spans="1:34"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c r="AE767" s="393"/>
      <c r="AF767" s="393"/>
      <c r="AG767" s="393"/>
      <c r="AH767" s="393"/>
    </row>
    <row r="768" spans="1:34"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c r="AE768" s="393"/>
      <c r="AF768" s="393"/>
      <c r="AG768" s="393"/>
      <c r="AH768" s="393"/>
    </row>
    <row r="769" spans="1:34"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c r="AE769" s="393"/>
      <c r="AF769" s="393"/>
      <c r="AG769" s="393"/>
      <c r="AH769" s="393"/>
    </row>
    <row r="770" spans="1:34"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c r="AE770" s="393"/>
      <c r="AF770" s="393"/>
      <c r="AG770" s="393"/>
      <c r="AH770" s="393"/>
    </row>
    <row r="771" spans="1:34"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c r="AE771" s="393"/>
      <c r="AF771" s="393"/>
      <c r="AG771" s="393"/>
      <c r="AH771" s="393"/>
    </row>
    <row r="772" spans="1:34"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c r="AE772" s="393"/>
      <c r="AF772" s="393"/>
      <c r="AG772" s="393"/>
      <c r="AH772" s="393"/>
    </row>
    <row r="773" spans="1:34"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c r="AE773" s="393"/>
      <c r="AF773" s="393"/>
      <c r="AG773" s="393"/>
      <c r="AH773" s="393"/>
    </row>
    <row r="774" spans="1:34"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c r="AE774" s="393"/>
      <c r="AF774" s="393"/>
      <c r="AG774" s="393"/>
      <c r="AH774" s="393"/>
    </row>
    <row r="775" spans="1:34"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c r="AE775" s="393"/>
      <c r="AF775" s="393"/>
      <c r="AG775" s="393"/>
      <c r="AH775" s="393"/>
    </row>
    <row r="776" spans="1:34"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c r="AE776" s="393"/>
      <c r="AF776" s="393"/>
      <c r="AG776" s="393"/>
      <c r="AH776" s="393"/>
    </row>
    <row r="777" spans="1:34"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c r="AE777" s="393"/>
      <c r="AF777" s="393"/>
      <c r="AG777" s="393"/>
      <c r="AH777" s="393"/>
    </row>
    <row r="778" spans="1:34"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c r="AE778" s="393"/>
      <c r="AF778" s="393"/>
      <c r="AG778" s="393"/>
      <c r="AH778" s="393"/>
    </row>
    <row r="779" spans="1:34"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c r="AE779" s="393"/>
      <c r="AF779" s="393"/>
      <c r="AG779" s="393"/>
      <c r="AH779" s="393"/>
    </row>
    <row r="780" spans="1:34"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c r="AE780" s="393"/>
      <c r="AF780" s="393"/>
      <c r="AG780" s="393"/>
      <c r="AH780" s="393"/>
    </row>
    <row r="781" spans="1:34"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c r="AE781" s="393"/>
      <c r="AF781" s="393"/>
      <c r="AG781" s="393"/>
      <c r="AH781" s="393"/>
    </row>
    <row r="782" spans="1:34"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c r="AE782" s="393"/>
      <c r="AF782" s="393"/>
      <c r="AG782" s="393"/>
      <c r="AH782" s="393"/>
    </row>
    <row r="783" spans="1:34"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c r="AE783" s="393"/>
      <c r="AF783" s="393"/>
      <c r="AG783" s="393"/>
      <c r="AH783" s="393"/>
    </row>
    <row r="784" spans="1:34"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c r="AE784" s="393"/>
      <c r="AF784" s="393"/>
      <c r="AG784" s="393"/>
      <c r="AH784" s="393"/>
    </row>
    <row r="785" spans="1:34"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c r="AE785" s="393"/>
      <c r="AF785" s="393"/>
      <c r="AG785" s="393"/>
      <c r="AH785" s="393"/>
    </row>
    <row r="786" spans="1:34"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c r="AE786" s="393"/>
      <c r="AF786" s="393"/>
      <c r="AG786" s="393"/>
      <c r="AH786" s="393"/>
    </row>
    <row r="787" spans="1:34"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c r="AE787" s="393"/>
      <c r="AF787" s="393"/>
      <c r="AG787" s="393"/>
      <c r="AH787" s="393"/>
    </row>
    <row r="788" spans="1:34"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c r="AE788" s="393"/>
      <c r="AF788" s="393"/>
      <c r="AG788" s="393"/>
      <c r="AH788" s="393"/>
    </row>
    <row r="789" spans="1:34"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c r="AE789" s="393"/>
      <c r="AF789" s="393"/>
      <c r="AG789" s="393"/>
      <c r="AH789" s="393"/>
    </row>
    <row r="790" spans="1:34"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c r="AE790" s="393"/>
      <c r="AF790" s="393"/>
      <c r="AG790" s="393"/>
      <c r="AH790" s="393"/>
    </row>
    <row r="791" spans="1:34"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c r="AE791" s="393"/>
      <c r="AF791" s="393"/>
      <c r="AG791" s="393"/>
      <c r="AH791" s="393"/>
    </row>
    <row r="792" spans="1:34"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c r="AE792" s="393"/>
      <c r="AF792" s="393"/>
      <c r="AG792" s="393"/>
      <c r="AH792" s="393"/>
    </row>
    <row r="793" spans="1:34"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c r="AE793" s="393"/>
      <c r="AF793" s="393"/>
      <c r="AG793" s="393"/>
      <c r="AH793" s="393"/>
    </row>
    <row r="794" spans="1:34"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c r="AE794" s="393"/>
      <c r="AF794" s="393"/>
      <c r="AG794" s="393"/>
      <c r="AH794" s="393"/>
    </row>
    <row r="795" spans="1:34"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c r="AE795" s="393"/>
      <c r="AF795" s="393"/>
      <c r="AG795" s="393"/>
      <c r="AH795" s="393"/>
    </row>
    <row r="796" spans="1:34"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c r="AE796" s="393"/>
      <c r="AF796" s="393"/>
      <c r="AG796" s="393"/>
      <c r="AH796" s="393"/>
    </row>
    <row r="797" spans="1:34"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c r="AE797" s="393"/>
      <c r="AF797" s="393"/>
      <c r="AG797" s="393"/>
      <c r="AH797" s="393"/>
    </row>
    <row r="798" spans="1:34"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c r="AE798" s="393"/>
      <c r="AF798" s="393"/>
      <c r="AG798" s="393"/>
      <c r="AH798" s="393"/>
    </row>
    <row r="799" spans="1:34"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c r="AE799" s="393"/>
      <c r="AF799" s="393"/>
      <c r="AG799" s="393"/>
      <c r="AH799" s="393"/>
    </row>
    <row r="800" spans="1:34"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c r="AE800" s="393"/>
      <c r="AF800" s="393"/>
      <c r="AG800" s="393"/>
      <c r="AH800" s="393"/>
    </row>
    <row r="801" spans="1:34"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c r="AE801" s="393"/>
      <c r="AF801" s="393"/>
      <c r="AG801" s="393"/>
      <c r="AH801" s="393"/>
    </row>
    <row r="802" spans="1:34"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c r="AE802" s="393"/>
      <c r="AF802" s="393"/>
      <c r="AG802" s="393"/>
      <c r="AH802" s="393"/>
    </row>
    <row r="803" spans="1:34"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c r="AE803" s="393"/>
      <c r="AF803" s="393"/>
      <c r="AG803" s="393"/>
      <c r="AH803" s="393"/>
    </row>
    <row r="804" spans="1:34"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c r="AE804" s="393"/>
      <c r="AF804" s="393"/>
      <c r="AG804" s="393"/>
      <c r="AH804" s="393"/>
    </row>
    <row r="805" spans="1:34"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c r="AE805" s="393"/>
      <c r="AF805" s="393"/>
      <c r="AG805" s="393"/>
      <c r="AH805" s="393"/>
    </row>
    <row r="806" spans="1:34"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c r="AE806" s="393"/>
      <c r="AF806" s="393"/>
      <c r="AG806" s="393"/>
      <c r="AH806" s="393"/>
    </row>
    <row r="807" spans="1:34"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c r="AE807" s="393"/>
      <c r="AF807" s="393"/>
      <c r="AG807" s="393"/>
      <c r="AH807" s="393"/>
    </row>
    <row r="808" spans="1:34"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c r="AE808" s="393"/>
      <c r="AF808" s="393"/>
      <c r="AG808" s="393"/>
      <c r="AH808" s="393"/>
    </row>
    <row r="809" spans="1:34"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c r="AE809" s="393"/>
      <c r="AF809" s="393"/>
      <c r="AG809" s="393"/>
      <c r="AH809" s="393"/>
    </row>
    <row r="810" spans="1:34"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row>
    <row r="811" spans="1:34"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c r="AE811" s="393"/>
      <c r="AF811" s="393"/>
      <c r="AG811" s="393"/>
      <c r="AH811" s="393"/>
    </row>
    <row r="812" spans="1:34"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c r="AE812" s="393"/>
      <c r="AF812" s="393"/>
      <c r="AG812" s="393"/>
      <c r="AH812" s="393"/>
    </row>
    <row r="813" spans="1:34"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c r="AE813" s="393"/>
      <c r="AF813" s="393"/>
      <c r="AG813" s="393"/>
      <c r="AH813" s="393"/>
    </row>
    <row r="814" spans="1:34"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c r="AE814" s="393"/>
      <c r="AF814" s="393"/>
      <c r="AG814" s="393"/>
      <c r="AH814" s="393"/>
    </row>
    <row r="815" spans="1:34"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c r="AE815" s="393"/>
      <c r="AF815" s="393"/>
      <c r="AG815" s="393"/>
      <c r="AH815" s="393"/>
    </row>
    <row r="816" spans="1:34"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c r="AE816" s="393"/>
      <c r="AF816" s="393"/>
      <c r="AG816" s="393"/>
      <c r="AH816" s="393"/>
    </row>
    <row r="817" spans="1:34"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c r="AE817" s="393"/>
      <c r="AF817" s="393"/>
      <c r="AG817" s="393"/>
      <c r="AH817" s="393"/>
    </row>
    <row r="818" spans="1:34"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c r="AE818" s="393"/>
      <c r="AF818" s="393"/>
      <c r="AG818" s="393"/>
      <c r="AH818" s="393"/>
    </row>
    <row r="819" spans="1:34"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c r="AE819" s="393"/>
      <c r="AF819" s="393"/>
      <c r="AG819" s="393"/>
      <c r="AH819" s="393"/>
    </row>
    <row r="820" spans="1:34"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c r="AE820" s="393"/>
      <c r="AF820" s="393"/>
      <c r="AG820" s="393"/>
      <c r="AH820" s="393"/>
    </row>
    <row r="821" spans="1:34"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c r="AE821" s="393"/>
      <c r="AF821" s="393"/>
      <c r="AG821" s="393"/>
      <c r="AH821" s="393"/>
    </row>
    <row r="822" spans="1:34"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c r="AE822" s="393"/>
      <c r="AF822" s="393"/>
      <c r="AG822" s="393"/>
      <c r="AH822" s="393"/>
    </row>
    <row r="823" spans="1:34"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c r="AE823" s="393"/>
      <c r="AF823" s="393"/>
      <c r="AG823" s="393"/>
      <c r="AH823" s="393"/>
    </row>
    <row r="824" spans="1:34"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c r="AE824" s="393"/>
      <c r="AF824" s="393"/>
      <c r="AG824" s="393"/>
      <c r="AH824" s="393"/>
    </row>
    <row r="825" spans="1:34"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c r="AE825" s="393"/>
      <c r="AF825" s="393"/>
      <c r="AG825" s="393"/>
      <c r="AH825" s="393"/>
    </row>
    <row r="826" spans="1:34"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c r="AE826" s="393"/>
      <c r="AF826" s="393"/>
      <c r="AG826" s="393"/>
      <c r="AH826" s="393"/>
    </row>
    <row r="827" spans="1:34"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c r="AE827" s="393"/>
      <c r="AF827" s="393"/>
      <c r="AG827" s="393"/>
      <c r="AH827" s="393"/>
    </row>
    <row r="828" spans="1:34"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c r="AE828" s="393"/>
      <c r="AF828" s="393"/>
      <c r="AG828" s="393"/>
      <c r="AH828" s="393"/>
    </row>
    <row r="829" spans="1:34"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c r="AE829" s="393"/>
      <c r="AF829" s="393"/>
      <c r="AG829" s="393"/>
      <c r="AH829" s="393"/>
    </row>
    <row r="830" spans="1:34"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c r="AE830" s="393"/>
      <c r="AF830" s="393"/>
      <c r="AG830" s="393"/>
      <c r="AH830" s="393"/>
    </row>
    <row r="831" spans="1:34"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c r="AE831" s="393"/>
      <c r="AF831" s="393"/>
      <c r="AG831" s="393"/>
      <c r="AH831" s="393"/>
    </row>
    <row r="832" spans="1:34"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c r="AE832" s="393"/>
      <c r="AF832" s="393"/>
      <c r="AG832" s="393"/>
      <c r="AH832" s="393"/>
    </row>
    <row r="833" spans="1:34"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c r="AE833" s="393"/>
      <c r="AF833" s="393"/>
      <c r="AG833" s="393"/>
      <c r="AH833" s="393"/>
    </row>
    <row r="834" spans="1:34"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c r="AE834" s="393"/>
      <c r="AF834" s="393"/>
      <c r="AG834" s="393"/>
      <c r="AH834" s="393"/>
    </row>
    <row r="835" spans="1:34"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c r="AE835" s="393"/>
      <c r="AF835" s="393"/>
      <c r="AG835" s="393"/>
      <c r="AH835" s="393"/>
    </row>
    <row r="836" spans="1:34"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c r="AE836" s="393"/>
      <c r="AF836" s="393"/>
      <c r="AG836" s="393"/>
      <c r="AH836" s="393"/>
    </row>
    <row r="837" spans="1:34"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c r="AE837" s="393"/>
      <c r="AF837" s="393"/>
      <c r="AG837" s="393"/>
      <c r="AH837" s="393"/>
    </row>
    <row r="838" spans="1:34"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c r="AE838" s="393"/>
      <c r="AF838" s="393"/>
      <c r="AG838" s="393"/>
      <c r="AH838" s="393"/>
    </row>
    <row r="839" spans="1:34"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c r="AE839" s="393"/>
      <c r="AF839" s="393"/>
      <c r="AG839" s="393"/>
      <c r="AH839" s="393"/>
    </row>
    <row r="840" spans="1:34"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c r="AE840" s="393"/>
      <c r="AF840" s="393"/>
      <c r="AG840" s="393"/>
      <c r="AH840" s="393"/>
    </row>
    <row r="841" spans="1:34"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c r="AE841" s="393"/>
      <c r="AF841" s="393"/>
      <c r="AG841" s="393"/>
      <c r="AH841" s="393"/>
    </row>
    <row r="842" spans="1:34"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c r="AH842" s="393"/>
    </row>
    <row r="843" spans="1:34"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c r="AE843" s="393"/>
      <c r="AF843" s="393"/>
      <c r="AG843" s="393"/>
      <c r="AH843" s="393"/>
    </row>
    <row r="844" spans="1:34"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c r="AE844" s="393"/>
      <c r="AF844" s="393"/>
      <c r="AG844" s="393"/>
      <c r="AH844" s="393"/>
    </row>
    <row r="845" spans="1:34"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c r="AE845" s="393"/>
      <c r="AF845" s="393"/>
      <c r="AG845" s="393"/>
      <c r="AH845" s="393"/>
    </row>
    <row r="846" spans="1:34"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c r="AE846" s="393"/>
      <c r="AF846" s="393"/>
      <c r="AG846" s="393"/>
      <c r="AH846" s="393"/>
    </row>
    <row r="847" spans="1:34"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c r="AE847" s="393"/>
      <c r="AF847" s="393"/>
      <c r="AG847" s="393"/>
      <c r="AH847" s="393"/>
    </row>
    <row r="848" spans="1:34"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c r="AE848" s="393"/>
      <c r="AF848" s="393"/>
      <c r="AG848" s="393"/>
      <c r="AH848" s="393"/>
    </row>
    <row r="849" spans="1:34"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c r="AE849" s="393"/>
      <c r="AF849" s="393"/>
      <c r="AG849" s="393"/>
      <c r="AH849" s="393"/>
    </row>
    <row r="850" spans="1:34"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c r="AE850" s="393"/>
      <c r="AF850" s="393"/>
      <c r="AG850" s="393"/>
      <c r="AH850" s="393"/>
    </row>
    <row r="851" spans="1:34"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c r="AE851" s="393"/>
      <c r="AF851" s="393"/>
      <c r="AG851" s="393"/>
      <c r="AH851" s="393"/>
    </row>
    <row r="852" spans="1:34"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c r="AE852" s="393"/>
      <c r="AF852" s="393"/>
      <c r="AG852" s="393"/>
      <c r="AH852" s="393"/>
    </row>
    <row r="853" spans="1:34"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c r="AE853" s="393"/>
      <c r="AF853" s="393"/>
      <c r="AG853" s="393"/>
      <c r="AH853" s="393"/>
    </row>
    <row r="854" spans="1:34"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c r="AE854" s="393"/>
      <c r="AF854" s="393"/>
      <c r="AG854" s="393"/>
      <c r="AH854" s="393"/>
    </row>
    <row r="855" spans="1:34"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c r="AE855" s="393"/>
      <c r="AF855" s="393"/>
      <c r="AG855" s="393"/>
      <c r="AH855" s="393"/>
    </row>
    <row r="856" spans="1:34"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c r="AE856" s="393"/>
      <c r="AF856" s="393"/>
      <c r="AG856" s="393"/>
      <c r="AH856" s="393"/>
    </row>
    <row r="857" spans="1:34"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c r="AE857" s="393"/>
      <c r="AF857" s="393"/>
      <c r="AG857" s="393"/>
      <c r="AH857" s="393"/>
    </row>
    <row r="858" spans="1:34"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c r="AE858" s="393"/>
      <c r="AF858" s="393"/>
      <c r="AG858" s="393"/>
      <c r="AH858" s="393"/>
    </row>
    <row r="859" spans="1:34"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c r="AE859" s="393"/>
      <c r="AF859" s="393"/>
      <c r="AG859" s="393"/>
      <c r="AH859" s="393"/>
    </row>
    <row r="860" spans="1:34"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c r="AE860" s="393"/>
      <c r="AF860" s="393"/>
      <c r="AG860" s="393"/>
      <c r="AH860" s="393"/>
    </row>
    <row r="861" spans="1:34"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c r="AE861" s="393"/>
      <c r="AF861" s="393"/>
      <c r="AG861" s="393"/>
      <c r="AH861" s="393"/>
    </row>
    <row r="862" spans="1:34"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c r="AE862" s="393"/>
      <c r="AF862" s="393"/>
      <c r="AG862" s="393"/>
      <c r="AH862" s="393"/>
    </row>
    <row r="863" spans="1:34"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c r="AE863" s="393"/>
      <c r="AF863" s="393"/>
      <c r="AG863" s="393"/>
      <c r="AH863" s="393"/>
    </row>
    <row r="864" spans="1:34"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c r="AE864" s="393"/>
      <c r="AF864" s="393"/>
      <c r="AG864" s="393"/>
      <c r="AH864" s="393"/>
    </row>
    <row r="865" spans="1:34"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c r="AE865" s="393"/>
      <c r="AF865" s="393"/>
      <c r="AG865" s="393"/>
      <c r="AH865" s="393"/>
    </row>
    <row r="866" spans="1:34"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c r="AE866" s="393"/>
      <c r="AF866" s="393"/>
      <c r="AG866" s="393"/>
      <c r="AH866" s="393"/>
    </row>
    <row r="867" spans="1:34"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c r="AE867" s="393"/>
      <c r="AF867" s="393"/>
      <c r="AG867" s="393"/>
      <c r="AH867" s="393"/>
    </row>
    <row r="868" spans="1:34"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c r="AE868" s="393"/>
      <c r="AF868" s="393"/>
      <c r="AG868" s="393"/>
      <c r="AH868" s="393"/>
    </row>
    <row r="869" spans="1:34"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c r="AE869" s="393"/>
      <c r="AF869" s="393"/>
      <c r="AG869" s="393"/>
      <c r="AH869" s="393"/>
    </row>
    <row r="870" spans="1:34"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c r="AE870" s="393"/>
      <c r="AF870" s="393"/>
      <c r="AG870" s="393"/>
      <c r="AH870" s="393"/>
    </row>
    <row r="871" spans="1:34"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c r="AE871" s="393"/>
      <c r="AF871" s="393"/>
      <c r="AG871" s="393"/>
      <c r="AH871" s="393"/>
    </row>
    <row r="872" spans="1:34"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c r="AE872" s="393"/>
      <c r="AF872" s="393"/>
      <c r="AG872" s="393"/>
      <c r="AH872" s="393"/>
    </row>
    <row r="873" spans="1:34"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c r="AE873" s="393"/>
      <c r="AF873" s="393"/>
      <c r="AG873" s="393"/>
      <c r="AH873" s="393"/>
    </row>
    <row r="874" spans="1:34"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c r="AE874" s="393"/>
      <c r="AF874" s="393"/>
      <c r="AG874" s="393"/>
      <c r="AH874" s="393"/>
    </row>
    <row r="875" spans="1:34"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c r="AE875" s="393"/>
      <c r="AF875" s="393"/>
      <c r="AG875" s="393"/>
      <c r="AH875" s="393"/>
    </row>
    <row r="876" spans="1:34"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c r="AE876" s="393"/>
      <c r="AF876" s="393"/>
      <c r="AG876" s="393"/>
      <c r="AH876" s="393"/>
    </row>
    <row r="877" spans="1:34"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c r="AE877" s="393"/>
      <c r="AF877" s="393"/>
      <c r="AG877" s="393"/>
      <c r="AH877" s="393"/>
    </row>
    <row r="878" spans="1:34"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c r="AE878" s="393"/>
      <c r="AF878" s="393"/>
      <c r="AG878" s="393"/>
      <c r="AH878" s="393"/>
    </row>
    <row r="879" spans="1:34"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c r="AE879" s="393"/>
      <c r="AF879" s="393"/>
      <c r="AG879" s="393"/>
      <c r="AH879" s="393"/>
    </row>
    <row r="880" spans="1:34"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c r="AE880" s="393"/>
      <c r="AF880" s="393"/>
      <c r="AG880" s="393"/>
      <c r="AH880" s="393"/>
    </row>
    <row r="881" spans="1:34"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c r="AE881" s="393"/>
      <c r="AF881" s="393"/>
      <c r="AG881" s="393"/>
      <c r="AH881" s="393"/>
    </row>
    <row r="882" spans="1:34"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c r="AE882" s="393"/>
      <c r="AF882" s="393"/>
      <c r="AG882" s="393"/>
      <c r="AH882" s="393"/>
    </row>
    <row r="883" spans="1:34"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c r="AE883" s="393"/>
      <c r="AF883" s="393"/>
      <c r="AG883" s="393"/>
      <c r="AH883" s="393"/>
    </row>
    <row r="884" spans="1:34"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c r="AE884" s="393"/>
      <c r="AF884" s="393"/>
      <c r="AG884" s="393"/>
      <c r="AH884" s="393"/>
    </row>
    <row r="885" spans="1:34"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c r="AE885" s="393"/>
      <c r="AF885" s="393"/>
      <c r="AG885" s="393"/>
      <c r="AH885" s="393"/>
    </row>
    <row r="886" spans="1:34"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c r="AE886" s="393"/>
      <c r="AF886" s="393"/>
      <c r="AG886" s="393"/>
      <c r="AH886" s="393"/>
    </row>
    <row r="887" spans="1:34"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c r="AE887" s="393"/>
      <c r="AF887" s="393"/>
      <c r="AG887" s="393"/>
      <c r="AH887" s="393"/>
    </row>
    <row r="888" spans="1:34"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c r="AE888" s="393"/>
      <c r="AF888" s="393"/>
      <c r="AG888" s="393"/>
      <c r="AH888" s="393"/>
    </row>
    <row r="889" spans="1:34"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c r="AE889" s="393"/>
      <c r="AF889" s="393"/>
      <c r="AG889" s="393"/>
      <c r="AH889" s="393"/>
    </row>
    <row r="890" spans="1:34"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c r="AE890" s="393"/>
      <c r="AF890" s="393"/>
      <c r="AG890" s="393"/>
      <c r="AH890" s="393"/>
    </row>
    <row r="891" spans="1:34"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c r="AE891" s="393"/>
      <c r="AF891" s="393"/>
      <c r="AG891" s="393"/>
      <c r="AH891" s="393"/>
    </row>
    <row r="892" spans="1:34"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c r="AE892" s="393"/>
      <c r="AF892" s="393"/>
      <c r="AG892" s="393"/>
      <c r="AH892" s="393"/>
    </row>
    <row r="893" spans="1:34"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c r="AE893" s="393"/>
      <c r="AF893" s="393"/>
      <c r="AG893" s="393"/>
      <c r="AH893" s="393"/>
    </row>
    <row r="894" spans="1:34"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c r="AE894" s="393"/>
      <c r="AF894" s="393"/>
      <c r="AG894" s="393"/>
      <c r="AH894" s="393"/>
    </row>
    <row r="895" spans="1:34"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c r="AE895" s="393"/>
      <c r="AF895" s="393"/>
      <c r="AG895" s="393"/>
      <c r="AH895" s="393"/>
    </row>
    <row r="896" spans="1:34"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c r="AE896" s="393"/>
      <c r="AF896" s="393"/>
      <c r="AG896" s="393"/>
      <c r="AH896" s="393"/>
    </row>
    <row r="897" spans="1:34"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c r="AE897" s="393"/>
      <c r="AF897" s="393"/>
      <c r="AG897" s="393"/>
      <c r="AH897" s="393"/>
    </row>
    <row r="898" spans="1:34"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c r="AE898" s="393"/>
      <c r="AF898" s="393"/>
      <c r="AG898" s="393"/>
      <c r="AH898" s="393"/>
    </row>
    <row r="899" spans="1:34"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c r="AE899" s="393"/>
      <c r="AF899" s="393"/>
      <c r="AG899" s="393"/>
      <c r="AH899" s="393"/>
    </row>
    <row r="900" spans="1:34"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c r="AE900" s="393"/>
      <c r="AF900" s="393"/>
      <c r="AG900" s="393"/>
      <c r="AH900" s="393"/>
    </row>
    <row r="901" spans="1:34"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c r="AE901" s="393"/>
      <c r="AF901" s="393"/>
      <c r="AG901" s="393"/>
      <c r="AH901" s="393"/>
    </row>
    <row r="902" spans="1:34"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c r="AE902" s="393"/>
      <c r="AF902" s="393"/>
      <c r="AG902" s="393"/>
      <c r="AH902" s="393"/>
    </row>
    <row r="903" spans="1:34"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c r="AE903" s="393"/>
      <c r="AF903" s="393"/>
      <c r="AG903" s="393"/>
      <c r="AH903" s="393"/>
    </row>
    <row r="904" spans="1:34"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c r="AE904" s="393"/>
      <c r="AF904" s="393"/>
      <c r="AG904" s="393"/>
      <c r="AH904" s="393"/>
    </row>
    <row r="905" spans="1:34"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c r="AE905" s="393"/>
      <c r="AF905" s="393"/>
      <c r="AG905" s="393"/>
      <c r="AH905" s="393"/>
    </row>
    <row r="906" spans="1:34"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c r="AE906" s="393"/>
      <c r="AF906" s="393"/>
      <c r="AG906" s="393"/>
      <c r="AH906" s="393"/>
    </row>
    <row r="907" spans="1:34"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c r="AE907" s="393"/>
      <c r="AF907" s="393"/>
      <c r="AG907" s="393"/>
      <c r="AH907" s="393"/>
    </row>
    <row r="908" spans="1:34"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c r="AE908" s="393"/>
      <c r="AF908" s="393"/>
      <c r="AG908" s="393"/>
      <c r="AH908" s="393"/>
    </row>
    <row r="909" spans="1:34"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c r="AE909" s="393"/>
      <c r="AF909" s="393"/>
      <c r="AG909" s="393"/>
      <c r="AH909" s="393"/>
    </row>
    <row r="910" spans="1:34"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c r="AE910" s="393"/>
      <c r="AF910" s="393"/>
      <c r="AG910" s="393"/>
      <c r="AH910" s="393"/>
    </row>
    <row r="911" spans="1:34"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c r="AE911" s="393"/>
      <c r="AF911" s="393"/>
      <c r="AG911" s="393"/>
      <c r="AH911" s="393"/>
    </row>
    <row r="912" spans="1:34"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c r="AE912" s="393"/>
      <c r="AF912" s="393"/>
      <c r="AG912" s="393"/>
      <c r="AH912" s="393"/>
    </row>
    <row r="913" spans="1:34"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c r="AE913" s="393"/>
      <c r="AF913" s="393"/>
      <c r="AG913" s="393"/>
      <c r="AH913" s="393"/>
    </row>
    <row r="914" spans="1:34"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c r="AE914" s="393"/>
      <c r="AF914" s="393"/>
      <c r="AG914" s="393"/>
      <c r="AH914" s="393"/>
    </row>
    <row r="915" spans="1:34"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c r="AE915" s="393"/>
      <c r="AF915" s="393"/>
      <c r="AG915" s="393"/>
      <c r="AH915" s="393"/>
    </row>
    <row r="916" spans="1:34"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c r="AE916" s="393"/>
      <c r="AF916" s="393"/>
      <c r="AG916" s="393"/>
      <c r="AH916" s="393"/>
    </row>
    <row r="917" spans="1:34"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c r="AE917" s="393"/>
      <c r="AF917" s="393"/>
      <c r="AG917" s="393"/>
      <c r="AH917" s="393"/>
    </row>
    <row r="918" spans="1:34"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c r="AE918" s="393"/>
      <c r="AF918" s="393"/>
      <c r="AG918" s="393"/>
      <c r="AH918" s="393"/>
    </row>
    <row r="919" spans="1:34"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c r="AE919" s="393"/>
      <c r="AF919" s="393"/>
      <c r="AG919" s="393"/>
      <c r="AH919" s="393"/>
    </row>
    <row r="920" spans="1:34"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c r="AE920" s="393"/>
      <c r="AF920" s="393"/>
      <c r="AG920" s="393"/>
      <c r="AH920" s="393"/>
    </row>
    <row r="921" spans="1:34"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c r="AE921" s="393"/>
      <c r="AF921" s="393"/>
      <c r="AG921" s="393"/>
      <c r="AH921" s="393"/>
    </row>
    <row r="922" spans="1:34"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c r="AE922" s="393"/>
      <c r="AF922" s="393"/>
      <c r="AG922" s="393"/>
      <c r="AH922" s="393"/>
    </row>
    <row r="923" spans="1:34"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c r="AE923" s="393"/>
      <c r="AF923" s="393"/>
      <c r="AG923" s="393"/>
      <c r="AH923" s="393"/>
    </row>
    <row r="924" spans="1:34"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c r="AE924" s="393"/>
      <c r="AF924" s="393"/>
      <c r="AG924" s="393"/>
      <c r="AH924" s="393"/>
    </row>
    <row r="925" spans="1:34"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c r="AE925" s="393"/>
      <c r="AF925" s="393"/>
      <c r="AG925" s="393"/>
      <c r="AH925" s="393"/>
    </row>
    <row r="926" spans="1:34"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c r="AE926" s="393"/>
      <c r="AF926" s="393"/>
      <c r="AG926" s="393"/>
      <c r="AH926" s="393"/>
    </row>
    <row r="927" spans="1:34"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c r="AE927" s="393"/>
      <c r="AF927" s="393"/>
      <c r="AG927" s="393"/>
      <c r="AH927" s="393"/>
    </row>
    <row r="928" spans="1:34"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c r="AE928" s="393"/>
      <c r="AF928" s="393"/>
      <c r="AG928" s="393"/>
      <c r="AH928" s="393"/>
    </row>
    <row r="929" spans="1:34"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c r="AE929" s="393"/>
      <c r="AF929" s="393"/>
      <c r="AG929" s="393"/>
      <c r="AH929" s="393"/>
    </row>
    <row r="930" spans="1:34"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c r="AE930" s="393"/>
      <c r="AF930" s="393"/>
      <c r="AG930" s="393"/>
      <c r="AH930" s="393"/>
    </row>
    <row r="931" spans="1:34"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c r="AE931" s="393"/>
      <c r="AF931" s="393"/>
      <c r="AG931" s="393"/>
      <c r="AH931" s="393"/>
    </row>
    <row r="932" spans="1:34"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c r="AE932" s="393"/>
      <c r="AF932" s="393"/>
      <c r="AG932" s="393"/>
      <c r="AH932" s="393"/>
    </row>
    <row r="933" spans="1:34"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c r="AE933" s="393"/>
      <c r="AF933" s="393"/>
      <c r="AG933" s="393"/>
      <c r="AH933" s="393"/>
    </row>
    <row r="934" spans="1:34"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c r="AE934" s="393"/>
      <c r="AF934" s="393"/>
      <c r="AG934" s="393"/>
      <c r="AH934" s="393"/>
    </row>
    <row r="935" spans="1:34"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c r="AE935" s="393"/>
      <c r="AF935" s="393"/>
      <c r="AG935" s="393"/>
      <c r="AH935" s="393"/>
    </row>
    <row r="936" spans="1:34"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c r="AE936" s="393"/>
      <c r="AF936" s="393"/>
      <c r="AG936" s="393"/>
      <c r="AH936" s="393"/>
    </row>
    <row r="937" spans="1:34"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c r="AE937" s="393"/>
      <c r="AF937" s="393"/>
      <c r="AG937" s="393"/>
      <c r="AH937" s="393"/>
    </row>
    <row r="938" spans="1:34"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c r="AE938" s="393"/>
      <c r="AF938" s="393"/>
      <c r="AG938" s="393"/>
      <c r="AH938" s="393"/>
    </row>
    <row r="939" spans="1:34"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c r="AE939" s="393"/>
      <c r="AF939" s="393"/>
      <c r="AG939" s="393"/>
      <c r="AH939" s="393"/>
    </row>
    <row r="940" spans="1:34"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c r="AE940" s="393"/>
      <c r="AF940" s="393"/>
      <c r="AG940" s="393"/>
      <c r="AH940" s="393"/>
    </row>
    <row r="941" spans="1:34"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c r="AE941" s="393"/>
      <c r="AF941" s="393"/>
      <c r="AG941" s="393"/>
      <c r="AH941" s="393"/>
    </row>
    <row r="942" spans="1:34"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c r="AE942" s="393"/>
      <c r="AF942" s="393"/>
      <c r="AG942" s="393"/>
      <c r="AH942" s="393"/>
    </row>
    <row r="943" spans="1:34"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c r="AE943" s="393"/>
      <c r="AF943" s="393"/>
      <c r="AG943" s="393"/>
      <c r="AH943" s="393"/>
    </row>
    <row r="944" spans="1:34"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c r="AE944" s="393"/>
      <c r="AF944" s="393"/>
      <c r="AG944" s="393"/>
      <c r="AH944" s="393"/>
    </row>
    <row r="945" spans="1:34"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c r="AE945" s="393"/>
      <c r="AF945" s="393"/>
      <c r="AG945" s="393"/>
      <c r="AH945" s="393"/>
    </row>
    <row r="946" spans="1:34"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c r="AE946" s="393"/>
      <c r="AF946" s="393"/>
      <c r="AG946" s="393"/>
      <c r="AH946" s="393"/>
    </row>
    <row r="947" spans="1:34"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c r="AE947" s="393"/>
      <c r="AF947" s="393"/>
      <c r="AG947" s="393"/>
      <c r="AH947" s="393"/>
    </row>
    <row r="948" spans="1:34"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c r="AE948" s="393"/>
      <c r="AF948" s="393"/>
      <c r="AG948" s="393"/>
      <c r="AH948" s="393"/>
    </row>
    <row r="949" spans="1:34"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c r="AE949" s="393"/>
      <c r="AF949" s="393"/>
      <c r="AG949" s="393"/>
      <c r="AH949" s="393"/>
    </row>
    <row r="950" spans="1:34"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c r="AE950" s="393"/>
      <c r="AF950" s="393"/>
      <c r="AG950" s="393"/>
      <c r="AH950" s="393"/>
    </row>
    <row r="951" spans="1:34"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c r="AE951" s="393"/>
      <c r="AF951" s="393"/>
      <c r="AG951" s="393"/>
      <c r="AH951" s="393"/>
    </row>
    <row r="952" spans="1:34"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c r="AE952" s="393"/>
      <c r="AF952" s="393"/>
      <c r="AG952" s="393"/>
      <c r="AH952" s="393"/>
    </row>
    <row r="953" spans="1:34"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c r="AE953" s="393"/>
      <c r="AF953" s="393"/>
      <c r="AG953" s="393"/>
      <c r="AH953" s="393"/>
    </row>
    <row r="954" spans="1:34"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c r="AE954" s="393"/>
      <c r="AF954" s="393"/>
      <c r="AG954" s="393"/>
      <c r="AH954" s="393"/>
    </row>
    <row r="955" spans="1:34"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c r="AE955" s="393"/>
      <c r="AF955" s="393"/>
      <c r="AG955" s="393"/>
      <c r="AH955" s="393"/>
    </row>
    <row r="956" spans="1:34"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c r="AE956" s="393"/>
      <c r="AF956" s="393"/>
      <c r="AG956" s="393"/>
      <c r="AH956" s="393"/>
    </row>
    <row r="957" spans="1:34"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c r="AE957" s="393"/>
      <c r="AF957" s="393"/>
      <c r="AG957" s="393"/>
      <c r="AH957" s="393"/>
    </row>
    <row r="958" spans="1:34"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c r="AE958" s="393"/>
      <c r="AF958" s="393"/>
      <c r="AG958" s="393"/>
      <c r="AH958" s="393"/>
    </row>
    <row r="959" spans="1:34"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c r="AE959" s="393"/>
      <c r="AF959" s="393"/>
      <c r="AG959" s="393"/>
      <c r="AH959" s="393"/>
    </row>
    <row r="960" spans="1:34"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c r="AE960" s="393"/>
      <c r="AF960" s="393"/>
      <c r="AG960" s="393"/>
      <c r="AH960" s="393"/>
    </row>
    <row r="961" spans="1:34"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c r="AE961" s="393"/>
      <c r="AF961" s="393"/>
      <c r="AG961" s="393"/>
      <c r="AH961" s="393"/>
    </row>
    <row r="962" spans="1:34"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c r="AE962" s="393"/>
      <c r="AF962" s="393"/>
      <c r="AG962" s="393"/>
      <c r="AH962" s="393"/>
    </row>
    <row r="963" spans="1:34"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c r="AG963" s="393"/>
      <c r="AH963" s="393"/>
    </row>
    <row r="964" spans="1:34"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c r="AE964" s="393"/>
      <c r="AF964" s="393"/>
      <c r="AG964" s="393"/>
      <c r="AH964" s="393"/>
    </row>
    <row r="965" spans="1:34"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c r="AE965" s="393"/>
      <c r="AF965" s="393"/>
      <c r="AG965" s="393"/>
      <c r="AH965" s="393"/>
    </row>
    <row r="966" spans="1:34"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c r="AE966" s="393"/>
      <c r="AF966" s="393"/>
      <c r="AG966" s="393"/>
      <c r="AH966" s="393"/>
    </row>
    <row r="967" spans="1:34"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c r="AE967" s="393"/>
      <c r="AF967" s="393"/>
      <c r="AG967" s="393"/>
      <c r="AH967" s="393"/>
    </row>
    <row r="968" spans="1:34"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c r="AE968" s="393"/>
      <c r="AF968" s="393"/>
      <c r="AG968" s="393"/>
      <c r="AH968" s="393"/>
    </row>
    <row r="969" spans="1:34"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c r="AE969" s="393"/>
      <c r="AF969" s="393"/>
      <c r="AG969" s="393"/>
      <c r="AH969" s="393"/>
    </row>
    <row r="970" spans="1:34"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c r="AE970" s="393"/>
      <c r="AF970" s="393"/>
      <c r="AG970" s="393"/>
      <c r="AH970" s="393"/>
    </row>
    <row r="971" spans="1:34"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c r="AE971" s="393"/>
      <c r="AF971" s="393"/>
      <c r="AG971" s="393"/>
      <c r="AH971" s="393"/>
    </row>
    <row r="972" spans="1:34"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c r="AE972" s="393"/>
      <c r="AF972" s="393"/>
      <c r="AG972" s="393"/>
      <c r="AH972" s="393"/>
    </row>
    <row r="973" spans="1:34"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c r="AE973" s="393"/>
      <c r="AF973" s="393"/>
      <c r="AG973" s="393"/>
      <c r="AH973" s="393"/>
    </row>
    <row r="974" spans="1:34"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c r="AE974" s="393"/>
      <c r="AF974" s="393"/>
      <c r="AG974" s="393"/>
      <c r="AH974" s="393"/>
    </row>
    <row r="975" spans="1:34"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c r="AE975" s="393"/>
      <c r="AF975" s="393"/>
      <c r="AG975" s="393"/>
      <c r="AH975" s="393"/>
    </row>
    <row r="976" spans="1:34"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c r="AE976" s="393"/>
      <c r="AF976" s="393"/>
      <c r="AG976" s="393"/>
      <c r="AH976" s="393"/>
    </row>
    <row r="977" spans="1:34"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c r="AE977" s="393"/>
      <c r="AF977" s="393"/>
      <c r="AG977" s="393"/>
      <c r="AH977" s="393"/>
    </row>
    <row r="978" spans="1:34"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c r="AE978" s="393"/>
      <c r="AF978" s="393"/>
      <c r="AG978" s="393"/>
      <c r="AH978" s="393"/>
    </row>
    <row r="979" spans="1:34"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c r="AE979" s="393"/>
      <c r="AF979" s="393"/>
      <c r="AG979" s="393"/>
      <c r="AH979" s="393"/>
    </row>
    <row r="980" spans="1:34"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c r="AE980" s="393"/>
      <c r="AF980" s="393"/>
      <c r="AG980" s="393"/>
      <c r="AH980" s="393"/>
    </row>
    <row r="981" spans="1:34"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c r="AE981" s="393"/>
      <c r="AF981" s="393"/>
      <c r="AG981" s="393"/>
      <c r="AH981" s="393"/>
    </row>
    <row r="982" spans="1:34"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c r="AE982" s="393"/>
      <c r="AF982" s="393"/>
      <c r="AG982" s="393"/>
      <c r="AH982" s="393"/>
    </row>
    <row r="983" spans="1:34"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c r="AE983" s="393"/>
      <c r="AF983" s="393"/>
      <c r="AG983" s="393"/>
      <c r="AH983" s="393"/>
    </row>
    <row r="984" spans="1:34"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c r="AE984" s="393"/>
      <c r="AF984" s="393"/>
      <c r="AG984" s="393"/>
      <c r="AH984" s="393"/>
    </row>
    <row r="985" spans="1:34"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c r="AE985" s="393"/>
      <c r="AF985" s="393"/>
      <c r="AG985" s="393"/>
      <c r="AH985" s="393"/>
    </row>
    <row r="986" spans="1:34"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c r="AE986" s="393"/>
      <c r="AF986" s="393"/>
      <c r="AG986" s="393"/>
      <c r="AH986" s="393"/>
    </row>
    <row r="987" spans="1:34"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c r="AE987" s="393"/>
      <c r="AF987" s="393"/>
      <c r="AG987" s="393"/>
      <c r="AH987" s="393"/>
    </row>
    <row r="988" spans="1:34"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c r="AE988" s="393"/>
      <c r="AF988" s="393"/>
      <c r="AG988" s="393"/>
      <c r="AH988" s="393"/>
    </row>
    <row r="989" spans="1:34"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c r="AE989" s="393"/>
      <c r="AF989" s="393"/>
      <c r="AG989" s="393"/>
      <c r="AH989" s="393"/>
    </row>
    <row r="990" spans="1:34"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c r="AE990" s="393"/>
      <c r="AF990" s="393"/>
      <c r="AG990" s="393"/>
      <c r="AH990" s="393"/>
    </row>
    <row r="991" spans="1:34"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c r="AE991" s="393"/>
      <c r="AF991" s="393"/>
      <c r="AG991" s="393"/>
      <c r="AH991" s="393"/>
    </row>
    <row r="992" spans="1:34"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c r="AE992" s="393"/>
      <c r="AF992" s="393"/>
      <c r="AG992" s="393"/>
      <c r="AH992" s="393"/>
    </row>
    <row r="993" spans="1:34"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c r="AE993" s="393"/>
      <c r="AF993" s="393"/>
      <c r="AG993" s="393"/>
      <c r="AH993" s="393"/>
    </row>
    <row r="994" spans="1:34"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c r="AE994" s="393"/>
      <c r="AF994" s="393"/>
      <c r="AG994" s="393"/>
      <c r="AH994" s="393"/>
    </row>
    <row r="995" spans="1:34"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c r="AE995" s="393"/>
      <c r="AF995" s="393"/>
      <c r="AG995" s="393"/>
      <c r="AH995" s="393"/>
    </row>
    <row r="996" spans="1:34"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c r="AE996" s="393"/>
      <c r="AF996" s="393"/>
      <c r="AG996" s="393"/>
      <c r="AH996" s="393"/>
    </row>
    <row r="997" spans="1:34"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c r="AE997" s="393"/>
      <c r="AF997" s="393"/>
      <c r="AG997" s="393"/>
      <c r="AH997" s="393"/>
    </row>
    <row r="998" spans="1:34"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c r="AE998" s="393"/>
      <c r="AF998" s="393"/>
      <c r="AG998" s="393"/>
      <c r="AH998" s="393"/>
    </row>
    <row r="999" spans="1:34"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c r="AE999" s="393"/>
      <c r="AF999" s="393"/>
      <c r="AG999" s="393"/>
      <c r="AH999" s="393"/>
    </row>
    <row r="1000" spans="1:34"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c r="AE1000" s="393"/>
      <c r="AF1000" s="393"/>
      <c r="AG1000" s="393"/>
      <c r="AH1000" s="39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19.6640625" customWidth="1"/>
    <col min="34" max="34" width="11.5" customWidth="1"/>
  </cols>
  <sheetData>
    <row r="1" spans="1:34"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row>
    <row r="2" spans="1:34"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c r="AE2" s="393"/>
      <c r="AF2" s="393"/>
      <c r="AG2" s="393"/>
      <c r="AH2" s="393"/>
    </row>
    <row r="3" spans="1:34"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c r="AE3" s="393"/>
      <c r="AF3" s="393"/>
      <c r="AG3" s="393"/>
      <c r="AH3" s="393"/>
    </row>
    <row r="4" spans="1:34"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c r="AE4" s="393"/>
      <c r="AF4" s="393"/>
      <c r="AG4" s="393"/>
      <c r="AH4" s="393"/>
    </row>
    <row r="5" spans="1:34"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c r="AE5" s="393"/>
      <c r="AF5" s="393"/>
      <c r="AG5" s="393"/>
      <c r="AH5" s="393"/>
    </row>
    <row r="6" spans="1:34"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c r="AE6" s="393"/>
      <c r="AF6" s="393"/>
      <c r="AG6" s="989" t="s">
        <v>711</v>
      </c>
      <c r="AH6" s="546"/>
    </row>
    <row r="7" spans="1:34"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c r="AE7" s="393"/>
      <c r="AF7" s="393"/>
      <c r="AG7" s="393"/>
      <c r="AH7" s="393"/>
    </row>
    <row r="8" spans="1:34"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c r="AE8" s="393"/>
      <c r="AF8" s="393"/>
      <c r="AG8" s="393"/>
      <c r="AH8" s="393"/>
    </row>
    <row r="9" spans="1:34"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c r="AE9" s="393"/>
      <c r="AF9" s="393"/>
      <c r="AG9" s="52" t="s">
        <v>712</v>
      </c>
      <c r="AH9" s="52" t="s">
        <v>713</v>
      </c>
    </row>
    <row r="10" spans="1:34" ht="30" customHeight="1">
      <c r="A10" s="393"/>
      <c r="B10" s="31"/>
      <c r="C10" s="560" t="s">
        <v>123</v>
      </c>
      <c r="D10" s="546"/>
      <c r="E10" s="528" t="s">
        <v>118</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c r="AE10" s="393"/>
      <c r="AF10" s="393"/>
      <c r="AG10" s="37" t="s">
        <v>715</v>
      </c>
      <c r="AH10" s="37">
        <v>28</v>
      </c>
    </row>
    <row r="11" spans="1:34"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c r="AE11" s="393"/>
      <c r="AF11" s="393"/>
      <c r="AG11" s="37" t="s">
        <v>716</v>
      </c>
      <c r="AH11" s="37">
        <v>100</v>
      </c>
    </row>
    <row r="12" spans="1:34" ht="29.25" customHeight="1">
      <c r="A12" s="393"/>
      <c r="B12" s="31"/>
      <c r="C12" s="564" t="s">
        <v>125</v>
      </c>
      <c r="D12" s="565"/>
      <c r="E12" s="562" t="s">
        <v>729</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c r="AE12" s="393"/>
      <c r="AF12" s="393"/>
      <c r="AG12" s="37" t="s">
        <v>717</v>
      </c>
      <c r="AH12" s="37">
        <v>34</v>
      </c>
    </row>
    <row r="13" spans="1:34"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c r="AE13" s="393"/>
      <c r="AF13" s="393"/>
      <c r="AG13" s="37" t="s">
        <v>719</v>
      </c>
      <c r="AH13" s="37">
        <v>100</v>
      </c>
    </row>
    <row r="14" spans="1:34" ht="15" customHeight="1">
      <c r="A14" s="393"/>
      <c r="B14" s="31"/>
      <c r="C14" s="560" t="s">
        <v>127</v>
      </c>
      <c r="D14" s="546"/>
      <c r="E14" s="403"/>
      <c r="F14" s="561"/>
      <c r="G14" s="546"/>
      <c r="H14" s="546"/>
      <c r="I14" s="546"/>
      <c r="J14" s="546"/>
      <c r="K14" s="546"/>
      <c r="L14" s="546"/>
      <c r="M14" s="546"/>
      <c r="N14" s="546"/>
      <c r="O14" s="546"/>
      <c r="P14" s="546"/>
      <c r="Q14" s="546"/>
      <c r="R14" s="546"/>
      <c r="S14" s="546"/>
      <c r="T14" s="546"/>
      <c r="U14" s="546"/>
      <c r="V14" s="546"/>
      <c r="W14" s="546"/>
      <c r="X14" s="546"/>
      <c r="Y14" s="546"/>
      <c r="Z14" s="546"/>
      <c r="AA14" s="546"/>
      <c r="AB14" s="557"/>
      <c r="AC14" s="393"/>
      <c r="AD14" s="393"/>
      <c r="AE14" s="393"/>
      <c r="AF14" s="393"/>
      <c r="AG14" s="37" t="s">
        <v>720</v>
      </c>
      <c r="AH14" s="37">
        <v>38</v>
      </c>
    </row>
    <row r="15" spans="1:34" ht="29.25" customHeight="1">
      <c r="A15" s="393"/>
      <c r="B15" s="31"/>
      <c r="C15" s="528" t="s">
        <v>730</v>
      </c>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19"/>
      <c r="AB15" s="404"/>
      <c r="AC15" s="393"/>
      <c r="AD15" s="393"/>
      <c r="AE15" s="393"/>
      <c r="AF15" s="393"/>
      <c r="AG15" s="37" t="s">
        <v>721</v>
      </c>
      <c r="AH15" s="37">
        <v>100</v>
      </c>
    </row>
    <row r="16" spans="1:34" ht="15" customHeight="1">
      <c r="A16" s="393"/>
      <c r="B16" s="31"/>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4"/>
      <c r="AC16" s="393"/>
      <c r="AD16" s="393"/>
      <c r="AE16" s="393"/>
      <c r="AF16" s="393"/>
      <c r="AG16" s="37" t="s">
        <v>722</v>
      </c>
      <c r="AH16" s="37">
        <v>15</v>
      </c>
    </row>
    <row r="17" spans="1:34" ht="15" customHeight="1">
      <c r="A17" s="393"/>
      <c r="B17" s="31"/>
      <c r="C17" s="406" t="s">
        <v>128</v>
      </c>
      <c r="D17" s="406"/>
      <c r="E17" s="393"/>
      <c r="F17" s="393"/>
      <c r="G17" s="393"/>
      <c r="H17" s="393"/>
      <c r="I17" s="393"/>
      <c r="J17" s="405"/>
      <c r="K17" s="405"/>
      <c r="L17" s="405"/>
      <c r="M17" s="405"/>
      <c r="N17" s="405"/>
      <c r="O17" s="405"/>
      <c r="P17" s="405"/>
      <c r="Q17" s="405"/>
      <c r="R17" s="405" t="s">
        <v>129</v>
      </c>
      <c r="S17" s="405"/>
      <c r="T17" s="405"/>
      <c r="U17" s="405"/>
      <c r="V17" s="405"/>
      <c r="W17" s="405"/>
      <c r="X17" s="405"/>
      <c r="Y17" s="405"/>
      <c r="Z17" s="405"/>
      <c r="AA17" s="405"/>
      <c r="AB17" s="404"/>
      <c r="AC17" s="393"/>
      <c r="AD17" s="393"/>
      <c r="AE17" s="393"/>
      <c r="AF17" s="393"/>
      <c r="AG17" s="393"/>
      <c r="AH17" s="393"/>
    </row>
    <row r="18" spans="1:34" ht="15" customHeight="1">
      <c r="A18" s="393"/>
      <c r="B18" s="31"/>
      <c r="C18" s="555"/>
      <c r="D18" s="539"/>
      <c r="E18" s="539"/>
      <c r="F18" s="539"/>
      <c r="G18" s="539"/>
      <c r="H18" s="539"/>
      <c r="I18" s="539"/>
      <c r="J18" s="539"/>
      <c r="K18" s="539"/>
      <c r="L18" s="539"/>
      <c r="M18" s="539"/>
      <c r="N18" s="539"/>
      <c r="O18" s="539"/>
      <c r="P18" s="540"/>
      <c r="Q18" s="393"/>
      <c r="R18" s="549"/>
      <c r="S18" s="529"/>
      <c r="T18" s="529"/>
      <c r="U18" s="529"/>
      <c r="V18" s="529"/>
      <c r="W18" s="529"/>
      <c r="X18" s="529"/>
      <c r="Y18" s="529"/>
      <c r="Z18" s="529"/>
      <c r="AA18" s="519"/>
      <c r="AB18" s="400"/>
      <c r="AC18" s="393"/>
      <c r="AD18" s="393"/>
      <c r="AE18" s="393"/>
      <c r="AF18" s="393"/>
      <c r="AG18" s="393"/>
      <c r="AH18" s="393"/>
    </row>
    <row r="19" spans="1:34" ht="15" customHeight="1">
      <c r="A19" s="393"/>
      <c r="B19" s="31"/>
      <c r="C19" s="556"/>
      <c r="D19" s="503"/>
      <c r="E19" s="503"/>
      <c r="F19" s="503"/>
      <c r="G19" s="503"/>
      <c r="H19" s="503"/>
      <c r="I19" s="503"/>
      <c r="J19" s="503"/>
      <c r="K19" s="503"/>
      <c r="L19" s="503"/>
      <c r="M19" s="503"/>
      <c r="N19" s="503"/>
      <c r="O19" s="503"/>
      <c r="P19" s="557"/>
      <c r="Q19" s="393"/>
      <c r="R19" s="393"/>
      <c r="S19" s="393"/>
      <c r="T19" s="393"/>
      <c r="U19" s="393"/>
      <c r="V19" s="393"/>
      <c r="W19" s="393"/>
      <c r="X19" s="393"/>
      <c r="Y19" s="393"/>
      <c r="Z19" s="393"/>
      <c r="AA19" s="393"/>
      <c r="AB19" s="400"/>
      <c r="AC19" s="393"/>
      <c r="AD19" s="393"/>
      <c r="AE19" s="393"/>
      <c r="AF19" s="393"/>
      <c r="AG19" s="393"/>
      <c r="AH19" s="393"/>
    </row>
    <row r="20" spans="1:34" ht="15" customHeight="1">
      <c r="A20" s="393"/>
      <c r="B20" s="31"/>
      <c r="C20" s="556"/>
      <c r="D20" s="503"/>
      <c r="E20" s="503"/>
      <c r="F20" s="503"/>
      <c r="G20" s="503"/>
      <c r="H20" s="503"/>
      <c r="I20" s="503"/>
      <c r="J20" s="503"/>
      <c r="K20" s="503"/>
      <c r="L20" s="503"/>
      <c r="M20" s="503"/>
      <c r="N20" s="503"/>
      <c r="O20" s="503"/>
      <c r="P20" s="557"/>
      <c r="Q20" s="402"/>
      <c r="R20" s="405" t="s">
        <v>130</v>
      </c>
      <c r="S20" s="405"/>
      <c r="T20" s="405"/>
      <c r="U20" s="405"/>
      <c r="V20" s="405"/>
      <c r="W20" s="402"/>
      <c r="X20" s="402"/>
      <c r="Y20" s="402"/>
      <c r="Z20" s="393"/>
      <c r="AA20" s="402"/>
      <c r="AB20" s="400"/>
      <c r="AC20" s="393"/>
      <c r="AD20" s="393"/>
      <c r="AE20" s="393"/>
      <c r="AF20" s="393"/>
      <c r="AG20" s="428">
        <f>+(((((AH10/100)*AH11)+((AH12/100)*AH13)+((AH14/100)*AH15))*AH16)/100)</f>
        <v>15</v>
      </c>
      <c r="AH20" s="393"/>
    </row>
    <row r="21" spans="1:34" ht="15" customHeight="1">
      <c r="A21" s="393"/>
      <c r="B21" s="31"/>
      <c r="C21" s="556"/>
      <c r="D21" s="503"/>
      <c r="E21" s="503"/>
      <c r="F21" s="503"/>
      <c r="G21" s="503"/>
      <c r="H21" s="503"/>
      <c r="I21" s="503"/>
      <c r="J21" s="503"/>
      <c r="K21" s="503"/>
      <c r="L21" s="503"/>
      <c r="M21" s="503"/>
      <c r="N21" s="503"/>
      <c r="O21" s="503"/>
      <c r="P21" s="557"/>
      <c r="Q21" s="393"/>
      <c r="R21" s="37"/>
      <c r="S21" s="393" t="s">
        <v>15</v>
      </c>
      <c r="T21" s="393"/>
      <c r="U21" s="37"/>
      <c r="V21" s="393" t="s">
        <v>27</v>
      </c>
      <c r="W21" s="393"/>
      <c r="X21" s="37"/>
      <c r="Y21" s="407" t="s">
        <v>46</v>
      </c>
      <c r="Z21" s="393"/>
      <c r="AA21" s="393"/>
      <c r="AB21" s="400"/>
      <c r="AC21" s="393"/>
      <c r="AD21" s="393"/>
      <c r="AE21" s="393"/>
      <c r="AF21" s="393"/>
      <c r="AG21" s="393"/>
      <c r="AH21" s="393"/>
    </row>
    <row r="22" spans="1:34" ht="15" customHeight="1">
      <c r="A22" s="393"/>
      <c r="B22" s="31"/>
      <c r="C22" s="556"/>
      <c r="D22" s="503"/>
      <c r="E22" s="503"/>
      <c r="F22" s="503"/>
      <c r="G22" s="503"/>
      <c r="H22" s="503"/>
      <c r="I22" s="503"/>
      <c r="J22" s="503"/>
      <c r="K22" s="503"/>
      <c r="L22" s="503"/>
      <c r="M22" s="503"/>
      <c r="N22" s="503"/>
      <c r="O22" s="503"/>
      <c r="P22" s="557"/>
      <c r="Q22" s="393"/>
      <c r="R22" s="393"/>
      <c r="S22" s="393"/>
      <c r="T22" s="393"/>
      <c r="U22" s="393"/>
      <c r="V22" s="393"/>
      <c r="W22" s="393"/>
      <c r="X22" s="393"/>
      <c r="Y22" s="393"/>
      <c r="Z22" s="393"/>
      <c r="AA22" s="393"/>
      <c r="AB22" s="400"/>
      <c r="AC22" s="393"/>
      <c r="AD22" s="393"/>
      <c r="AE22" s="393"/>
      <c r="AF22" s="393"/>
      <c r="AG22" s="393"/>
      <c r="AH22" s="393"/>
    </row>
    <row r="23" spans="1:34" ht="15" customHeight="1">
      <c r="A23" s="393"/>
      <c r="B23" s="31"/>
      <c r="C23" s="541"/>
      <c r="D23" s="542"/>
      <c r="E23" s="542"/>
      <c r="F23" s="542"/>
      <c r="G23" s="542"/>
      <c r="H23" s="542"/>
      <c r="I23" s="542"/>
      <c r="J23" s="542"/>
      <c r="K23" s="542"/>
      <c r="L23" s="542"/>
      <c r="M23" s="542"/>
      <c r="N23" s="542"/>
      <c r="O23" s="542"/>
      <c r="P23" s="543"/>
      <c r="Q23" s="393"/>
      <c r="R23" s="405" t="s">
        <v>131</v>
      </c>
      <c r="S23" s="393"/>
      <c r="T23" s="393"/>
      <c r="U23" s="393"/>
      <c r="V23" s="393"/>
      <c r="W23" s="566" t="s">
        <v>33</v>
      </c>
      <c r="X23" s="529"/>
      <c r="Y23" s="529"/>
      <c r="Z23" s="529"/>
      <c r="AA23" s="519"/>
      <c r="AB23" s="400"/>
      <c r="AC23" s="393"/>
      <c r="AD23" s="393"/>
      <c r="AE23" s="393"/>
      <c r="AF23" s="393"/>
      <c r="AG23" s="393"/>
      <c r="AH23" s="393"/>
    </row>
    <row r="24" spans="1:34" ht="15" customHeight="1">
      <c r="A24" s="393"/>
      <c r="B24" s="31"/>
      <c r="C24" s="402"/>
      <c r="D24" s="402"/>
      <c r="E24" s="402"/>
      <c r="F24" s="402"/>
      <c r="G24" s="402"/>
      <c r="H24" s="393"/>
      <c r="I24" s="393"/>
      <c r="J24" s="393"/>
      <c r="K24" s="393"/>
      <c r="L24" s="393"/>
      <c r="M24" s="393"/>
      <c r="N24" s="393"/>
      <c r="O24" s="393"/>
      <c r="P24" s="393"/>
      <c r="Q24" s="393"/>
      <c r="R24" s="405"/>
      <c r="S24" s="393"/>
      <c r="T24" s="393"/>
      <c r="U24" s="393"/>
      <c r="V24" s="393"/>
      <c r="W24" s="393"/>
      <c r="X24" s="393"/>
      <c r="Y24" s="393"/>
      <c r="Z24" s="393"/>
      <c r="AA24" s="393"/>
      <c r="AB24" s="400"/>
      <c r="AC24" s="393"/>
      <c r="AD24" s="393"/>
      <c r="AE24" s="393"/>
      <c r="AF24" s="393"/>
      <c r="AG24" s="393"/>
      <c r="AH24" s="393"/>
    </row>
    <row r="25" spans="1:34" ht="15" customHeight="1">
      <c r="A25" s="393"/>
      <c r="B25" s="31"/>
      <c r="C25" s="405" t="s">
        <v>132</v>
      </c>
      <c r="D25" s="402"/>
      <c r="E25" s="402"/>
      <c r="F25" s="402"/>
      <c r="G25" s="402"/>
      <c r="H25" s="402"/>
      <c r="I25" s="393"/>
      <c r="J25" s="393"/>
      <c r="K25" s="393"/>
      <c r="L25" s="393"/>
      <c r="M25" s="393"/>
      <c r="N25" s="393"/>
      <c r="O25" s="393"/>
      <c r="P25" s="393"/>
      <c r="Q25" s="393"/>
      <c r="R25" s="393"/>
      <c r="S25" s="393"/>
      <c r="T25" s="393"/>
      <c r="U25" s="393"/>
      <c r="V25" s="393"/>
      <c r="W25" s="393"/>
      <c r="X25" s="393"/>
      <c r="Y25" s="393"/>
      <c r="Z25" s="393"/>
      <c r="AA25" s="393"/>
      <c r="AB25" s="400"/>
      <c r="AC25" s="393"/>
      <c r="AD25" s="393"/>
      <c r="AE25" s="393"/>
      <c r="AF25" s="393"/>
      <c r="AG25" s="393"/>
      <c r="AH25" s="393"/>
    </row>
    <row r="26" spans="1:34" ht="39.75" customHeight="1">
      <c r="A26" s="393"/>
      <c r="B26" s="31"/>
      <c r="C26" s="990" t="s">
        <v>731</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19"/>
      <c r="AB26" s="400"/>
      <c r="AC26" s="393"/>
      <c r="AD26" s="393"/>
      <c r="AE26" s="393"/>
      <c r="AF26" s="393"/>
      <c r="AG26" s="393"/>
      <c r="AH26" s="393"/>
    </row>
    <row r="27" spans="1:34" ht="15" customHeight="1">
      <c r="A27" s="393"/>
      <c r="B27" s="3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8"/>
      <c r="AC27" s="393"/>
      <c r="AD27" s="393"/>
      <c r="AE27" s="393"/>
      <c r="AF27" s="393"/>
      <c r="AG27" s="393"/>
      <c r="AH27" s="393"/>
    </row>
    <row r="28" spans="1:34" ht="15" customHeight="1">
      <c r="A28" s="393"/>
      <c r="B28" s="31"/>
      <c r="C28" s="397" t="s">
        <v>134</v>
      </c>
      <c r="D28" s="402"/>
      <c r="E28" s="402"/>
      <c r="F28" s="402"/>
      <c r="G28" s="402"/>
      <c r="H28" s="402"/>
      <c r="I28" s="402"/>
      <c r="J28" s="402"/>
      <c r="K28" s="402"/>
      <c r="L28" s="402"/>
      <c r="M28" s="397" t="s">
        <v>134</v>
      </c>
      <c r="N28" s="402"/>
      <c r="O28" s="402"/>
      <c r="P28" s="402"/>
      <c r="Q28" s="402"/>
      <c r="R28" s="402"/>
      <c r="S28" s="402"/>
      <c r="T28" s="402"/>
      <c r="U28" s="402"/>
      <c r="V28" s="402"/>
      <c r="W28" s="402"/>
      <c r="X28" s="402"/>
      <c r="Y28" s="402"/>
      <c r="Z28" s="402"/>
      <c r="AA28" s="402"/>
      <c r="AB28" s="408"/>
      <c r="AC28" s="393"/>
      <c r="AD28" s="393"/>
      <c r="AE28" s="393"/>
      <c r="AF28" s="393"/>
      <c r="AG28" s="393"/>
      <c r="AH28" s="393"/>
    </row>
    <row r="29" spans="1:34" ht="29.25" customHeight="1">
      <c r="A29" s="393"/>
      <c r="B29" s="31"/>
      <c r="C29" s="566" t="s">
        <v>707</v>
      </c>
      <c r="D29" s="529"/>
      <c r="E29" s="529"/>
      <c r="F29" s="529"/>
      <c r="G29" s="529"/>
      <c r="H29" s="529"/>
      <c r="I29" s="529"/>
      <c r="J29" s="529"/>
      <c r="K29" s="519"/>
      <c r="L29" s="402"/>
      <c r="M29" s="566"/>
      <c r="N29" s="529"/>
      <c r="O29" s="529"/>
      <c r="P29" s="529"/>
      <c r="Q29" s="529"/>
      <c r="R29" s="529"/>
      <c r="S29" s="529"/>
      <c r="T29" s="529"/>
      <c r="U29" s="529"/>
      <c r="V29" s="529"/>
      <c r="W29" s="529"/>
      <c r="X29" s="529"/>
      <c r="Y29" s="529"/>
      <c r="Z29" s="529"/>
      <c r="AA29" s="519"/>
      <c r="AB29" s="408"/>
      <c r="AC29" s="393"/>
      <c r="AD29" s="393"/>
      <c r="AE29" s="393"/>
      <c r="AF29" s="393"/>
      <c r="AG29" s="393"/>
      <c r="AH29" s="393"/>
    </row>
    <row r="30" spans="1:34" ht="15" customHeight="1">
      <c r="A30" s="393"/>
      <c r="B30" s="31"/>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400"/>
      <c r="AC30" s="393"/>
      <c r="AD30" s="393"/>
      <c r="AE30" s="393"/>
      <c r="AF30" s="393"/>
      <c r="AG30" s="393"/>
      <c r="AH30" s="393"/>
    </row>
    <row r="31" spans="1:34" ht="15" customHeight="1">
      <c r="A31" s="393"/>
      <c r="B31" s="31"/>
      <c r="C31" s="409" t="s">
        <v>137</v>
      </c>
      <c r="D31" s="409"/>
      <c r="E31" s="409"/>
      <c r="F31" s="409"/>
      <c r="G31" s="410"/>
      <c r="H31" s="411"/>
      <c r="I31" s="411"/>
      <c r="J31" s="411"/>
      <c r="K31" s="411"/>
      <c r="L31" s="411"/>
      <c r="M31" s="411"/>
      <c r="N31" s="411"/>
      <c r="O31" s="411"/>
      <c r="P31" s="411"/>
      <c r="Q31" s="411"/>
      <c r="R31" s="411"/>
      <c r="S31" s="411"/>
      <c r="T31" s="411"/>
      <c r="U31" s="411"/>
      <c r="V31" s="411"/>
      <c r="W31" s="411"/>
      <c r="X31" s="411"/>
      <c r="Y31" s="411"/>
      <c r="Z31" s="411"/>
      <c r="AA31" s="411"/>
      <c r="AB31" s="400"/>
      <c r="AC31" s="393"/>
      <c r="AD31" s="393"/>
      <c r="AE31" s="393"/>
      <c r="AF31" s="393"/>
      <c r="AG31" s="393"/>
      <c r="AH31" s="393"/>
    </row>
    <row r="32" spans="1:34" ht="90" customHeight="1">
      <c r="A32" s="393"/>
      <c r="B32" s="31"/>
      <c r="C32" s="567" t="s">
        <v>708</v>
      </c>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19"/>
      <c r="AB32" s="400"/>
      <c r="AC32" s="393"/>
      <c r="AD32" s="393"/>
      <c r="AE32" s="393"/>
      <c r="AF32" s="393"/>
      <c r="AG32" s="393"/>
      <c r="AH32" s="393"/>
    </row>
    <row r="33" spans="1:34" ht="15" customHeight="1">
      <c r="A33" s="393"/>
      <c r="B33" s="31"/>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400"/>
      <c r="AC33" s="393"/>
      <c r="AD33" s="393"/>
      <c r="AE33" s="393"/>
      <c r="AF33" s="393"/>
      <c r="AG33" s="393"/>
      <c r="AH33" s="393"/>
    </row>
    <row r="34" spans="1:34" ht="15.75" customHeight="1">
      <c r="A34" s="393"/>
      <c r="B34" s="31"/>
      <c r="C34" s="550" t="s">
        <v>139</v>
      </c>
      <c r="D34" s="546"/>
      <c r="E34" s="405"/>
      <c r="F34" s="528" t="s">
        <v>34</v>
      </c>
      <c r="G34" s="519"/>
      <c r="H34" s="405"/>
      <c r="I34" s="393"/>
      <c r="J34" s="412" t="s">
        <v>140</v>
      </c>
      <c r="K34" s="528">
        <v>15</v>
      </c>
      <c r="L34" s="529"/>
      <c r="M34" s="529"/>
      <c r="N34" s="519"/>
      <c r="O34" s="405"/>
      <c r="P34" s="405"/>
      <c r="Q34" s="397" t="s">
        <v>141</v>
      </c>
      <c r="R34" s="393"/>
      <c r="S34" s="405"/>
      <c r="T34" s="405"/>
      <c r="U34" s="405"/>
      <c r="V34" s="405"/>
      <c r="W34" s="528" t="s">
        <v>20</v>
      </c>
      <c r="X34" s="529"/>
      <c r="Y34" s="529"/>
      <c r="Z34" s="529"/>
      <c r="AA34" s="519"/>
      <c r="AB34" s="404"/>
      <c r="AC34" s="393"/>
      <c r="AD34" s="393"/>
      <c r="AE34" s="393"/>
      <c r="AF34" s="393"/>
      <c r="AG34" s="393"/>
      <c r="AH34" s="393"/>
    </row>
    <row r="35" spans="1:34" ht="15.75" customHeight="1">
      <c r="A35" s="393"/>
      <c r="B35" s="31"/>
      <c r="C35" s="393"/>
      <c r="D35" s="393"/>
      <c r="E35" s="393"/>
      <c r="F35" s="407"/>
      <c r="G35" s="407"/>
      <c r="H35" s="407"/>
      <c r="I35" s="407"/>
      <c r="J35" s="407"/>
      <c r="K35" s="407"/>
      <c r="L35" s="407"/>
      <c r="M35" s="393"/>
      <c r="N35" s="393"/>
      <c r="O35" s="393"/>
      <c r="P35" s="393"/>
      <c r="Q35" s="393"/>
      <c r="R35" s="393"/>
      <c r="S35" s="393"/>
      <c r="T35" s="393"/>
      <c r="U35" s="393"/>
      <c r="V35" s="393"/>
      <c r="W35" s="393"/>
      <c r="X35" s="393"/>
      <c r="Y35" s="393"/>
      <c r="Z35" s="393"/>
      <c r="AA35" s="393"/>
      <c r="AB35" s="400"/>
      <c r="AC35" s="393"/>
      <c r="AD35" s="393"/>
      <c r="AE35" s="393"/>
      <c r="AF35" s="393"/>
      <c r="AG35" s="393"/>
      <c r="AH35" s="393"/>
    </row>
    <row r="36" spans="1:34" ht="32.25" customHeight="1">
      <c r="A36" s="393"/>
      <c r="B36" s="31"/>
      <c r="C36" s="393"/>
      <c r="D36" s="412" t="s">
        <v>142</v>
      </c>
      <c r="E36" s="405"/>
      <c r="F36" s="567" t="s">
        <v>732</v>
      </c>
      <c r="G36" s="529"/>
      <c r="H36" s="529"/>
      <c r="I36" s="529"/>
      <c r="J36" s="529"/>
      <c r="K36" s="529"/>
      <c r="L36" s="529"/>
      <c r="M36" s="519"/>
      <c r="N36" s="393"/>
      <c r="O36" s="412" t="s">
        <v>144</v>
      </c>
      <c r="P36" s="566">
        <v>0</v>
      </c>
      <c r="Q36" s="529"/>
      <c r="R36" s="529"/>
      <c r="S36" s="529"/>
      <c r="T36" s="529"/>
      <c r="U36" s="529"/>
      <c r="V36" s="529"/>
      <c r="W36" s="529"/>
      <c r="X36" s="529"/>
      <c r="Y36" s="529"/>
      <c r="Z36" s="529"/>
      <c r="AA36" s="519"/>
      <c r="AB36" s="400"/>
      <c r="AC36" s="393"/>
      <c r="AD36" s="393"/>
      <c r="AE36" s="393"/>
      <c r="AF36" s="393"/>
      <c r="AG36" s="393"/>
      <c r="AH36" s="393"/>
    </row>
    <row r="37" spans="1:34" ht="15.75" customHeight="1">
      <c r="A37" s="393"/>
      <c r="B37" s="31"/>
      <c r="C37" s="405"/>
      <c r="D37" s="405"/>
      <c r="E37" s="405"/>
      <c r="F37" s="407"/>
      <c r="G37" s="407"/>
      <c r="H37" s="407"/>
      <c r="I37" s="407"/>
      <c r="J37" s="407"/>
      <c r="K37" s="407"/>
      <c r="L37" s="407"/>
      <c r="M37" s="405"/>
      <c r="N37" s="405"/>
      <c r="O37" s="405"/>
      <c r="P37" s="405"/>
      <c r="Q37" s="405"/>
      <c r="R37" s="405"/>
      <c r="S37" s="405"/>
      <c r="T37" s="405"/>
      <c r="U37" s="405"/>
      <c r="V37" s="405"/>
      <c r="W37" s="405"/>
      <c r="X37" s="405"/>
      <c r="Y37" s="405"/>
      <c r="Z37" s="405"/>
      <c r="AA37" s="405"/>
      <c r="AB37" s="404"/>
      <c r="AC37" s="393"/>
      <c r="AD37" s="393"/>
      <c r="AE37" s="393"/>
      <c r="AF37" s="393"/>
      <c r="AG37" s="393"/>
      <c r="AH37" s="393"/>
    </row>
    <row r="38" spans="1:34" ht="15.75" customHeight="1">
      <c r="A38" s="393"/>
      <c r="B38" s="31"/>
      <c r="C38" s="393"/>
      <c r="D38" s="412" t="s">
        <v>145</v>
      </c>
      <c r="E38" s="393"/>
      <c r="F38" s="549" t="s">
        <v>146</v>
      </c>
      <c r="G38" s="519"/>
      <c r="H38" s="393"/>
      <c r="I38" s="393"/>
      <c r="J38" s="405" t="s">
        <v>147</v>
      </c>
      <c r="K38" s="393"/>
      <c r="L38" s="549" t="s">
        <v>148</v>
      </c>
      <c r="M38" s="529"/>
      <c r="N38" s="519"/>
      <c r="O38" s="405"/>
      <c r="P38" s="405"/>
      <c r="Q38" s="393"/>
      <c r="R38" s="405" t="s">
        <v>149</v>
      </c>
      <c r="S38" s="405"/>
      <c r="T38" s="405"/>
      <c r="U38" s="405"/>
      <c r="V38" s="405"/>
      <c r="W38" s="568"/>
      <c r="X38" s="529"/>
      <c r="Y38" s="529"/>
      <c r="Z38" s="529"/>
      <c r="AA38" s="519"/>
      <c r="AB38" s="404"/>
      <c r="AC38" s="393"/>
      <c r="AD38" s="393"/>
      <c r="AE38" s="393"/>
      <c r="AF38" s="393"/>
      <c r="AG38" s="393"/>
      <c r="AH38" s="393"/>
    </row>
    <row r="39" spans="1:34" ht="15.75" customHeight="1">
      <c r="A39" s="393"/>
      <c r="B39" s="31"/>
      <c r="C39" s="393"/>
      <c r="D39" s="393"/>
      <c r="E39" s="393"/>
      <c r="F39" s="29"/>
      <c r="G39" s="393"/>
      <c r="H39" s="393"/>
      <c r="I39" s="397"/>
      <c r="J39" s="397"/>
      <c r="K39" s="397"/>
      <c r="L39" s="397"/>
      <c r="M39" s="397"/>
      <c r="N39" s="397"/>
      <c r="O39" s="397"/>
      <c r="P39" s="397"/>
      <c r="Q39" s="397"/>
      <c r="R39" s="397"/>
      <c r="S39" s="397"/>
      <c r="T39" s="397"/>
      <c r="U39" s="397"/>
      <c r="V39" s="397"/>
      <c r="W39" s="397"/>
      <c r="X39" s="397"/>
      <c r="Y39" s="397"/>
      <c r="Z39" s="397"/>
      <c r="AA39" s="397"/>
      <c r="AB39" s="398"/>
      <c r="AC39" s="393"/>
      <c r="AD39" s="393"/>
      <c r="AE39" s="393"/>
      <c r="AF39" s="393"/>
      <c r="AG39" s="393"/>
      <c r="AH39" s="393"/>
    </row>
    <row r="40" spans="1:34" ht="15.75" customHeight="1">
      <c r="A40" s="393"/>
      <c r="B40" s="31"/>
      <c r="C40" s="413" t="s">
        <v>150</v>
      </c>
      <c r="D40" s="569">
        <v>2024</v>
      </c>
      <c r="E40" s="570"/>
      <c r="F40" s="571"/>
      <c r="G40" s="35"/>
      <c r="H40" s="397"/>
      <c r="I40" s="397"/>
      <c r="J40" s="397"/>
      <c r="K40" s="397"/>
      <c r="L40" s="397"/>
      <c r="M40" s="397"/>
      <c r="N40" s="397"/>
      <c r="O40" s="397"/>
      <c r="P40" s="397"/>
      <c r="Q40" s="561"/>
      <c r="R40" s="546"/>
      <c r="S40" s="546"/>
      <c r="T40" s="546"/>
      <c r="U40" s="546"/>
      <c r="V40" s="397"/>
      <c r="W40" s="397"/>
      <c r="X40" s="560"/>
      <c r="Y40" s="546"/>
      <c r="Z40" s="546"/>
      <c r="AA40" s="546"/>
      <c r="AB40" s="404"/>
      <c r="AC40" s="393"/>
      <c r="AD40" s="393"/>
      <c r="AE40" s="393"/>
      <c r="AF40" s="393"/>
      <c r="AG40" s="393"/>
      <c r="AH40" s="393"/>
    </row>
    <row r="41" spans="1:34" ht="5.25" customHeight="1">
      <c r="A41" s="393"/>
      <c r="B41" s="31"/>
      <c r="C41" s="405"/>
      <c r="D41" s="38"/>
      <c r="E41" s="38"/>
      <c r="F41" s="38"/>
      <c r="G41" s="393"/>
      <c r="H41" s="397"/>
      <c r="I41" s="397"/>
      <c r="J41" s="397"/>
      <c r="K41" s="397"/>
      <c r="L41" s="397"/>
      <c r="M41" s="397"/>
      <c r="N41" s="397"/>
      <c r="O41" s="397"/>
      <c r="P41" s="397"/>
      <c r="Q41" s="402"/>
      <c r="R41" s="402"/>
      <c r="S41" s="402"/>
      <c r="T41" s="402"/>
      <c r="U41" s="402"/>
      <c r="V41" s="397"/>
      <c r="W41" s="397"/>
      <c r="X41" s="414"/>
      <c r="Y41" s="414"/>
      <c r="Z41" s="414"/>
      <c r="AA41" s="414"/>
      <c r="AB41" s="404"/>
      <c r="AC41" s="393"/>
      <c r="AD41" s="393"/>
      <c r="AE41" s="393"/>
      <c r="AF41" s="393"/>
      <c r="AG41" s="393"/>
      <c r="AH41" s="393"/>
    </row>
    <row r="42" spans="1:34" ht="15.75" customHeight="1">
      <c r="A42" s="393"/>
      <c r="B42" s="31"/>
      <c r="C42" s="405" t="s">
        <v>140</v>
      </c>
      <c r="D42" s="566">
        <v>15</v>
      </c>
      <c r="E42" s="529"/>
      <c r="F42" s="519"/>
      <c r="G42" s="393"/>
      <c r="H42" s="397"/>
      <c r="I42" s="397"/>
      <c r="J42" s="397"/>
      <c r="K42" s="397"/>
      <c r="L42" s="397"/>
      <c r="M42" s="397"/>
      <c r="N42" s="397"/>
      <c r="O42" s="397"/>
      <c r="P42" s="397"/>
      <c r="Q42" s="561"/>
      <c r="R42" s="546"/>
      <c r="S42" s="546"/>
      <c r="T42" s="546"/>
      <c r="U42" s="546"/>
      <c r="V42" s="397"/>
      <c r="W42" s="397"/>
      <c r="X42" s="560"/>
      <c r="Y42" s="546"/>
      <c r="Z42" s="546"/>
      <c r="AA42" s="546"/>
      <c r="AB42" s="398"/>
      <c r="AC42" s="393"/>
      <c r="AD42" s="393"/>
      <c r="AE42" s="393"/>
      <c r="AF42" s="393"/>
      <c r="AG42" s="393"/>
      <c r="AH42" s="393"/>
    </row>
    <row r="43" spans="1:34" ht="15.75" customHeight="1">
      <c r="A43" s="393"/>
      <c r="B43" s="31"/>
      <c r="C43" s="393"/>
      <c r="D43" s="393"/>
      <c r="E43" s="393"/>
      <c r="F43" s="393"/>
      <c r="G43" s="393"/>
      <c r="H43" s="393"/>
      <c r="I43" s="397"/>
      <c r="J43" s="397"/>
      <c r="K43" s="405"/>
      <c r="L43" s="405"/>
      <c r="M43" s="405"/>
      <c r="N43" s="405"/>
      <c r="O43" s="405"/>
      <c r="P43" s="405"/>
      <c r="Q43" s="405"/>
      <c r="R43" s="405"/>
      <c r="S43" s="405"/>
      <c r="T43" s="405"/>
      <c r="U43" s="405"/>
      <c r="V43" s="405"/>
      <c r="W43" s="405"/>
      <c r="X43" s="405"/>
      <c r="Y43" s="405"/>
      <c r="Z43" s="405"/>
      <c r="AA43" s="405"/>
      <c r="AB43" s="398"/>
      <c r="AC43" s="393"/>
      <c r="AD43" s="393"/>
      <c r="AE43" s="393"/>
      <c r="AF43" s="393"/>
      <c r="AG43" s="393"/>
      <c r="AH43" s="393"/>
    </row>
    <row r="44" spans="1:34" ht="15.75" customHeight="1">
      <c r="A44" s="393"/>
      <c r="B44" s="31"/>
      <c r="C44" s="405"/>
      <c r="D44" s="528" t="s">
        <v>151</v>
      </c>
      <c r="E44" s="529"/>
      <c r="F44" s="529"/>
      <c r="G44" s="529"/>
      <c r="H44" s="529"/>
      <c r="I44" s="529"/>
      <c r="J44" s="529"/>
      <c r="K44" s="529"/>
      <c r="L44" s="529"/>
      <c r="M44" s="529"/>
      <c r="N44" s="529"/>
      <c r="O44" s="529"/>
      <c r="P44" s="529"/>
      <c r="Q44" s="529"/>
      <c r="R44" s="529"/>
      <c r="S44" s="529"/>
      <c r="T44" s="529"/>
      <c r="U44" s="529"/>
      <c r="V44" s="529"/>
      <c r="W44" s="529"/>
      <c r="X44" s="529"/>
      <c r="Y44" s="519"/>
      <c r="Z44" s="406"/>
      <c r="AA44" s="406"/>
      <c r="AB44" s="415"/>
      <c r="AC44" s="393"/>
      <c r="AD44" s="393"/>
      <c r="AE44" s="393"/>
      <c r="AF44" s="393"/>
      <c r="AG44" s="393"/>
      <c r="AH44" s="393"/>
    </row>
    <row r="45" spans="1:34" ht="15.75" customHeight="1">
      <c r="A45" s="393"/>
      <c r="B45" s="31"/>
      <c r="C45" s="393"/>
      <c r="D45" s="534" t="s">
        <v>152</v>
      </c>
      <c r="E45" s="529"/>
      <c r="F45" s="529"/>
      <c r="G45" s="529"/>
      <c r="H45" s="519"/>
      <c r="I45" s="530" t="s">
        <v>153</v>
      </c>
      <c r="J45" s="529"/>
      <c r="K45" s="529"/>
      <c r="L45" s="529"/>
      <c r="M45" s="529"/>
      <c r="N45" s="529"/>
      <c r="O45" s="529"/>
      <c r="P45" s="519"/>
      <c r="Q45" s="531" t="s">
        <v>154</v>
      </c>
      <c r="R45" s="529"/>
      <c r="S45" s="529"/>
      <c r="T45" s="529"/>
      <c r="U45" s="529"/>
      <c r="V45" s="529"/>
      <c r="W45" s="529"/>
      <c r="X45" s="529"/>
      <c r="Y45" s="519"/>
      <c r="Z45" s="406"/>
      <c r="AA45" s="406"/>
      <c r="AB45" s="415"/>
      <c r="AC45" s="393"/>
      <c r="AD45" s="393"/>
      <c r="AE45" s="393"/>
      <c r="AF45" s="393"/>
      <c r="AG45" s="393"/>
      <c r="AH45" s="393"/>
    </row>
    <row r="46" spans="1:34" ht="15.75" customHeight="1">
      <c r="A46" s="416"/>
      <c r="B46" s="39"/>
      <c r="C46" s="40"/>
      <c r="D46" s="535" t="s">
        <v>155</v>
      </c>
      <c r="E46" s="529"/>
      <c r="F46" s="529"/>
      <c r="G46" s="529"/>
      <c r="H46" s="519"/>
      <c r="I46" s="532" t="s">
        <v>156</v>
      </c>
      <c r="J46" s="529"/>
      <c r="K46" s="529"/>
      <c r="L46" s="529"/>
      <c r="M46" s="529"/>
      <c r="N46" s="529"/>
      <c r="O46" s="529"/>
      <c r="P46" s="519"/>
      <c r="Q46" s="533" t="s">
        <v>157</v>
      </c>
      <c r="R46" s="529"/>
      <c r="S46" s="529"/>
      <c r="T46" s="529"/>
      <c r="U46" s="529"/>
      <c r="V46" s="529"/>
      <c r="W46" s="529"/>
      <c r="X46" s="529"/>
      <c r="Y46" s="519"/>
      <c r="Z46" s="416"/>
      <c r="AA46" s="416"/>
      <c r="AB46" s="417"/>
      <c r="AC46" s="416"/>
      <c r="AD46" s="416"/>
      <c r="AE46" s="416"/>
      <c r="AF46" s="416"/>
      <c r="AG46" s="416"/>
      <c r="AH46" s="416"/>
    </row>
    <row r="47" spans="1:34" ht="15.75" customHeight="1">
      <c r="A47" s="393"/>
      <c r="B47" s="31"/>
      <c r="C47" s="418"/>
      <c r="D47" s="418"/>
      <c r="E47" s="418"/>
      <c r="F47" s="418"/>
      <c r="G47" s="419"/>
      <c r="H47" s="419"/>
      <c r="I47" s="419"/>
      <c r="J47" s="419"/>
      <c r="K47" s="419"/>
      <c r="L47" s="419"/>
      <c r="M47" s="419"/>
      <c r="N47" s="419"/>
      <c r="O47" s="419"/>
      <c r="P47" s="419"/>
      <c r="Q47" s="419"/>
      <c r="R47" s="419"/>
      <c r="S47" s="419"/>
      <c r="T47" s="419"/>
      <c r="U47" s="419"/>
      <c r="V47" s="419"/>
      <c r="W47" s="419"/>
      <c r="X47" s="419"/>
      <c r="Y47" s="419"/>
      <c r="Z47" s="418"/>
      <c r="AA47" s="418"/>
      <c r="AB47" s="401"/>
      <c r="AC47" s="393"/>
      <c r="AD47" s="393"/>
      <c r="AE47" s="393"/>
      <c r="AF47" s="393"/>
      <c r="AG47" s="393"/>
      <c r="AH47" s="393"/>
    </row>
    <row r="48" spans="1:34" ht="15.75" customHeight="1">
      <c r="A48" s="420"/>
      <c r="B48" s="41"/>
      <c r="C48" s="536" t="s">
        <v>158</v>
      </c>
      <c r="D48" s="529"/>
      <c r="E48" s="529"/>
      <c r="F48" s="519"/>
      <c r="G48" s="537" t="s">
        <v>159</v>
      </c>
      <c r="H48" s="538" t="s">
        <v>160</v>
      </c>
      <c r="I48" s="539"/>
      <c r="J48" s="539"/>
      <c r="K48" s="539"/>
      <c r="L48" s="539"/>
      <c r="M48" s="539"/>
      <c r="N48" s="539"/>
      <c r="O48" s="539"/>
      <c r="P48" s="539"/>
      <c r="Q48" s="539"/>
      <c r="R48" s="539"/>
      <c r="S48" s="539"/>
      <c r="T48" s="539"/>
      <c r="U48" s="539"/>
      <c r="V48" s="539"/>
      <c r="W48" s="539"/>
      <c r="X48" s="539"/>
      <c r="Y48" s="539"/>
      <c r="Z48" s="539"/>
      <c r="AA48" s="540"/>
      <c r="AB48" s="415"/>
      <c r="AC48" s="420"/>
      <c r="AD48" s="420"/>
      <c r="AE48" s="420"/>
      <c r="AF48" s="420"/>
      <c r="AG48" s="420"/>
      <c r="AH48" s="420"/>
    </row>
    <row r="49" spans="1:34" ht="15.75" customHeight="1">
      <c r="A49" s="420"/>
      <c r="B49" s="41"/>
      <c r="C49" s="42" t="s">
        <v>161</v>
      </c>
      <c r="D49" s="43">
        <v>1.2</v>
      </c>
      <c r="E49" s="536" t="s">
        <v>162</v>
      </c>
      <c r="F49" s="519"/>
      <c r="G49" s="506"/>
      <c r="H49" s="541"/>
      <c r="I49" s="542"/>
      <c r="J49" s="542"/>
      <c r="K49" s="542"/>
      <c r="L49" s="542"/>
      <c r="M49" s="542"/>
      <c r="N49" s="542"/>
      <c r="O49" s="542"/>
      <c r="P49" s="542"/>
      <c r="Q49" s="542"/>
      <c r="R49" s="542"/>
      <c r="S49" s="542"/>
      <c r="T49" s="542"/>
      <c r="U49" s="542"/>
      <c r="V49" s="542"/>
      <c r="W49" s="542"/>
      <c r="X49" s="542"/>
      <c r="Y49" s="542"/>
      <c r="Z49" s="542"/>
      <c r="AA49" s="543"/>
      <c r="AB49" s="415"/>
      <c r="AC49" s="420"/>
      <c r="AD49" s="420"/>
      <c r="AE49" s="420"/>
      <c r="AF49" s="420"/>
      <c r="AG49" s="420"/>
      <c r="AH49" s="420"/>
    </row>
    <row r="50" spans="1:34" ht="15.75" customHeight="1">
      <c r="A50" s="420"/>
      <c r="B50" s="41"/>
      <c r="C50" s="44">
        <v>2024</v>
      </c>
      <c r="D50" s="45">
        <v>45474</v>
      </c>
      <c r="E50" s="544">
        <v>45656</v>
      </c>
      <c r="F50" s="519"/>
      <c r="G50" s="46">
        <v>15</v>
      </c>
      <c r="H50" s="548" t="s">
        <v>724</v>
      </c>
      <c r="I50" s="529"/>
      <c r="J50" s="529"/>
      <c r="K50" s="529"/>
      <c r="L50" s="529"/>
      <c r="M50" s="529"/>
      <c r="N50" s="529"/>
      <c r="O50" s="529"/>
      <c r="P50" s="529"/>
      <c r="Q50" s="529"/>
      <c r="R50" s="529"/>
      <c r="S50" s="529"/>
      <c r="T50" s="529"/>
      <c r="U50" s="529"/>
      <c r="V50" s="529"/>
      <c r="W50" s="529"/>
      <c r="X50" s="529"/>
      <c r="Y50" s="529"/>
      <c r="Z50" s="529"/>
      <c r="AA50" s="519"/>
      <c r="AB50" s="415"/>
      <c r="AC50" s="420"/>
      <c r="AD50" s="420"/>
      <c r="AE50" s="420"/>
      <c r="AF50" s="420"/>
      <c r="AG50" s="420"/>
      <c r="AH50" s="420"/>
    </row>
    <row r="51" spans="1:34" ht="15.75" customHeight="1">
      <c r="A51" s="420"/>
      <c r="B51" s="41"/>
      <c r="C51" s="44">
        <v>2025</v>
      </c>
      <c r="D51" s="45">
        <v>45658</v>
      </c>
      <c r="E51" s="544">
        <v>46021</v>
      </c>
      <c r="F51" s="519"/>
      <c r="G51" s="46">
        <v>30</v>
      </c>
      <c r="H51" s="548" t="s">
        <v>724</v>
      </c>
      <c r="I51" s="529"/>
      <c r="J51" s="529"/>
      <c r="K51" s="529"/>
      <c r="L51" s="529"/>
      <c r="M51" s="529"/>
      <c r="N51" s="529"/>
      <c r="O51" s="529"/>
      <c r="P51" s="529"/>
      <c r="Q51" s="529"/>
      <c r="R51" s="529"/>
      <c r="S51" s="529"/>
      <c r="T51" s="529"/>
      <c r="U51" s="529"/>
      <c r="V51" s="529"/>
      <c r="W51" s="529"/>
      <c r="X51" s="529"/>
      <c r="Y51" s="529"/>
      <c r="Z51" s="529"/>
      <c r="AA51" s="519"/>
      <c r="AB51" s="415"/>
      <c r="AC51" s="420"/>
      <c r="AD51" s="420"/>
      <c r="AE51" s="420"/>
      <c r="AF51" s="420"/>
      <c r="AG51" s="420"/>
      <c r="AH51" s="420"/>
    </row>
    <row r="52" spans="1:34" ht="15.75" customHeight="1">
      <c r="A52" s="420"/>
      <c r="B52" s="41"/>
      <c r="C52" s="44">
        <v>2026</v>
      </c>
      <c r="D52" s="45">
        <v>46023</v>
      </c>
      <c r="E52" s="544">
        <v>46386</v>
      </c>
      <c r="F52" s="519"/>
      <c r="G52" s="46">
        <v>45</v>
      </c>
      <c r="H52" s="548" t="s">
        <v>724</v>
      </c>
      <c r="I52" s="529"/>
      <c r="J52" s="529"/>
      <c r="K52" s="529"/>
      <c r="L52" s="529"/>
      <c r="M52" s="529"/>
      <c r="N52" s="529"/>
      <c r="O52" s="529"/>
      <c r="P52" s="529"/>
      <c r="Q52" s="529"/>
      <c r="R52" s="529"/>
      <c r="S52" s="529"/>
      <c r="T52" s="529"/>
      <c r="U52" s="529"/>
      <c r="V52" s="529"/>
      <c r="W52" s="529"/>
      <c r="X52" s="529"/>
      <c r="Y52" s="529"/>
      <c r="Z52" s="529"/>
      <c r="AA52" s="519"/>
      <c r="AB52" s="415"/>
      <c r="AC52" s="420"/>
      <c r="AD52" s="420"/>
      <c r="AE52" s="420"/>
      <c r="AF52" s="420"/>
      <c r="AG52" s="420"/>
      <c r="AH52" s="420"/>
    </row>
    <row r="53" spans="1:34" ht="15.75" customHeight="1">
      <c r="A53" s="420"/>
      <c r="B53" s="41"/>
      <c r="C53" s="44">
        <v>2027</v>
      </c>
      <c r="D53" s="45">
        <v>46388</v>
      </c>
      <c r="E53" s="544">
        <v>46751</v>
      </c>
      <c r="F53" s="519"/>
      <c r="G53" s="46">
        <v>60</v>
      </c>
      <c r="H53" s="548" t="s">
        <v>724</v>
      </c>
      <c r="I53" s="529"/>
      <c r="J53" s="529"/>
      <c r="K53" s="529"/>
      <c r="L53" s="529"/>
      <c r="M53" s="529"/>
      <c r="N53" s="529"/>
      <c r="O53" s="529"/>
      <c r="P53" s="529"/>
      <c r="Q53" s="529"/>
      <c r="R53" s="529"/>
      <c r="S53" s="529"/>
      <c r="T53" s="529"/>
      <c r="U53" s="529"/>
      <c r="V53" s="529"/>
      <c r="W53" s="529"/>
      <c r="X53" s="529"/>
      <c r="Y53" s="529"/>
      <c r="Z53" s="529"/>
      <c r="AA53" s="519"/>
      <c r="AB53" s="415"/>
      <c r="AC53" s="420"/>
      <c r="AD53" s="420"/>
      <c r="AE53" s="420"/>
      <c r="AF53" s="420"/>
      <c r="AG53" s="420"/>
      <c r="AH53" s="420"/>
    </row>
    <row r="54" spans="1:34" ht="15.75" customHeight="1">
      <c r="A54" s="420"/>
      <c r="B54" s="41"/>
      <c r="C54" s="44"/>
      <c r="D54" s="44"/>
      <c r="E54" s="536"/>
      <c r="F54" s="519"/>
      <c r="G54" s="43"/>
      <c r="H54" s="536"/>
      <c r="I54" s="529"/>
      <c r="J54" s="529"/>
      <c r="K54" s="529"/>
      <c r="L54" s="529"/>
      <c r="M54" s="529"/>
      <c r="N54" s="529"/>
      <c r="O54" s="529"/>
      <c r="P54" s="529"/>
      <c r="Q54" s="529"/>
      <c r="R54" s="529"/>
      <c r="S54" s="529"/>
      <c r="T54" s="529"/>
      <c r="U54" s="529"/>
      <c r="V54" s="529"/>
      <c r="W54" s="529"/>
      <c r="X54" s="529"/>
      <c r="Y54" s="529"/>
      <c r="Z54" s="529"/>
      <c r="AA54" s="519"/>
      <c r="AB54" s="415"/>
      <c r="AC54" s="420"/>
      <c r="AD54" s="420"/>
      <c r="AE54" s="420"/>
      <c r="AF54" s="420"/>
      <c r="AG54" s="420"/>
      <c r="AH54" s="420"/>
    </row>
    <row r="55" spans="1:34" ht="15.75" customHeight="1">
      <c r="A55" s="393"/>
      <c r="B55" s="31"/>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400"/>
      <c r="AC55" s="393"/>
      <c r="AD55" s="393"/>
      <c r="AE55" s="393"/>
      <c r="AF55" s="393"/>
      <c r="AG55" s="393"/>
      <c r="AH55" s="393"/>
    </row>
    <row r="56" spans="1:34" ht="15.75" customHeight="1">
      <c r="A56" s="393"/>
      <c r="B56" s="31"/>
      <c r="C56" s="550" t="s">
        <v>163</v>
      </c>
      <c r="D56" s="546"/>
      <c r="E56" s="405"/>
      <c r="F56" s="397" t="s">
        <v>164</v>
      </c>
      <c r="G56" s="47"/>
      <c r="H56" s="407"/>
      <c r="I56" s="397" t="s">
        <v>165</v>
      </c>
      <c r="J56" s="393"/>
      <c r="K56" s="549"/>
      <c r="L56" s="519"/>
      <c r="M56" s="405"/>
      <c r="N56" s="393"/>
      <c r="O56" s="393"/>
      <c r="P56" s="393"/>
      <c r="Q56" s="393"/>
      <c r="R56" s="393"/>
      <c r="S56" s="393"/>
      <c r="T56" s="393"/>
      <c r="U56" s="393"/>
      <c r="V56" s="393"/>
      <c r="W56" s="393"/>
      <c r="X56" s="393"/>
      <c r="Y56" s="393"/>
      <c r="Z56" s="393"/>
      <c r="AA56" s="393"/>
      <c r="AB56" s="400"/>
      <c r="AC56" s="393"/>
      <c r="AD56" s="393"/>
      <c r="AE56" s="393"/>
      <c r="AF56" s="393"/>
      <c r="AG56" s="393"/>
      <c r="AH56" s="393"/>
    </row>
    <row r="57" spans="1:34" ht="15.75" customHeight="1">
      <c r="A57" s="393"/>
      <c r="B57" s="42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22"/>
      <c r="AC57" s="393"/>
      <c r="AD57" s="393"/>
      <c r="AE57" s="393"/>
      <c r="AF57" s="393"/>
      <c r="AG57" s="393"/>
      <c r="AH57" s="393"/>
    </row>
    <row r="58" spans="1:34" ht="15.75" customHeight="1">
      <c r="A58" s="393"/>
      <c r="B58" s="547" t="s">
        <v>166</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19"/>
      <c r="AC58" s="393"/>
      <c r="AD58" s="393"/>
      <c r="AE58" s="393"/>
      <c r="AF58" s="393"/>
      <c r="AG58" s="393"/>
      <c r="AH58" s="393"/>
    </row>
    <row r="59" spans="1:34" ht="15.75" customHeight="1">
      <c r="A59" s="393"/>
      <c r="B59" s="48"/>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9"/>
      <c r="AC59" s="393"/>
      <c r="AD59" s="393"/>
      <c r="AE59" s="393"/>
      <c r="AF59" s="393"/>
      <c r="AG59" s="393"/>
      <c r="AH59" s="393"/>
    </row>
    <row r="60" spans="1:34" ht="29.25" customHeight="1">
      <c r="A60" s="393"/>
      <c r="B60" s="536" t="s">
        <v>161</v>
      </c>
      <c r="C60" s="519"/>
      <c r="D60" s="43"/>
      <c r="E60" s="536" t="s">
        <v>167</v>
      </c>
      <c r="F60" s="519"/>
      <c r="G60" s="43"/>
      <c r="H60" s="528" t="s">
        <v>168</v>
      </c>
      <c r="I60" s="519"/>
      <c r="J60" s="536"/>
      <c r="K60" s="519"/>
      <c r="L60" s="545"/>
      <c r="M60" s="546"/>
      <c r="N60" s="43" t="s">
        <v>169</v>
      </c>
      <c r="O60" s="536"/>
      <c r="P60" s="529"/>
      <c r="Q60" s="519"/>
      <c r="R60" s="536" t="s">
        <v>170</v>
      </c>
      <c r="S60" s="529"/>
      <c r="T60" s="519"/>
      <c r="U60" s="536"/>
      <c r="V60" s="529"/>
      <c r="W60" s="519"/>
      <c r="X60" s="536" t="s">
        <v>171</v>
      </c>
      <c r="Y60" s="519"/>
      <c r="Z60" s="536"/>
      <c r="AA60" s="529"/>
      <c r="AB60" s="519"/>
      <c r="AC60" s="393"/>
      <c r="AD60" s="393"/>
      <c r="AE60" s="393"/>
      <c r="AF60" s="393"/>
      <c r="AG60" s="393"/>
      <c r="AH60" s="393"/>
    </row>
    <row r="61" spans="1:34" ht="15.75" customHeight="1">
      <c r="A61" s="393"/>
      <c r="B61" s="48"/>
      <c r="C61" s="423"/>
      <c r="D61" s="423"/>
      <c r="E61" s="423"/>
      <c r="F61" s="416"/>
      <c r="G61" s="424"/>
      <c r="H61" s="425"/>
      <c r="I61" s="425"/>
      <c r="J61" s="416"/>
      <c r="K61" s="416"/>
      <c r="L61" s="416"/>
      <c r="M61" s="416"/>
      <c r="N61" s="425"/>
      <c r="O61" s="416"/>
      <c r="P61" s="416"/>
      <c r="Q61" s="416"/>
      <c r="R61" s="416"/>
      <c r="S61" s="425"/>
      <c r="T61" s="402"/>
      <c r="U61" s="402"/>
      <c r="V61" s="393"/>
      <c r="W61" s="425"/>
      <c r="X61" s="412"/>
      <c r="Y61" s="412"/>
      <c r="Z61" s="50"/>
      <c r="AA61" s="28"/>
      <c r="AB61" s="51"/>
      <c r="AC61" s="393"/>
      <c r="AD61" s="393"/>
      <c r="AE61" s="393"/>
      <c r="AF61" s="393"/>
      <c r="AG61" s="393"/>
      <c r="AH61" s="393"/>
    </row>
    <row r="62" spans="1:34" ht="15.75" customHeight="1">
      <c r="A62" s="393"/>
      <c r="B62" s="547" t="s">
        <v>172</v>
      </c>
      <c r="C62" s="519"/>
      <c r="D62" s="551"/>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3"/>
      <c r="AC62" s="393"/>
      <c r="AD62" s="393"/>
      <c r="AE62" s="393"/>
      <c r="AF62" s="393"/>
      <c r="AG62" s="393"/>
      <c r="AH62" s="393"/>
    </row>
    <row r="63" spans="1:34" ht="15.75" customHeight="1">
      <c r="A63" s="393"/>
      <c r="B63" s="48"/>
      <c r="C63" s="423"/>
      <c r="D63" s="423"/>
      <c r="E63" s="423"/>
      <c r="F63" s="416"/>
      <c r="G63" s="424"/>
      <c r="H63" s="425"/>
      <c r="I63" s="425"/>
      <c r="J63" s="416"/>
      <c r="K63" s="416"/>
      <c r="L63" s="416"/>
      <c r="M63" s="416"/>
      <c r="N63" s="425"/>
      <c r="O63" s="416"/>
      <c r="P63" s="416"/>
      <c r="Q63" s="416"/>
      <c r="R63" s="416"/>
      <c r="S63" s="425"/>
      <c r="T63" s="402"/>
      <c r="U63" s="402"/>
      <c r="V63" s="393"/>
      <c r="W63" s="425"/>
      <c r="X63" s="412"/>
      <c r="Y63" s="412"/>
      <c r="Z63" s="50"/>
      <c r="AA63" s="28"/>
      <c r="AB63" s="51"/>
      <c r="AC63" s="393"/>
      <c r="AD63" s="393"/>
      <c r="AE63" s="393"/>
      <c r="AF63" s="393"/>
      <c r="AG63" s="393"/>
      <c r="AH63" s="393"/>
    </row>
    <row r="64" spans="1:34" ht="15.75" customHeight="1">
      <c r="A64" s="393"/>
      <c r="B64" s="547" t="s">
        <v>173</v>
      </c>
      <c r="C64" s="519"/>
      <c r="D64" s="55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3"/>
      <c r="AC64" s="393"/>
      <c r="AD64" s="393"/>
      <c r="AE64" s="393"/>
      <c r="AF64" s="393"/>
      <c r="AG64" s="393"/>
      <c r="AH64" s="393"/>
    </row>
    <row r="65" spans="1:34" ht="15.75" customHeight="1">
      <c r="A65" s="393"/>
      <c r="B65" s="48"/>
      <c r="C65" s="423"/>
      <c r="D65" s="423"/>
      <c r="E65" s="423"/>
      <c r="F65" s="416"/>
      <c r="G65" s="424"/>
      <c r="H65" s="425"/>
      <c r="I65" s="425"/>
      <c r="J65" s="416"/>
      <c r="K65" s="416"/>
      <c r="L65" s="416"/>
      <c r="M65" s="416"/>
      <c r="N65" s="425"/>
      <c r="O65" s="416"/>
      <c r="P65" s="416"/>
      <c r="Q65" s="416"/>
      <c r="R65" s="416"/>
      <c r="S65" s="425"/>
      <c r="T65" s="402"/>
      <c r="U65" s="402"/>
      <c r="V65" s="393"/>
      <c r="W65" s="425"/>
      <c r="X65" s="412"/>
      <c r="Y65" s="412"/>
      <c r="Z65" s="412"/>
      <c r="AA65" s="402"/>
      <c r="AB65" s="408"/>
      <c r="AC65" s="393"/>
      <c r="AD65" s="393"/>
      <c r="AE65" s="393"/>
      <c r="AF65" s="393"/>
      <c r="AG65" s="393"/>
      <c r="AH65" s="393"/>
    </row>
    <row r="66" spans="1:34" ht="15.75" customHeight="1">
      <c r="A66" s="393"/>
      <c r="B66" s="547" t="s">
        <v>174</v>
      </c>
      <c r="C66" s="519"/>
      <c r="D66" s="55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3"/>
      <c r="AC66" s="393"/>
      <c r="AD66" s="393"/>
      <c r="AE66" s="393"/>
      <c r="AF66" s="393"/>
      <c r="AG66" s="393"/>
      <c r="AH66" s="393"/>
    </row>
    <row r="67" spans="1:34" ht="15.75" customHeight="1">
      <c r="A67" s="393"/>
      <c r="B67" s="48"/>
      <c r="C67" s="423"/>
      <c r="D67" s="423"/>
      <c r="E67" s="423"/>
      <c r="F67" s="416"/>
      <c r="G67" s="424"/>
      <c r="H67" s="425"/>
      <c r="I67" s="425"/>
      <c r="J67" s="416"/>
      <c r="K67" s="416"/>
      <c r="L67" s="416"/>
      <c r="M67" s="416"/>
      <c r="N67" s="425"/>
      <c r="O67" s="416"/>
      <c r="P67" s="416"/>
      <c r="Q67" s="416"/>
      <c r="R67" s="416"/>
      <c r="S67" s="425"/>
      <c r="T67" s="402"/>
      <c r="U67" s="402"/>
      <c r="V67" s="393"/>
      <c r="W67" s="425"/>
      <c r="X67" s="412"/>
      <c r="Y67" s="412"/>
      <c r="Z67" s="50"/>
      <c r="AA67" s="28"/>
      <c r="AB67" s="51"/>
      <c r="AC67" s="393"/>
      <c r="AD67" s="393"/>
      <c r="AE67" s="393"/>
      <c r="AF67" s="393"/>
      <c r="AG67" s="393"/>
      <c r="AH67" s="393"/>
    </row>
    <row r="68" spans="1:34" ht="15.75" customHeight="1">
      <c r="A68" s="393"/>
      <c r="B68" s="547" t="s">
        <v>175</v>
      </c>
      <c r="C68" s="519"/>
      <c r="D68" s="55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3"/>
      <c r="AC68" s="393"/>
      <c r="AD68" s="393"/>
      <c r="AE68" s="393"/>
      <c r="AF68" s="393"/>
      <c r="AG68" s="393"/>
      <c r="AH68" s="393"/>
    </row>
    <row r="69" spans="1:34" ht="15.75" customHeight="1">
      <c r="A69" s="393"/>
      <c r="B69" s="48"/>
      <c r="C69" s="423"/>
      <c r="D69" s="423"/>
      <c r="E69" s="423"/>
      <c r="F69" s="416"/>
      <c r="G69" s="424"/>
      <c r="H69" s="425"/>
      <c r="I69" s="425"/>
      <c r="J69" s="416"/>
      <c r="K69" s="416"/>
      <c r="L69" s="416"/>
      <c r="M69" s="416"/>
      <c r="N69" s="425"/>
      <c r="O69" s="416"/>
      <c r="P69" s="416"/>
      <c r="Q69" s="416"/>
      <c r="R69" s="416"/>
      <c r="S69" s="425"/>
      <c r="T69" s="402"/>
      <c r="U69" s="402"/>
      <c r="V69" s="393"/>
      <c r="W69" s="425"/>
      <c r="X69" s="412"/>
      <c r="Y69" s="412"/>
      <c r="Z69" s="50"/>
      <c r="AA69" s="28"/>
      <c r="AB69" s="51"/>
      <c r="AC69" s="393"/>
      <c r="AD69" s="393"/>
      <c r="AE69" s="393"/>
      <c r="AF69" s="393"/>
      <c r="AG69" s="393"/>
      <c r="AH69" s="393"/>
    </row>
    <row r="70" spans="1:34" ht="15.75" customHeight="1">
      <c r="A70" s="393"/>
      <c r="B70" s="547" t="s">
        <v>176</v>
      </c>
      <c r="C70" s="519"/>
      <c r="D70" s="55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3"/>
      <c r="AC70" s="393"/>
      <c r="AD70" s="393"/>
      <c r="AE70" s="393"/>
      <c r="AF70" s="393"/>
      <c r="AG70" s="393"/>
      <c r="AH70" s="393"/>
    </row>
    <row r="71" spans="1:34" ht="15.75" customHeight="1">
      <c r="A71" s="393"/>
      <c r="B71" s="48"/>
      <c r="C71" s="423"/>
      <c r="D71" s="423"/>
      <c r="E71" s="423"/>
      <c r="F71" s="416"/>
      <c r="G71" s="424"/>
      <c r="H71" s="425"/>
      <c r="I71" s="425"/>
      <c r="J71" s="416"/>
      <c r="K71" s="416"/>
      <c r="L71" s="416"/>
      <c r="M71" s="416"/>
      <c r="N71" s="425"/>
      <c r="O71" s="416"/>
      <c r="P71" s="416"/>
      <c r="Q71" s="416"/>
      <c r="R71" s="416"/>
      <c r="S71" s="425"/>
      <c r="T71" s="402"/>
      <c r="U71" s="402"/>
      <c r="V71" s="393"/>
      <c r="W71" s="425"/>
      <c r="X71" s="412"/>
      <c r="Y71" s="412"/>
      <c r="Z71" s="50"/>
      <c r="AA71" s="28"/>
      <c r="AB71" s="51"/>
      <c r="AC71" s="393"/>
      <c r="AD71" s="393"/>
      <c r="AE71" s="393"/>
      <c r="AF71" s="393"/>
      <c r="AG71" s="393"/>
      <c r="AH71" s="393"/>
    </row>
    <row r="72" spans="1:34" ht="15.75" customHeight="1">
      <c r="A72" s="393"/>
      <c r="B72" s="547" t="s">
        <v>177</v>
      </c>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19"/>
      <c r="AC72" s="393"/>
      <c r="AD72" s="393"/>
      <c r="AE72" s="393"/>
      <c r="AF72" s="393"/>
      <c r="AG72" s="393"/>
      <c r="AH72" s="393"/>
    </row>
    <row r="73" spans="1:34" ht="15.75" customHeight="1">
      <c r="A73" s="393"/>
      <c r="B73" s="528" t="s">
        <v>122</v>
      </c>
      <c r="C73" s="519"/>
      <c r="D73" s="52" t="s">
        <v>178</v>
      </c>
      <c r="E73" s="528" t="s">
        <v>179</v>
      </c>
      <c r="F73" s="519"/>
      <c r="G73" s="528" t="s">
        <v>177</v>
      </c>
      <c r="H73" s="529"/>
      <c r="I73" s="529"/>
      <c r="J73" s="529"/>
      <c r="K73" s="529"/>
      <c r="L73" s="529"/>
      <c r="M73" s="529"/>
      <c r="N73" s="529"/>
      <c r="O73" s="519"/>
      <c r="P73" s="528" t="s">
        <v>180</v>
      </c>
      <c r="Q73" s="529"/>
      <c r="R73" s="529"/>
      <c r="S73" s="529"/>
      <c r="T73" s="529"/>
      <c r="U73" s="529"/>
      <c r="V73" s="529"/>
      <c r="W73" s="529"/>
      <c r="X73" s="529"/>
      <c r="Y73" s="529"/>
      <c r="Z73" s="529"/>
      <c r="AA73" s="529"/>
      <c r="AB73" s="519"/>
      <c r="AC73" s="393"/>
      <c r="AD73" s="393"/>
      <c r="AE73" s="393"/>
      <c r="AF73" s="393"/>
      <c r="AG73" s="393"/>
      <c r="AH73" s="393"/>
    </row>
    <row r="74" spans="1:34" ht="15.75" customHeight="1">
      <c r="A74" s="393"/>
      <c r="B74" s="528"/>
      <c r="C74" s="519"/>
      <c r="D74" s="37"/>
      <c r="E74" s="528"/>
      <c r="F74" s="519"/>
      <c r="G74" s="553"/>
      <c r="H74" s="529"/>
      <c r="I74" s="529"/>
      <c r="J74" s="529"/>
      <c r="K74" s="529"/>
      <c r="L74" s="529"/>
      <c r="M74" s="529"/>
      <c r="N74" s="529"/>
      <c r="O74" s="519"/>
      <c r="P74" s="553"/>
      <c r="Q74" s="529"/>
      <c r="R74" s="529"/>
      <c r="S74" s="529"/>
      <c r="T74" s="529"/>
      <c r="U74" s="529"/>
      <c r="V74" s="529"/>
      <c r="W74" s="529"/>
      <c r="X74" s="529"/>
      <c r="Y74" s="529"/>
      <c r="Z74" s="529"/>
      <c r="AA74" s="529"/>
      <c r="AB74" s="519"/>
      <c r="AC74" s="393"/>
      <c r="AD74" s="393"/>
      <c r="AE74" s="393"/>
      <c r="AF74" s="393"/>
      <c r="AG74" s="393"/>
      <c r="AH74" s="393"/>
    </row>
    <row r="75" spans="1:34" ht="15.75" customHeight="1">
      <c r="A75" s="393"/>
      <c r="B75" s="528"/>
      <c r="C75" s="519"/>
      <c r="D75" s="37"/>
      <c r="E75" s="528"/>
      <c r="F75" s="519"/>
      <c r="G75" s="553"/>
      <c r="H75" s="529"/>
      <c r="I75" s="529"/>
      <c r="J75" s="529"/>
      <c r="K75" s="529"/>
      <c r="L75" s="529"/>
      <c r="M75" s="529"/>
      <c r="N75" s="529"/>
      <c r="O75" s="519"/>
      <c r="P75" s="553"/>
      <c r="Q75" s="529"/>
      <c r="R75" s="529"/>
      <c r="S75" s="529"/>
      <c r="T75" s="529"/>
      <c r="U75" s="529"/>
      <c r="V75" s="529"/>
      <c r="W75" s="529"/>
      <c r="X75" s="529"/>
      <c r="Y75" s="529"/>
      <c r="Z75" s="529"/>
      <c r="AA75" s="529"/>
      <c r="AB75" s="519"/>
      <c r="AC75" s="393"/>
      <c r="AD75" s="393"/>
      <c r="AE75" s="393"/>
      <c r="AF75" s="393"/>
      <c r="AG75" s="393"/>
      <c r="AH75" s="393"/>
    </row>
    <row r="76" spans="1:34" ht="26.25" customHeight="1">
      <c r="A76" s="393"/>
      <c r="B76" s="554" t="s">
        <v>181</v>
      </c>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19"/>
      <c r="AC76" s="393"/>
      <c r="AD76" s="426"/>
      <c r="AE76" s="393"/>
      <c r="AF76" s="393"/>
      <c r="AG76" s="393"/>
      <c r="AH76" s="393"/>
    </row>
    <row r="77" spans="1:34" ht="12.75" customHeight="1">
      <c r="A77" s="39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row>
    <row r="78" spans="1:34" ht="12.75" customHeight="1">
      <c r="A78" s="39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row>
    <row r="79" spans="1:34" ht="12.7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row>
    <row r="80" spans="1:34" ht="12.7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row>
    <row r="81" spans="1:34" ht="12.75" customHeight="1">
      <c r="A81" s="39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row>
    <row r="82" spans="1:34" ht="12.75" customHeight="1">
      <c r="A82" s="39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row>
    <row r="83" spans="1:34" ht="12.75" customHeight="1">
      <c r="A83" s="39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row>
    <row r="84" spans="1:34"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row>
    <row r="85" spans="1:34"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row>
    <row r="86" spans="1:34"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row>
    <row r="87" spans="1:34"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row>
    <row r="88" spans="1:34"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row>
    <row r="89" spans="1:34"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row>
    <row r="90" spans="1:34"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row>
    <row r="91" spans="1:34"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row>
    <row r="92" spans="1:34"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row>
    <row r="93" spans="1:34"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row>
    <row r="94" spans="1:34"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row>
    <row r="95" spans="1:34"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row>
    <row r="96" spans="1:34"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row>
    <row r="97" spans="1:34"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row>
    <row r="98" spans="1:34"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row>
    <row r="99" spans="1:34"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row>
    <row r="100" spans="1:34"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row>
    <row r="101" spans="1:34"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row>
    <row r="102" spans="1:34"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row>
    <row r="103" spans="1:34"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row>
    <row r="104" spans="1:34"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row>
    <row r="105" spans="1:34"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row>
    <row r="106" spans="1:34"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row>
    <row r="107" spans="1:34"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row>
    <row r="108" spans="1:34"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row>
    <row r="109" spans="1:34"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row>
    <row r="110" spans="1:34"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row>
    <row r="111" spans="1:34"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row>
    <row r="112" spans="1:34"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row>
    <row r="113" spans="1:34"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row>
    <row r="114" spans="1:34"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row>
    <row r="115" spans="1:34"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row>
    <row r="116" spans="1:34"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row>
    <row r="117" spans="1:34"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c r="AH117" s="393"/>
    </row>
    <row r="118" spans="1:34"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row>
    <row r="119" spans="1:34"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row>
    <row r="120" spans="1:34"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row>
    <row r="121" spans="1:34"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row>
    <row r="122" spans="1:34"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row>
    <row r="123" spans="1:34"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row>
    <row r="124" spans="1:34"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row>
    <row r="125" spans="1:34"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row>
    <row r="126" spans="1:34"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row>
    <row r="127" spans="1:34"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row>
    <row r="128" spans="1:34"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row>
    <row r="129" spans="1:34"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row>
    <row r="130" spans="1:34"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row>
    <row r="131" spans="1:34"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row>
    <row r="132" spans="1:34"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row>
    <row r="133" spans="1:34"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c r="AH133" s="393"/>
    </row>
    <row r="134" spans="1:34"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row>
    <row r="135" spans="1:34"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c r="AH135" s="393"/>
    </row>
    <row r="136" spans="1:34"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row>
    <row r="137" spans="1:34"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row>
    <row r="138" spans="1:34"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row>
    <row r="139" spans="1:34"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row>
    <row r="140" spans="1:34"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row>
    <row r="141" spans="1:34"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c r="AH141" s="393"/>
    </row>
    <row r="142" spans="1:34"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row>
    <row r="143" spans="1:34"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row>
    <row r="144" spans="1:34"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c r="AH144" s="393"/>
    </row>
    <row r="145" spans="1:34"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row>
    <row r="146" spans="1:34"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row>
    <row r="147" spans="1:34"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c r="AH147" s="393"/>
    </row>
    <row r="148" spans="1:34"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c r="AH148" s="393"/>
    </row>
    <row r="149" spans="1:34"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row>
    <row r="150" spans="1:34"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row>
    <row r="151" spans="1:34"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c r="AH151" s="393"/>
    </row>
    <row r="152" spans="1:34"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c r="AH152" s="393"/>
    </row>
    <row r="153" spans="1:34"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c r="AH153" s="393"/>
    </row>
    <row r="154" spans="1:34"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row>
    <row r="155" spans="1:34"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row>
    <row r="156" spans="1:34"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row>
    <row r="157" spans="1:34"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row>
    <row r="158" spans="1:34"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row>
    <row r="159" spans="1:34"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row>
    <row r="160" spans="1:34"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c r="AH160" s="393"/>
    </row>
    <row r="161" spans="1:34"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row>
    <row r="162" spans="1:34"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row>
    <row r="163" spans="1:34"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row>
    <row r="164" spans="1:34"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c r="AH164" s="393"/>
    </row>
    <row r="165" spans="1:34"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c r="AH165" s="393"/>
    </row>
    <row r="166" spans="1:34"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c r="AH166" s="393"/>
    </row>
    <row r="167" spans="1:34"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c r="AH167" s="393"/>
    </row>
    <row r="168" spans="1:34"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c r="AH168" s="393"/>
    </row>
    <row r="169" spans="1:34"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c r="AH169" s="393"/>
    </row>
    <row r="170" spans="1:34"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row>
    <row r="171" spans="1:34"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c r="AH171" s="393"/>
    </row>
    <row r="172" spans="1:34"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c r="AH172" s="393"/>
    </row>
    <row r="173" spans="1:34"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c r="AH173" s="393"/>
    </row>
    <row r="174" spans="1:34"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c r="AH174" s="393"/>
    </row>
    <row r="175" spans="1:34"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c r="AG175" s="393"/>
      <c r="AH175" s="393"/>
    </row>
    <row r="176" spans="1:34"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c r="AG176" s="393"/>
      <c r="AH176" s="393"/>
    </row>
    <row r="177" spans="1:34"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row>
    <row r="178" spans="1:34"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c r="AH178" s="393"/>
    </row>
    <row r="179" spans="1:34"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row>
    <row r="180" spans="1:34"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row>
    <row r="181" spans="1:34"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c r="AH181" s="393"/>
    </row>
    <row r="182" spans="1:34"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c r="AG182" s="393"/>
      <c r="AH182" s="393"/>
    </row>
    <row r="183" spans="1:34"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c r="AG183" s="393"/>
      <c r="AH183" s="393"/>
    </row>
    <row r="184" spans="1:34"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c r="AG184" s="393"/>
      <c r="AH184" s="393"/>
    </row>
    <row r="185" spans="1:34"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row>
    <row r="186" spans="1:34"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c r="AH186" s="393"/>
    </row>
    <row r="187" spans="1:34"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row>
    <row r="188" spans="1:34"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row>
    <row r="189" spans="1:34"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3"/>
    </row>
    <row r="190" spans="1:34"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row>
    <row r="191" spans="1:34"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row>
    <row r="192" spans="1:34"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c r="AH192" s="393"/>
    </row>
    <row r="193" spans="1:34"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row>
    <row r="194" spans="1:34"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3"/>
      <c r="AH194" s="393"/>
    </row>
    <row r="195" spans="1:34"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c r="AH195" s="393"/>
    </row>
    <row r="196" spans="1:34"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c r="AH196" s="393"/>
    </row>
    <row r="197" spans="1:34"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c r="AH197" s="393"/>
    </row>
    <row r="198" spans="1:34"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c r="AH198" s="393"/>
    </row>
    <row r="199" spans="1:34"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row>
    <row r="200" spans="1:34"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row>
    <row r="201" spans="1:34"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row>
    <row r="202" spans="1:34"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c r="AH202" s="393"/>
    </row>
    <row r="203" spans="1:34"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row>
    <row r="204" spans="1:34"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row>
    <row r="205" spans="1:34"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row>
    <row r="206" spans="1:34"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row>
    <row r="207" spans="1:34"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row>
    <row r="208" spans="1:34"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c r="AH208" s="393"/>
    </row>
    <row r="209" spans="1:34"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row>
    <row r="210" spans="1:34"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c r="AH210" s="393"/>
    </row>
    <row r="211" spans="1:34"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row>
    <row r="212" spans="1:34"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row>
    <row r="213" spans="1:34"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c r="AG213" s="393"/>
      <c r="AH213" s="393"/>
    </row>
    <row r="214" spans="1:34"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c r="AG214" s="393"/>
      <c r="AH214" s="393"/>
    </row>
    <row r="215" spans="1:34"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row>
    <row r="216" spans="1:34"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row>
    <row r="217" spans="1:34"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c r="AH217" s="393"/>
    </row>
    <row r="218" spans="1:34"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c r="AH218" s="393"/>
    </row>
    <row r="219" spans="1:34"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row>
    <row r="220" spans="1:34"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c r="AH220" s="393"/>
    </row>
    <row r="221" spans="1:34"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row>
    <row r="222" spans="1:34"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c r="AH222" s="393"/>
    </row>
    <row r="223" spans="1:34"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row>
    <row r="224" spans="1:34"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c r="AG224" s="393"/>
      <c r="AH224" s="393"/>
    </row>
    <row r="225" spans="1:34"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c r="AH225" s="393"/>
    </row>
    <row r="226" spans="1:34"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row>
    <row r="227" spans="1:34"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c r="AH227" s="393"/>
    </row>
    <row r="228" spans="1:34"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row>
    <row r="229" spans="1:34"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c r="AH229" s="393"/>
    </row>
    <row r="230" spans="1:34"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row>
    <row r="231" spans="1:34"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row>
    <row r="232" spans="1:34"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row>
    <row r="233" spans="1:34"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row>
    <row r="234" spans="1:34"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row>
    <row r="235" spans="1:34"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row>
    <row r="236" spans="1:34"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row>
    <row r="237" spans="1:34"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row>
    <row r="238" spans="1:34"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row>
    <row r="239" spans="1:34"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c r="AG239" s="393"/>
      <c r="AH239" s="393"/>
    </row>
    <row r="240" spans="1:34"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c r="AH240" s="393"/>
    </row>
    <row r="241" spans="1:34"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c r="AG241" s="393"/>
      <c r="AH241" s="393"/>
    </row>
    <row r="242" spans="1:34"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c r="AG242" s="393"/>
      <c r="AH242" s="393"/>
    </row>
    <row r="243" spans="1:34"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c r="AH243" s="393"/>
    </row>
    <row r="244" spans="1:34"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c r="AH244" s="393"/>
    </row>
    <row r="245" spans="1:34"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c r="AH245" s="393"/>
    </row>
    <row r="246" spans="1:34"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c r="AG246" s="393"/>
      <c r="AH246" s="393"/>
    </row>
    <row r="247" spans="1:34"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row>
    <row r="248" spans="1:34"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c r="AH248" s="393"/>
    </row>
    <row r="249" spans="1:34"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c r="AG249" s="393"/>
      <c r="AH249" s="393"/>
    </row>
    <row r="250" spans="1:34"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row>
    <row r="251" spans="1:34"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row>
    <row r="252" spans="1:34"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c r="AG252" s="393"/>
      <c r="AH252" s="393"/>
    </row>
    <row r="253" spans="1:34"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c r="AG253" s="393"/>
      <c r="AH253" s="393"/>
    </row>
    <row r="254" spans="1:34"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row>
    <row r="255" spans="1:34"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c r="AH255" s="393"/>
    </row>
    <row r="256" spans="1:34"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row>
    <row r="257" spans="1:34"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row>
    <row r="258" spans="1:34"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c r="AG258" s="393"/>
      <c r="AH258" s="393"/>
    </row>
    <row r="259" spans="1:34"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c r="AG259" s="393"/>
      <c r="AH259" s="393"/>
    </row>
    <row r="260" spans="1:34"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c r="AG260" s="393"/>
      <c r="AH260" s="393"/>
    </row>
    <row r="261" spans="1:34"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c r="AH261" s="393"/>
    </row>
    <row r="262" spans="1:34"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c r="AG262" s="393"/>
      <c r="AH262" s="393"/>
    </row>
    <row r="263" spans="1:34"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c r="AG263" s="393"/>
      <c r="AH263" s="393"/>
    </row>
    <row r="264" spans="1:34"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c r="AG264" s="393"/>
      <c r="AH264" s="393"/>
    </row>
    <row r="265" spans="1:34"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c r="AH265" s="393"/>
    </row>
    <row r="266" spans="1:34"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c r="AG266" s="393"/>
      <c r="AH266" s="393"/>
    </row>
    <row r="267" spans="1:34"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row>
    <row r="268" spans="1:34"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c r="AG268" s="393"/>
      <c r="AH268" s="393"/>
    </row>
    <row r="269" spans="1:34"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row>
    <row r="270" spans="1:34"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c r="AH270" s="393"/>
    </row>
    <row r="271" spans="1:34"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c r="AG271" s="393"/>
      <c r="AH271" s="393"/>
    </row>
    <row r="272" spans="1:34"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c r="AH272" s="393"/>
    </row>
    <row r="273" spans="1:34"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H273" s="393"/>
    </row>
    <row r="274" spans="1:34"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c r="AH274" s="393"/>
    </row>
    <row r="275" spans="1:34"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c r="AG275" s="393"/>
      <c r="AH275" s="393"/>
    </row>
    <row r="276" spans="1:34"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c r="AH276" s="393"/>
    </row>
    <row r="277" spans="1:34"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c r="AH277" s="393"/>
    </row>
    <row r="278" spans="1:34"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c r="AH278" s="393"/>
    </row>
    <row r="279" spans="1:34"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c r="AH279" s="393"/>
    </row>
    <row r="280" spans="1:34"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c r="AH280" s="393"/>
    </row>
    <row r="281" spans="1:34"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c r="AG281" s="393"/>
      <c r="AH281" s="393"/>
    </row>
    <row r="282" spans="1:34"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c r="AH282" s="393"/>
    </row>
    <row r="283" spans="1:34"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c r="AG283" s="393"/>
      <c r="AH283" s="393"/>
    </row>
    <row r="284" spans="1:34"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c r="AH284" s="393"/>
    </row>
    <row r="285" spans="1:34"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c r="AG285" s="393"/>
      <c r="AH285" s="393"/>
    </row>
    <row r="286" spans="1:34"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c r="AH286" s="393"/>
    </row>
    <row r="287" spans="1:34"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c r="AG287" s="393"/>
      <c r="AH287" s="393"/>
    </row>
    <row r="288" spans="1:34"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c r="AH288" s="393"/>
    </row>
    <row r="289" spans="1:34"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c r="AG289" s="393"/>
      <c r="AH289" s="393"/>
    </row>
    <row r="290" spans="1:34"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c r="AH290" s="393"/>
    </row>
    <row r="291" spans="1:34"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c r="AH291" s="393"/>
    </row>
    <row r="292" spans="1:34"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c r="AG292" s="393"/>
      <c r="AH292" s="393"/>
    </row>
    <row r="293" spans="1:34"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c r="AG293" s="393"/>
      <c r="AH293" s="393"/>
    </row>
    <row r="294" spans="1:34"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c r="AH294" s="393"/>
    </row>
    <row r="295" spans="1:34"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c r="AH295" s="393"/>
    </row>
    <row r="296" spans="1:34"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c r="AH296" s="393"/>
    </row>
    <row r="297" spans="1:34"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c r="AG297" s="393"/>
      <c r="AH297" s="393"/>
    </row>
    <row r="298" spans="1:34"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row>
    <row r="299" spans="1:34"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row>
    <row r="300" spans="1:34"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c r="AH300" s="393"/>
    </row>
    <row r="301" spans="1:34"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c r="AH301" s="393"/>
    </row>
    <row r="302" spans="1:34"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c r="AG302" s="393"/>
      <c r="AH302" s="393"/>
    </row>
    <row r="303" spans="1:34"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c r="AH303" s="393"/>
    </row>
    <row r="304" spans="1:34"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c r="AG304" s="393"/>
      <c r="AH304" s="393"/>
    </row>
    <row r="305" spans="1:34"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c r="AG305" s="393"/>
      <c r="AH305" s="393"/>
    </row>
    <row r="306" spans="1:34"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c r="AH306" s="393"/>
    </row>
    <row r="307" spans="1:34"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row>
    <row r="308" spans="1:34"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c r="AG308" s="393"/>
      <c r="AH308" s="393"/>
    </row>
    <row r="309" spans="1:34"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c r="AH309" s="393"/>
    </row>
    <row r="310" spans="1:34"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row>
    <row r="311" spans="1:34"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row>
    <row r="312" spans="1:34"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c r="AG312" s="393"/>
      <c r="AH312" s="393"/>
    </row>
    <row r="313" spans="1:34"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c r="AG313" s="393"/>
      <c r="AH313" s="393"/>
    </row>
    <row r="314" spans="1:34"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c r="AH314" s="393"/>
    </row>
    <row r="315" spans="1:34"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c r="AG315" s="393"/>
      <c r="AH315" s="393"/>
    </row>
    <row r="316" spans="1:34"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c r="AG316" s="393"/>
      <c r="AH316" s="393"/>
    </row>
    <row r="317" spans="1:34"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c r="AG317" s="393"/>
      <c r="AH317" s="393"/>
    </row>
    <row r="318" spans="1:34"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c r="AG318" s="393"/>
      <c r="AH318" s="393"/>
    </row>
    <row r="319" spans="1:34"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c r="AG319" s="393"/>
      <c r="AH319" s="393"/>
    </row>
    <row r="320" spans="1:34"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c r="AG320" s="393"/>
      <c r="AH320" s="393"/>
    </row>
    <row r="321" spans="1:34"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c r="AH321" s="393"/>
    </row>
    <row r="322" spans="1:34"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c r="AG322" s="393"/>
      <c r="AH322" s="393"/>
    </row>
    <row r="323" spans="1:34"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c r="AG323" s="393"/>
      <c r="AH323" s="393"/>
    </row>
    <row r="324" spans="1:34"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c r="AG324" s="393"/>
      <c r="AH324" s="393"/>
    </row>
    <row r="325" spans="1:34"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c r="AG325" s="393"/>
      <c r="AH325" s="393"/>
    </row>
    <row r="326" spans="1:34"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c r="AG326" s="393"/>
      <c r="AH326" s="393"/>
    </row>
    <row r="327" spans="1:34"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c r="AG327" s="393"/>
      <c r="AH327" s="393"/>
    </row>
    <row r="328" spans="1:34"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c r="AG328" s="393"/>
      <c r="AH328" s="393"/>
    </row>
    <row r="329" spans="1:34"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c r="AG329" s="393"/>
      <c r="AH329" s="393"/>
    </row>
    <row r="330" spans="1:34"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c r="AH330" s="393"/>
    </row>
    <row r="331" spans="1:34"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c r="AH331" s="393"/>
    </row>
    <row r="332" spans="1:34"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row>
    <row r="333" spans="1:34"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c r="AG333" s="393"/>
      <c r="AH333" s="393"/>
    </row>
    <row r="334" spans="1:34"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c r="AH334" s="393"/>
    </row>
    <row r="335" spans="1:34"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c r="AG335" s="393"/>
      <c r="AH335" s="393"/>
    </row>
    <row r="336" spans="1:34"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row>
    <row r="337" spans="1:34"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c r="AH337" s="393"/>
    </row>
    <row r="338" spans="1:34"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c r="AG338" s="393"/>
      <c r="AH338" s="393"/>
    </row>
    <row r="339" spans="1:34"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c r="AH339" s="393"/>
    </row>
    <row r="340" spans="1:34"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c r="AG340" s="393"/>
      <c r="AH340" s="393"/>
    </row>
    <row r="341" spans="1:34"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c r="AH341" s="393"/>
    </row>
    <row r="342" spans="1:34"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c r="AG342" s="393"/>
      <c r="AH342" s="393"/>
    </row>
    <row r="343" spans="1:34"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c r="AG343" s="393"/>
      <c r="AH343" s="393"/>
    </row>
    <row r="344" spans="1:34"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c r="AG344" s="393"/>
      <c r="AH344" s="393"/>
    </row>
    <row r="345" spans="1:34"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c r="AG345" s="393"/>
      <c r="AH345" s="393"/>
    </row>
    <row r="346" spans="1:34"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c r="AG346" s="393"/>
      <c r="AH346" s="393"/>
    </row>
    <row r="347" spans="1:34"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c r="AG347" s="393"/>
      <c r="AH347" s="393"/>
    </row>
    <row r="348" spans="1:34"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c r="AG348" s="393"/>
      <c r="AH348" s="393"/>
    </row>
    <row r="349" spans="1:34"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c r="AG349" s="393"/>
      <c r="AH349" s="393"/>
    </row>
    <row r="350" spans="1:34"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c r="AG350" s="393"/>
      <c r="AH350" s="393"/>
    </row>
    <row r="351" spans="1:34"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c r="AH351" s="393"/>
    </row>
    <row r="352" spans="1:34"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c r="AH352" s="393"/>
    </row>
    <row r="353" spans="1:34"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c r="AG353" s="393"/>
      <c r="AH353" s="393"/>
    </row>
    <row r="354" spans="1:34"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c r="AH354" s="393"/>
    </row>
    <row r="355" spans="1:34"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c r="AG355" s="393"/>
      <c r="AH355" s="393"/>
    </row>
    <row r="356" spans="1:34"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c r="AG356" s="393"/>
      <c r="AH356" s="393"/>
    </row>
    <row r="357" spans="1:34"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c r="AG357" s="393"/>
      <c r="AH357" s="393"/>
    </row>
    <row r="358" spans="1:34"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c r="AG358" s="393"/>
      <c r="AH358" s="393"/>
    </row>
    <row r="359" spans="1:34"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c r="AG359" s="393"/>
      <c r="AH359" s="393"/>
    </row>
    <row r="360" spans="1:34"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c r="AG360" s="393"/>
      <c r="AH360" s="393"/>
    </row>
    <row r="361" spans="1:34"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c r="AG361" s="393"/>
      <c r="AH361" s="393"/>
    </row>
    <row r="362" spans="1:34"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c r="AG362" s="393"/>
      <c r="AH362" s="393"/>
    </row>
    <row r="363" spans="1:34"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c r="AG363" s="393"/>
      <c r="AH363" s="393"/>
    </row>
    <row r="364" spans="1:34"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c r="AG364" s="393"/>
      <c r="AH364" s="393"/>
    </row>
    <row r="365" spans="1:34"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c r="AG365" s="393"/>
      <c r="AH365" s="393"/>
    </row>
    <row r="366" spans="1:34"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c r="AG366" s="393"/>
      <c r="AH366" s="393"/>
    </row>
    <row r="367" spans="1:34"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row>
    <row r="368" spans="1:34"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c r="AG368" s="393"/>
      <c r="AH368" s="393"/>
    </row>
    <row r="369" spans="1:34"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c r="AG369" s="393"/>
      <c r="AH369" s="393"/>
    </row>
    <row r="370" spans="1:34"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row>
    <row r="371" spans="1:34"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row>
    <row r="372" spans="1:34"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c r="AG372" s="393"/>
      <c r="AH372" s="393"/>
    </row>
    <row r="373" spans="1:34"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c r="AH373" s="393"/>
    </row>
    <row r="374" spans="1:34"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c r="AH374" s="393"/>
    </row>
    <row r="375" spans="1:34"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c r="AG375" s="393"/>
      <c r="AH375" s="393"/>
    </row>
    <row r="376" spans="1:34"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c r="AG376" s="393"/>
      <c r="AH376" s="393"/>
    </row>
    <row r="377" spans="1:34"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c r="AG377" s="393"/>
      <c r="AH377" s="393"/>
    </row>
    <row r="378" spans="1:34"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c r="AG378" s="393"/>
      <c r="AH378" s="393"/>
    </row>
    <row r="379" spans="1:34"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c r="AG379" s="393"/>
      <c r="AH379" s="393"/>
    </row>
    <row r="380" spans="1:34"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c r="AG380" s="393"/>
      <c r="AH380" s="393"/>
    </row>
    <row r="381" spans="1:34"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c r="AG381" s="393"/>
      <c r="AH381" s="393"/>
    </row>
    <row r="382" spans="1:34"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c r="AG382" s="393"/>
      <c r="AH382" s="393"/>
    </row>
    <row r="383" spans="1:34"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c r="AG383" s="393"/>
      <c r="AH383" s="393"/>
    </row>
    <row r="384" spans="1:34"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c r="AG384" s="393"/>
      <c r="AH384" s="393"/>
    </row>
    <row r="385" spans="1:34"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c r="AG385" s="393"/>
      <c r="AH385" s="393"/>
    </row>
    <row r="386" spans="1:34"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c r="AG386" s="393"/>
      <c r="AH386" s="393"/>
    </row>
    <row r="387" spans="1:34"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c r="AG387" s="393"/>
      <c r="AH387" s="393"/>
    </row>
    <row r="388" spans="1:34"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c r="AG388" s="393"/>
      <c r="AH388" s="393"/>
    </row>
    <row r="389" spans="1:34"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c r="AG389" s="393"/>
      <c r="AH389" s="393"/>
    </row>
    <row r="390" spans="1:34"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c r="AG390" s="393"/>
      <c r="AH390" s="393"/>
    </row>
    <row r="391" spans="1:34"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c r="AG391" s="393"/>
      <c r="AH391" s="393"/>
    </row>
    <row r="392" spans="1:34"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c r="AG392" s="393"/>
      <c r="AH392" s="393"/>
    </row>
    <row r="393" spans="1:34"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c r="AG393" s="393"/>
      <c r="AH393" s="393"/>
    </row>
    <row r="394" spans="1:34"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c r="AG394" s="393"/>
      <c r="AH394" s="393"/>
    </row>
    <row r="395" spans="1:34"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c r="AG395" s="393"/>
      <c r="AH395" s="393"/>
    </row>
    <row r="396" spans="1:34"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c r="AG396" s="393"/>
      <c r="AH396" s="393"/>
    </row>
    <row r="397" spans="1:34"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c r="AG397" s="393"/>
      <c r="AH397" s="393"/>
    </row>
    <row r="398" spans="1:34"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c r="AG398" s="393"/>
      <c r="AH398" s="393"/>
    </row>
    <row r="399" spans="1:34"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c r="AG399" s="393"/>
      <c r="AH399" s="393"/>
    </row>
    <row r="400" spans="1:34"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c r="AG400" s="393"/>
      <c r="AH400" s="393"/>
    </row>
    <row r="401" spans="1:34"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c r="AG401" s="393"/>
      <c r="AH401" s="393"/>
    </row>
    <row r="402" spans="1:34"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c r="AG402" s="393"/>
      <c r="AH402" s="393"/>
    </row>
    <row r="403" spans="1:34"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c r="AG403" s="393"/>
      <c r="AH403" s="393"/>
    </row>
    <row r="404" spans="1:34"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c r="AG404" s="393"/>
      <c r="AH404" s="393"/>
    </row>
    <row r="405" spans="1:34"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c r="AG405" s="393"/>
      <c r="AH405" s="393"/>
    </row>
    <row r="406" spans="1:34"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c r="AG406" s="393"/>
      <c r="AH406" s="393"/>
    </row>
    <row r="407" spans="1:34"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c r="AG407" s="393"/>
      <c r="AH407" s="393"/>
    </row>
    <row r="408" spans="1:34"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c r="AG408" s="393"/>
      <c r="AH408" s="393"/>
    </row>
    <row r="409" spans="1:34"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c r="AG409" s="393"/>
      <c r="AH409" s="393"/>
    </row>
    <row r="410" spans="1:34"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c r="AH410" s="393"/>
    </row>
    <row r="411" spans="1:34"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c r="AG411" s="393"/>
      <c r="AH411" s="393"/>
    </row>
    <row r="412" spans="1:34"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c r="AG412" s="393"/>
      <c r="AH412" s="393"/>
    </row>
    <row r="413" spans="1:34"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c r="AH413" s="393"/>
    </row>
    <row r="414" spans="1:34"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c r="AH414" s="393"/>
    </row>
    <row r="415" spans="1:34"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c r="AG415" s="393"/>
      <c r="AH415" s="393"/>
    </row>
    <row r="416" spans="1:34"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c r="AG416" s="393"/>
      <c r="AH416" s="393"/>
    </row>
    <row r="417" spans="1:34"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c r="AG417" s="393"/>
      <c r="AH417" s="393"/>
    </row>
    <row r="418" spans="1:34"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c r="AG418" s="393"/>
      <c r="AH418" s="393"/>
    </row>
    <row r="419" spans="1:34"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c r="AG419" s="393"/>
      <c r="AH419" s="393"/>
    </row>
    <row r="420" spans="1:34"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c r="AG420" s="393"/>
      <c r="AH420" s="393"/>
    </row>
    <row r="421" spans="1:34"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c r="AE421" s="393"/>
      <c r="AF421" s="393"/>
      <c r="AG421" s="393"/>
      <c r="AH421" s="393"/>
    </row>
    <row r="422" spans="1:34"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c r="AE422" s="393"/>
      <c r="AF422" s="393"/>
      <c r="AG422" s="393"/>
      <c r="AH422" s="393"/>
    </row>
    <row r="423" spans="1:34"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c r="AH423" s="393"/>
    </row>
    <row r="424" spans="1:34"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c r="AH424" s="393"/>
    </row>
    <row r="425" spans="1:34"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c r="AG425" s="393"/>
      <c r="AH425" s="393"/>
    </row>
    <row r="426" spans="1:34"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c r="AE426" s="393"/>
      <c r="AF426" s="393"/>
      <c r="AG426" s="393"/>
      <c r="AH426" s="393"/>
    </row>
    <row r="427" spans="1:34"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row>
    <row r="428" spans="1:34"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c r="AE428" s="393"/>
      <c r="AF428" s="393"/>
      <c r="AG428" s="393"/>
      <c r="AH428" s="393"/>
    </row>
    <row r="429" spans="1:34"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c r="AE429" s="393"/>
      <c r="AF429" s="393"/>
      <c r="AG429" s="393"/>
      <c r="AH429" s="393"/>
    </row>
    <row r="430" spans="1:34"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c r="AE430" s="393"/>
      <c r="AF430" s="393"/>
      <c r="AG430" s="393"/>
      <c r="AH430" s="393"/>
    </row>
    <row r="431" spans="1:34"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c r="AE431" s="393"/>
      <c r="AF431" s="393"/>
      <c r="AG431" s="393"/>
      <c r="AH431" s="393"/>
    </row>
    <row r="432" spans="1:34"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c r="AE432" s="393"/>
      <c r="AF432" s="393"/>
      <c r="AG432" s="393"/>
      <c r="AH432" s="393"/>
    </row>
    <row r="433" spans="1:34"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c r="AE433" s="393"/>
      <c r="AF433" s="393"/>
      <c r="AG433" s="393"/>
      <c r="AH433" s="393"/>
    </row>
    <row r="434" spans="1:34"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c r="AE434" s="393"/>
      <c r="AF434" s="393"/>
      <c r="AG434" s="393"/>
      <c r="AH434" s="393"/>
    </row>
    <row r="435" spans="1:34"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c r="AE435" s="393"/>
      <c r="AF435" s="393"/>
      <c r="AG435" s="393"/>
      <c r="AH435" s="393"/>
    </row>
    <row r="436" spans="1:34"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c r="AE436" s="393"/>
      <c r="AF436" s="393"/>
      <c r="AG436" s="393"/>
      <c r="AH436" s="393"/>
    </row>
    <row r="437" spans="1:34"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c r="AE437" s="393"/>
      <c r="AF437" s="393"/>
      <c r="AG437" s="393"/>
      <c r="AH437" s="393"/>
    </row>
    <row r="438" spans="1:34"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c r="AE438" s="393"/>
      <c r="AF438" s="393"/>
      <c r="AG438" s="393"/>
      <c r="AH438" s="393"/>
    </row>
    <row r="439" spans="1:34"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c r="AE439" s="393"/>
      <c r="AF439" s="393"/>
      <c r="AG439" s="393"/>
      <c r="AH439" s="393"/>
    </row>
    <row r="440" spans="1:34"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c r="AE440" s="393"/>
      <c r="AF440" s="393"/>
      <c r="AG440" s="393"/>
      <c r="AH440" s="393"/>
    </row>
    <row r="441" spans="1:34"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c r="AE441" s="393"/>
      <c r="AF441" s="393"/>
      <c r="AG441" s="393"/>
      <c r="AH441" s="393"/>
    </row>
    <row r="442" spans="1:34"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c r="AE442" s="393"/>
      <c r="AF442" s="393"/>
      <c r="AG442" s="393"/>
      <c r="AH442" s="393"/>
    </row>
    <row r="443" spans="1:34"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c r="AE443" s="393"/>
      <c r="AF443" s="393"/>
      <c r="AG443" s="393"/>
      <c r="AH443" s="393"/>
    </row>
    <row r="444" spans="1:34"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c r="AE444" s="393"/>
      <c r="AF444" s="393"/>
      <c r="AG444" s="393"/>
      <c r="AH444" s="393"/>
    </row>
    <row r="445" spans="1:34"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c r="AH445" s="393"/>
    </row>
    <row r="446" spans="1:34"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c r="AE446" s="393"/>
      <c r="AF446" s="393"/>
      <c r="AG446" s="393"/>
      <c r="AH446" s="393"/>
    </row>
    <row r="447" spans="1:34"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c r="AE447" s="393"/>
      <c r="AF447" s="393"/>
      <c r="AG447" s="393"/>
      <c r="AH447" s="393"/>
    </row>
    <row r="448" spans="1:34"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c r="AE448" s="393"/>
      <c r="AF448" s="393"/>
      <c r="AG448" s="393"/>
      <c r="AH448" s="393"/>
    </row>
    <row r="449" spans="1:34"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c r="AE449" s="393"/>
      <c r="AF449" s="393"/>
      <c r="AG449" s="393"/>
      <c r="AH449" s="393"/>
    </row>
    <row r="450" spans="1:34"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c r="AE450" s="393"/>
      <c r="AF450" s="393"/>
      <c r="AG450" s="393"/>
      <c r="AH450" s="393"/>
    </row>
    <row r="451" spans="1:34"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c r="AE451" s="393"/>
      <c r="AF451" s="393"/>
      <c r="AG451" s="393"/>
      <c r="AH451" s="393"/>
    </row>
    <row r="452" spans="1:34"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c r="AE452" s="393"/>
      <c r="AF452" s="393"/>
      <c r="AG452" s="393"/>
      <c r="AH452" s="393"/>
    </row>
    <row r="453" spans="1:34"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c r="AE453" s="393"/>
      <c r="AF453" s="393"/>
      <c r="AG453" s="393"/>
      <c r="AH453" s="393"/>
    </row>
    <row r="454" spans="1:34"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c r="AE454" s="393"/>
      <c r="AF454" s="393"/>
      <c r="AG454" s="393"/>
      <c r="AH454" s="393"/>
    </row>
    <row r="455" spans="1:34"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c r="AE455" s="393"/>
      <c r="AF455" s="393"/>
      <c r="AG455" s="393"/>
      <c r="AH455" s="393"/>
    </row>
    <row r="456" spans="1:34"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c r="AE456" s="393"/>
      <c r="AF456" s="393"/>
      <c r="AG456" s="393"/>
      <c r="AH456" s="393"/>
    </row>
    <row r="457" spans="1:34"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c r="AE457" s="393"/>
      <c r="AF457" s="393"/>
      <c r="AG457" s="393"/>
      <c r="AH457" s="393"/>
    </row>
    <row r="458" spans="1:34"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c r="AE458" s="393"/>
      <c r="AF458" s="393"/>
      <c r="AG458" s="393"/>
      <c r="AH458" s="393"/>
    </row>
    <row r="459" spans="1:34"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c r="AE459" s="393"/>
      <c r="AF459" s="393"/>
      <c r="AG459" s="393"/>
      <c r="AH459" s="393"/>
    </row>
    <row r="460" spans="1:34"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c r="AE460" s="393"/>
      <c r="AF460" s="393"/>
      <c r="AG460" s="393"/>
      <c r="AH460" s="393"/>
    </row>
    <row r="461" spans="1:34"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c r="AE461" s="393"/>
      <c r="AF461" s="393"/>
      <c r="AG461" s="393"/>
      <c r="AH461" s="393"/>
    </row>
    <row r="462" spans="1:34"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c r="AE462" s="393"/>
      <c r="AF462" s="393"/>
      <c r="AG462" s="393"/>
      <c r="AH462" s="393"/>
    </row>
    <row r="463" spans="1:34"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c r="AE463" s="393"/>
      <c r="AF463" s="393"/>
      <c r="AG463" s="393"/>
      <c r="AH463" s="393"/>
    </row>
    <row r="464" spans="1:34"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c r="AE464" s="393"/>
      <c r="AF464" s="393"/>
      <c r="AG464" s="393"/>
      <c r="AH464" s="393"/>
    </row>
    <row r="465" spans="1:34"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c r="AE465" s="393"/>
      <c r="AF465" s="393"/>
      <c r="AG465" s="393"/>
      <c r="AH465" s="393"/>
    </row>
    <row r="466" spans="1:34"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c r="AE466" s="393"/>
      <c r="AF466" s="393"/>
      <c r="AG466" s="393"/>
      <c r="AH466" s="393"/>
    </row>
    <row r="467" spans="1:34"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c r="AE467" s="393"/>
      <c r="AF467" s="393"/>
      <c r="AG467" s="393"/>
      <c r="AH467" s="393"/>
    </row>
    <row r="468" spans="1:34"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c r="AE468" s="393"/>
      <c r="AF468" s="393"/>
      <c r="AG468" s="393"/>
      <c r="AH468" s="393"/>
    </row>
    <row r="469" spans="1:34"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c r="AE469" s="393"/>
      <c r="AF469" s="393"/>
      <c r="AG469" s="393"/>
      <c r="AH469" s="393"/>
    </row>
    <row r="470" spans="1:34"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c r="AE470" s="393"/>
      <c r="AF470" s="393"/>
      <c r="AG470" s="393"/>
      <c r="AH470" s="393"/>
    </row>
    <row r="471" spans="1:34"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c r="AE471" s="393"/>
      <c r="AF471" s="393"/>
      <c r="AG471" s="393"/>
      <c r="AH471" s="393"/>
    </row>
    <row r="472" spans="1:34"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c r="AE472" s="393"/>
      <c r="AF472" s="393"/>
      <c r="AG472" s="393"/>
      <c r="AH472" s="393"/>
    </row>
    <row r="473" spans="1:34"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c r="AE473" s="393"/>
      <c r="AF473" s="393"/>
      <c r="AG473" s="393"/>
      <c r="AH473" s="393"/>
    </row>
    <row r="474" spans="1:34"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c r="AE474" s="393"/>
      <c r="AF474" s="393"/>
      <c r="AG474" s="393"/>
      <c r="AH474" s="393"/>
    </row>
    <row r="475" spans="1:34"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c r="AE475" s="393"/>
      <c r="AF475" s="393"/>
      <c r="AG475" s="393"/>
      <c r="AH475" s="393"/>
    </row>
    <row r="476" spans="1:34"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c r="AE476" s="393"/>
      <c r="AF476" s="393"/>
      <c r="AG476" s="393"/>
      <c r="AH476" s="393"/>
    </row>
    <row r="477" spans="1:34"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c r="AE477" s="393"/>
      <c r="AF477" s="393"/>
      <c r="AG477" s="393"/>
      <c r="AH477" s="393"/>
    </row>
    <row r="478" spans="1:34"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c r="AE478" s="393"/>
      <c r="AF478" s="393"/>
      <c r="AG478" s="393"/>
      <c r="AH478" s="393"/>
    </row>
    <row r="479" spans="1:34"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c r="AE479" s="393"/>
      <c r="AF479" s="393"/>
      <c r="AG479" s="393"/>
      <c r="AH479" s="393"/>
    </row>
    <row r="480" spans="1:34"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c r="AE480" s="393"/>
      <c r="AF480" s="393"/>
      <c r="AG480" s="393"/>
      <c r="AH480" s="393"/>
    </row>
    <row r="481" spans="1:34"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row>
    <row r="482" spans="1:34"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c r="AH482" s="393"/>
    </row>
    <row r="483" spans="1:34"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c r="AH483" s="393"/>
    </row>
    <row r="484" spans="1:34"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c r="AH484" s="393"/>
    </row>
    <row r="485" spans="1:34"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c r="AE485" s="393"/>
      <c r="AF485" s="393"/>
      <c r="AG485" s="393"/>
      <c r="AH485" s="393"/>
    </row>
    <row r="486" spans="1:34"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c r="AH486" s="393"/>
    </row>
    <row r="487" spans="1:34"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c r="AE487" s="393"/>
      <c r="AF487" s="393"/>
      <c r="AG487" s="393"/>
      <c r="AH487" s="393"/>
    </row>
    <row r="488" spans="1:34"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c r="AG488" s="393"/>
      <c r="AH488" s="393"/>
    </row>
    <row r="489" spans="1:34"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c r="AE489" s="393"/>
      <c r="AF489" s="393"/>
      <c r="AG489" s="393"/>
      <c r="AH489" s="393"/>
    </row>
    <row r="490" spans="1:34"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c r="AE490" s="393"/>
      <c r="AF490" s="393"/>
      <c r="AG490" s="393"/>
      <c r="AH490" s="393"/>
    </row>
    <row r="491" spans="1:34"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c r="AE491" s="393"/>
      <c r="AF491" s="393"/>
      <c r="AG491" s="393"/>
      <c r="AH491" s="393"/>
    </row>
    <row r="492" spans="1:34"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c r="AE492" s="393"/>
      <c r="AF492" s="393"/>
      <c r="AG492" s="393"/>
      <c r="AH492" s="393"/>
    </row>
    <row r="493" spans="1:34"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c r="AE493" s="393"/>
      <c r="AF493" s="393"/>
      <c r="AG493" s="393"/>
      <c r="AH493" s="393"/>
    </row>
    <row r="494" spans="1:34"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c r="AE494" s="393"/>
      <c r="AF494" s="393"/>
      <c r="AG494" s="393"/>
      <c r="AH494" s="393"/>
    </row>
    <row r="495" spans="1:34"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c r="AE495" s="393"/>
      <c r="AF495" s="393"/>
      <c r="AG495" s="393"/>
      <c r="AH495" s="393"/>
    </row>
    <row r="496" spans="1:34"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c r="AE496" s="393"/>
      <c r="AF496" s="393"/>
      <c r="AG496" s="393"/>
      <c r="AH496" s="393"/>
    </row>
    <row r="497" spans="1:34"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c r="AE497" s="393"/>
      <c r="AF497" s="393"/>
      <c r="AG497" s="393"/>
      <c r="AH497" s="393"/>
    </row>
    <row r="498" spans="1:34"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c r="AE498" s="393"/>
      <c r="AF498" s="393"/>
      <c r="AG498" s="393"/>
      <c r="AH498" s="393"/>
    </row>
    <row r="499" spans="1:34"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c r="AE499" s="393"/>
      <c r="AF499" s="393"/>
      <c r="AG499" s="393"/>
      <c r="AH499" s="393"/>
    </row>
    <row r="500" spans="1:34"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c r="AE500" s="393"/>
      <c r="AF500" s="393"/>
      <c r="AG500" s="393"/>
      <c r="AH500" s="393"/>
    </row>
    <row r="501" spans="1:34"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c r="AE501" s="393"/>
      <c r="AF501" s="393"/>
      <c r="AG501" s="393"/>
      <c r="AH501" s="393"/>
    </row>
    <row r="502" spans="1:34"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c r="AE502" s="393"/>
      <c r="AF502" s="393"/>
      <c r="AG502" s="393"/>
      <c r="AH502" s="393"/>
    </row>
    <row r="503" spans="1:34"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c r="AE503" s="393"/>
      <c r="AF503" s="393"/>
      <c r="AG503" s="393"/>
      <c r="AH503" s="393"/>
    </row>
    <row r="504" spans="1:34"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c r="AG504" s="393"/>
      <c r="AH504" s="393"/>
    </row>
    <row r="505" spans="1:34"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c r="AG505" s="393"/>
      <c r="AH505" s="393"/>
    </row>
    <row r="506" spans="1:34"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c r="AE506" s="393"/>
      <c r="AF506" s="393"/>
      <c r="AG506" s="393"/>
      <c r="AH506" s="393"/>
    </row>
    <row r="507" spans="1:34"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c r="AE507" s="393"/>
      <c r="AF507" s="393"/>
      <c r="AG507" s="393"/>
      <c r="AH507" s="393"/>
    </row>
    <row r="508" spans="1:34"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c r="AE508" s="393"/>
      <c r="AF508" s="393"/>
      <c r="AG508" s="393"/>
      <c r="AH508" s="393"/>
    </row>
    <row r="509" spans="1:34"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c r="AE509" s="393"/>
      <c r="AF509" s="393"/>
      <c r="AG509" s="393"/>
      <c r="AH509" s="393"/>
    </row>
    <row r="510" spans="1:34"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c r="AE510" s="393"/>
      <c r="AF510" s="393"/>
      <c r="AG510" s="393"/>
      <c r="AH510" s="393"/>
    </row>
    <row r="511" spans="1:34"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c r="AE511" s="393"/>
      <c r="AF511" s="393"/>
      <c r="AG511" s="393"/>
      <c r="AH511" s="393"/>
    </row>
    <row r="512" spans="1:34"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c r="AE512" s="393"/>
      <c r="AF512" s="393"/>
      <c r="AG512" s="393"/>
      <c r="AH512" s="393"/>
    </row>
    <row r="513" spans="1:34"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c r="AH513" s="393"/>
    </row>
    <row r="514" spans="1:34"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c r="AE514" s="393"/>
      <c r="AF514" s="393"/>
      <c r="AG514" s="393"/>
      <c r="AH514" s="393"/>
    </row>
    <row r="515" spans="1:34"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c r="AE515" s="393"/>
      <c r="AF515" s="393"/>
      <c r="AG515" s="393"/>
      <c r="AH515" s="393"/>
    </row>
    <row r="516" spans="1:34"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c r="AE516" s="393"/>
      <c r="AF516" s="393"/>
      <c r="AG516" s="393"/>
      <c r="AH516" s="393"/>
    </row>
    <row r="517" spans="1:34"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c r="AE517" s="393"/>
      <c r="AF517" s="393"/>
      <c r="AG517" s="393"/>
      <c r="AH517" s="393"/>
    </row>
    <row r="518" spans="1:34"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c r="AE518" s="393"/>
      <c r="AF518" s="393"/>
      <c r="AG518" s="393"/>
      <c r="AH518" s="393"/>
    </row>
    <row r="519" spans="1:34"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c r="AE519" s="393"/>
      <c r="AF519" s="393"/>
      <c r="AG519" s="393"/>
      <c r="AH519" s="393"/>
    </row>
    <row r="520" spans="1:34"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c r="AE520" s="393"/>
      <c r="AF520" s="393"/>
      <c r="AG520" s="393"/>
      <c r="AH520" s="393"/>
    </row>
    <row r="521" spans="1:34"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c r="AE521" s="393"/>
      <c r="AF521" s="393"/>
      <c r="AG521" s="393"/>
      <c r="AH521" s="393"/>
    </row>
    <row r="522" spans="1:34"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c r="AE522" s="393"/>
      <c r="AF522" s="393"/>
      <c r="AG522" s="393"/>
      <c r="AH522" s="393"/>
    </row>
    <row r="523" spans="1:34"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c r="AE523" s="393"/>
      <c r="AF523" s="393"/>
      <c r="AG523" s="393"/>
      <c r="AH523" s="393"/>
    </row>
    <row r="524" spans="1:34"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c r="AE524" s="393"/>
      <c r="AF524" s="393"/>
      <c r="AG524" s="393"/>
      <c r="AH524" s="393"/>
    </row>
    <row r="525" spans="1:34"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c r="AE525" s="393"/>
      <c r="AF525" s="393"/>
      <c r="AG525" s="393"/>
      <c r="AH525" s="393"/>
    </row>
    <row r="526" spans="1:34"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c r="AE526" s="393"/>
      <c r="AF526" s="393"/>
      <c r="AG526" s="393"/>
      <c r="AH526" s="393"/>
    </row>
    <row r="527" spans="1:34"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c r="AE527" s="393"/>
      <c r="AF527" s="393"/>
      <c r="AG527" s="393"/>
      <c r="AH527" s="393"/>
    </row>
    <row r="528" spans="1:34"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c r="AE528" s="393"/>
      <c r="AF528" s="393"/>
      <c r="AG528" s="393"/>
      <c r="AH528" s="393"/>
    </row>
    <row r="529" spans="1:34"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row>
    <row r="530" spans="1:34"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c r="AE530" s="393"/>
      <c r="AF530" s="393"/>
      <c r="AG530" s="393"/>
      <c r="AH530" s="393"/>
    </row>
    <row r="531" spans="1:34"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c r="AE531" s="393"/>
      <c r="AF531" s="393"/>
      <c r="AG531" s="393"/>
      <c r="AH531" s="393"/>
    </row>
    <row r="532" spans="1:34"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c r="AE532" s="393"/>
      <c r="AF532" s="393"/>
      <c r="AG532" s="393"/>
      <c r="AH532" s="393"/>
    </row>
    <row r="533" spans="1:34"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c r="AE533" s="393"/>
      <c r="AF533" s="393"/>
      <c r="AG533" s="393"/>
      <c r="AH533" s="393"/>
    </row>
    <row r="534" spans="1:34"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c r="AE534" s="393"/>
      <c r="AF534" s="393"/>
      <c r="AG534" s="393"/>
      <c r="AH534" s="393"/>
    </row>
    <row r="535" spans="1:34"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row>
    <row r="536" spans="1:34"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c r="AE536" s="393"/>
      <c r="AF536" s="393"/>
      <c r="AG536" s="393"/>
      <c r="AH536" s="393"/>
    </row>
    <row r="537" spans="1:34"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c r="AE537" s="393"/>
      <c r="AF537" s="393"/>
      <c r="AG537" s="393"/>
      <c r="AH537" s="393"/>
    </row>
    <row r="538" spans="1:34"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c r="AE538" s="393"/>
      <c r="AF538" s="393"/>
      <c r="AG538" s="393"/>
      <c r="AH538" s="393"/>
    </row>
    <row r="539" spans="1:34"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c r="AE539" s="393"/>
      <c r="AF539" s="393"/>
      <c r="AG539" s="393"/>
      <c r="AH539" s="393"/>
    </row>
    <row r="540" spans="1:34"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c r="AE540" s="393"/>
      <c r="AF540" s="393"/>
      <c r="AG540" s="393"/>
      <c r="AH540" s="393"/>
    </row>
    <row r="541" spans="1:34"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c r="AE541" s="393"/>
      <c r="AF541" s="393"/>
      <c r="AG541" s="393"/>
      <c r="AH541" s="393"/>
    </row>
    <row r="542" spans="1:34"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c r="AE542" s="393"/>
      <c r="AF542" s="393"/>
      <c r="AG542" s="393"/>
      <c r="AH542" s="393"/>
    </row>
    <row r="543" spans="1:34"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c r="AE543" s="393"/>
      <c r="AF543" s="393"/>
      <c r="AG543" s="393"/>
      <c r="AH543" s="393"/>
    </row>
    <row r="544" spans="1:34"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c r="AE544" s="393"/>
      <c r="AF544" s="393"/>
      <c r="AG544" s="393"/>
      <c r="AH544" s="393"/>
    </row>
    <row r="545" spans="1:34"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c r="AE545" s="393"/>
      <c r="AF545" s="393"/>
      <c r="AG545" s="393"/>
      <c r="AH545" s="393"/>
    </row>
    <row r="546" spans="1:34"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c r="AE546" s="393"/>
      <c r="AF546" s="393"/>
      <c r="AG546" s="393"/>
      <c r="AH546" s="393"/>
    </row>
    <row r="547" spans="1:34"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c r="AE547" s="393"/>
      <c r="AF547" s="393"/>
      <c r="AG547" s="393"/>
      <c r="AH547" s="393"/>
    </row>
    <row r="548" spans="1:34"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c r="AE548" s="393"/>
      <c r="AF548" s="393"/>
      <c r="AG548" s="393"/>
      <c r="AH548" s="393"/>
    </row>
    <row r="549" spans="1:34"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c r="AE549" s="393"/>
      <c r="AF549" s="393"/>
      <c r="AG549" s="393"/>
      <c r="AH549" s="393"/>
    </row>
    <row r="550" spans="1:34"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c r="AE550" s="393"/>
      <c r="AF550" s="393"/>
      <c r="AG550" s="393"/>
      <c r="AH550" s="393"/>
    </row>
    <row r="551" spans="1:34"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c r="AE551" s="393"/>
      <c r="AF551" s="393"/>
      <c r="AG551" s="393"/>
      <c r="AH551" s="393"/>
    </row>
    <row r="552" spans="1:34"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c r="AE552" s="393"/>
      <c r="AF552" s="393"/>
      <c r="AG552" s="393"/>
      <c r="AH552" s="393"/>
    </row>
    <row r="553" spans="1:34"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c r="AE553" s="393"/>
      <c r="AF553" s="393"/>
      <c r="AG553" s="393"/>
      <c r="AH553" s="393"/>
    </row>
    <row r="554" spans="1:34"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c r="AE554" s="393"/>
      <c r="AF554" s="393"/>
      <c r="AG554" s="393"/>
      <c r="AH554" s="393"/>
    </row>
    <row r="555" spans="1:34"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c r="AE555" s="393"/>
      <c r="AF555" s="393"/>
      <c r="AG555" s="393"/>
      <c r="AH555" s="393"/>
    </row>
    <row r="556" spans="1:34"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c r="AE556" s="393"/>
      <c r="AF556" s="393"/>
      <c r="AG556" s="393"/>
      <c r="AH556" s="393"/>
    </row>
    <row r="557" spans="1:34"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c r="AE557" s="393"/>
      <c r="AF557" s="393"/>
      <c r="AG557" s="393"/>
      <c r="AH557" s="393"/>
    </row>
    <row r="558" spans="1:34"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c r="AE558" s="393"/>
      <c r="AF558" s="393"/>
      <c r="AG558" s="393"/>
      <c r="AH558" s="393"/>
    </row>
    <row r="559" spans="1:34"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c r="AE559" s="393"/>
      <c r="AF559" s="393"/>
      <c r="AG559" s="393"/>
      <c r="AH559" s="393"/>
    </row>
    <row r="560" spans="1:34"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c r="AE560" s="393"/>
      <c r="AF560" s="393"/>
      <c r="AG560" s="393"/>
      <c r="AH560" s="393"/>
    </row>
    <row r="561" spans="1:34"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c r="AE561" s="393"/>
      <c r="AF561" s="393"/>
      <c r="AG561" s="393"/>
      <c r="AH561" s="393"/>
    </row>
    <row r="562" spans="1:34"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c r="AE562" s="393"/>
      <c r="AF562" s="393"/>
      <c r="AG562" s="393"/>
      <c r="AH562" s="393"/>
    </row>
    <row r="563" spans="1:34"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c r="AE563" s="393"/>
      <c r="AF563" s="393"/>
      <c r="AG563" s="393"/>
      <c r="AH563" s="393"/>
    </row>
    <row r="564" spans="1:34"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c r="AE564" s="393"/>
      <c r="AF564" s="393"/>
      <c r="AG564" s="393"/>
      <c r="AH564" s="393"/>
    </row>
    <row r="565" spans="1:34"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c r="AE565" s="393"/>
      <c r="AF565" s="393"/>
      <c r="AG565" s="393"/>
      <c r="AH565" s="393"/>
    </row>
    <row r="566" spans="1:34"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c r="AE566" s="393"/>
      <c r="AF566" s="393"/>
      <c r="AG566" s="393"/>
      <c r="AH566" s="393"/>
    </row>
    <row r="567" spans="1:34"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c r="AE567" s="393"/>
      <c r="AF567" s="393"/>
      <c r="AG567" s="393"/>
      <c r="AH567" s="393"/>
    </row>
    <row r="568" spans="1:34"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c r="AE568" s="393"/>
      <c r="AF568" s="393"/>
      <c r="AG568" s="393"/>
      <c r="AH568" s="393"/>
    </row>
    <row r="569" spans="1:34"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c r="AE569" s="393"/>
      <c r="AF569" s="393"/>
      <c r="AG569" s="393"/>
      <c r="AH569" s="393"/>
    </row>
    <row r="570" spans="1:34"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c r="AE570" s="393"/>
      <c r="AF570" s="393"/>
      <c r="AG570" s="393"/>
      <c r="AH570" s="393"/>
    </row>
    <row r="571" spans="1:34"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c r="AE571" s="393"/>
      <c r="AF571" s="393"/>
      <c r="AG571" s="393"/>
      <c r="AH571" s="393"/>
    </row>
    <row r="572" spans="1:34"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c r="AE572" s="393"/>
      <c r="AF572" s="393"/>
      <c r="AG572" s="393"/>
      <c r="AH572" s="393"/>
    </row>
    <row r="573" spans="1:34"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c r="AE573" s="393"/>
      <c r="AF573" s="393"/>
      <c r="AG573" s="393"/>
      <c r="AH573" s="393"/>
    </row>
    <row r="574" spans="1:34"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c r="AE574" s="393"/>
      <c r="AF574" s="393"/>
      <c r="AG574" s="393"/>
      <c r="AH574" s="393"/>
    </row>
    <row r="575" spans="1:34"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c r="AE575" s="393"/>
      <c r="AF575" s="393"/>
      <c r="AG575" s="393"/>
      <c r="AH575" s="393"/>
    </row>
    <row r="576" spans="1:34"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c r="AE576" s="393"/>
      <c r="AF576" s="393"/>
      <c r="AG576" s="393"/>
      <c r="AH576" s="393"/>
    </row>
    <row r="577" spans="1:34"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c r="AE577" s="393"/>
      <c r="AF577" s="393"/>
      <c r="AG577" s="393"/>
      <c r="AH577" s="393"/>
    </row>
    <row r="578" spans="1:34"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c r="AE578" s="393"/>
      <c r="AF578" s="393"/>
      <c r="AG578" s="393"/>
      <c r="AH578" s="393"/>
    </row>
    <row r="579" spans="1:34"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c r="AE579" s="393"/>
      <c r="AF579" s="393"/>
      <c r="AG579" s="393"/>
      <c r="AH579" s="393"/>
    </row>
    <row r="580" spans="1:34"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c r="AE580" s="393"/>
      <c r="AF580" s="393"/>
      <c r="AG580" s="393"/>
      <c r="AH580" s="393"/>
    </row>
    <row r="581" spans="1:34"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c r="AE581" s="393"/>
      <c r="AF581" s="393"/>
      <c r="AG581" s="393"/>
      <c r="AH581" s="393"/>
    </row>
    <row r="582" spans="1:34"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c r="AE582" s="393"/>
      <c r="AF582" s="393"/>
      <c r="AG582" s="393"/>
      <c r="AH582" s="393"/>
    </row>
    <row r="583" spans="1:34"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c r="AE583" s="393"/>
      <c r="AF583" s="393"/>
      <c r="AG583" s="393"/>
      <c r="AH583" s="393"/>
    </row>
    <row r="584" spans="1:34"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c r="AE584" s="393"/>
      <c r="AF584" s="393"/>
      <c r="AG584" s="393"/>
      <c r="AH584" s="393"/>
    </row>
    <row r="585" spans="1:34"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c r="AE585" s="393"/>
      <c r="AF585" s="393"/>
      <c r="AG585" s="393"/>
      <c r="AH585" s="393"/>
    </row>
    <row r="586" spans="1:34"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c r="AE586" s="393"/>
      <c r="AF586" s="393"/>
      <c r="AG586" s="393"/>
      <c r="AH586" s="393"/>
    </row>
    <row r="587" spans="1:34"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c r="AE587" s="393"/>
      <c r="AF587" s="393"/>
      <c r="AG587" s="393"/>
      <c r="AH587" s="393"/>
    </row>
    <row r="588" spans="1:34"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c r="AE588" s="393"/>
      <c r="AF588" s="393"/>
      <c r="AG588" s="393"/>
      <c r="AH588" s="393"/>
    </row>
    <row r="589" spans="1:34"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row>
    <row r="590" spans="1:34"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c r="AE590" s="393"/>
      <c r="AF590" s="393"/>
      <c r="AG590" s="393"/>
      <c r="AH590" s="393"/>
    </row>
    <row r="591" spans="1:34"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c r="AE591" s="393"/>
      <c r="AF591" s="393"/>
      <c r="AG591" s="393"/>
      <c r="AH591" s="393"/>
    </row>
    <row r="592" spans="1:34"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c r="AE592" s="393"/>
      <c r="AF592" s="393"/>
      <c r="AG592" s="393"/>
      <c r="AH592" s="393"/>
    </row>
    <row r="593" spans="1:34"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c r="AE593" s="393"/>
      <c r="AF593" s="393"/>
      <c r="AG593" s="393"/>
      <c r="AH593" s="393"/>
    </row>
    <row r="594" spans="1:34"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c r="AE594" s="393"/>
      <c r="AF594" s="393"/>
      <c r="AG594" s="393"/>
      <c r="AH594" s="393"/>
    </row>
    <row r="595" spans="1:34"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c r="AE595" s="393"/>
      <c r="AF595" s="393"/>
      <c r="AG595" s="393"/>
      <c r="AH595" s="393"/>
    </row>
    <row r="596" spans="1:34"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c r="AE596" s="393"/>
      <c r="AF596" s="393"/>
      <c r="AG596" s="393"/>
      <c r="AH596" s="393"/>
    </row>
    <row r="597" spans="1:34"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c r="AE597" s="393"/>
      <c r="AF597" s="393"/>
      <c r="AG597" s="393"/>
      <c r="AH597" s="393"/>
    </row>
    <row r="598" spans="1:34"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c r="AE598" s="393"/>
      <c r="AF598" s="393"/>
      <c r="AG598" s="393"/>
      <c r="AH598" s="393"/>
    </row>
    <row r="599" spans="1:34"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row>
    <row r="600" spans="1:34"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c r="AE600" s="393"/>
      <c r="AF600" s="393"/>
      <c r="AG600" s="393"/>
      <c r="AH600" s="393"/>
    </row>
    <row r="601" spans="1:34"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c r="AE601" s="393"/>
      <c r="AF601" s="393"/>
      <c r="AG601" s="393"/>
      <c r="AH601" s="393"/>
    </row>
    <row r="602" spans="1:34"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c r="AE602" s="393"/>
      <c r="AF602" s="393"/>
      <c r="AG602" s="393"/>
      <c r="AH602" s="393"/>
    </row>
    <row r="603" spans="1:34"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c r="AE603" s="393"/>
      <c r="AF603" s="393"/>
      <c r="AG603" s="393"/>
      <c r="AH603" s="393"/>
    </row>
    <row r="604" spans="1:34"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c r="AE604" s="393"/>
      <c r="AF604" s="393"/>
      <c r="AG604" s="393"/>
      <c r="AH604" s="393"/>
    </row>
    <row r="605" spans="1:34"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c r="AE605" s="393"/>
      <c r="AF605" s="393"/>
      <c r="AG605" s="393"/>
      <c r="AH605" s="393"/>
    </row>
    <row r="606" spans="1:34"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c r="AE606" s="393"/>
      <c r="AF606" s="393"/>
      <c r="AG606" s="393"/>
      <c r="AH606" s="393"/>
    </row>
    <row r="607" spans="1:34"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c r="AE607" s="393"/>
      <c r="AF607" s="393"/>
      <c r="AG607" s="393"/>
      <c r="AH607" s="393"/>
    </row>
    <row r="608" spans="1:34"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c r="AE608" s="393"/>
      <c r="AF608" s="393"/>
      <c r="AG608" s="393"/>
      <c r="AH608" s="393"/>
    </row>
    <row r="609" spans="1:34"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c r="AE609" s="393"/>
      <c r="AF609" s="393"/>
      <c r="AG609" s="393"/>
      <c r="AH609" s="393"/>
    </row>
    <row r="610" spans="1:34"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c r="AE610" s="393"/>
      <c r="AF610" s="393"/>
      <c r="AG610" s="393"/>
      <c r="AH610" s="393"/>
    </row>
    <row r="611" spans="1:34"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c r="AE611" s="393"/>
      <c r="AF611" s="393"/>
      <c r="AG611" s="393"/>
      <c r="AH611" s="393"/>
    </row>
    <row r="612" spans="1:34"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c r="AE612" s="393"/>
      <c r="AF612" s="393"/>
      <c r="AG612" s="393"/>
      <c r="AH612" s="393"/>
    </row>
    <row r="613" spans="1:34"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c r="AH613" s="393"/>
    </row>
    <row r="614" spans="1:34"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c r="AE614" s="393"/>
      <c r="AF614" s="393"/>
      <c r="AG614" s="393"/>
      <c r="AH614" s="393"/>
    </row>
    <row r="615" spans="1:34"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c r="AE615" s="393"/>
      <c r="AF615" s="393"/>
      <c r="AG615" s="393"/>
      <c r="AH615" s="393"/>
    </row>
    <row r="616" spans="1:34"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c r="AE616" s="393"/>
      <c r="AF616" s="393"/>
      <c r="AG616" s="393"/>
      <c r="AH616" s="393"/>
    </row>
    <row r="617" spans="1:34"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c r="AE617" s="393"/>
      <c r="AF617" s="393"/>
      <c r="AG617" s="393"/>
      <c r="AH617" s="393"/>
    </row>
    <row r="618" spans="1:34"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c r="AE618" s="393"/>
      <c r="AF618" s="393"/>
      <c r="AG618" s="393"/>
      <c r="AH618" s="393"/>
    </row>
    <row r="619" spans="1:34"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c r="AE619" s="393"/>
      <c r="AF619" s="393"/>
      <c r="AG619" s="393"/>
      <c r="AH619" s="393"/>
    </row>
    <row r="620" spans="1:34"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c r="AE620" s="393"/>
      <c r="AF620" s="393"/>
      <c r="AG620" s="393"/>
      <c r="AH620" s="393"/>
    </row>
    <row r="621" spans="1:34"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c r="AE621" s="393"/>
      <c r="AF621" s="393"/>
      <c r="AG621" s="393"/>
      <c r="AH621" s="393"/>
    </row>
    <row r="622" spans="1:34"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c r="AE622" s="393"/>
      <c r="AF622" s="393"/>
      <c r="AG622" s="393"/>
      <c r="AH622" s="393"/>
    </row>
    <row r="623" spans="1:34"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c r="AE623" s="393"/>
      <c r="AF623" s="393"/>
      <c r="AG623" s="393"/>
      <c r="AH623" s="393"/>
    </row>
    <row r="624" spans="1:34"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c r="AE624" s="393"/>
      <c r="AF624" s="393"/>
      <c r="AG624" s="393"/>
      <c r="AH624" s="393"/>
    </row>
    <row r="625" spans="1:34"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c r="AH625" s="393"/>
    </row>
    <row r="626" spans="1:34"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c r="AE626" s="393"/>
      <c r="AF626" s="393"/>
      <c r="AG626" s="393"/>
      <c r="AH626" s="393"/>
    </row>
    <row r="627" spans="1:34"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row>
    <row r="628" spans="1:34"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c r="AE628" s="393"/>
      <c r="AF628" s="393"/>
      <c r="AG628" s="393"/>
      <c r="AH628" s="393"/>
    </row>
    <row r="629" spans="1:34"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c r="AE629" s="393"/>
      <c r="AF629" s="393"/>
      <c r="AG629" s="393"/>
      <c r="AH629" s="393"/>
    </row>
    <row r="630" spans="1:34"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c r="AE630" s="393"/>
      <c r="AF630" s="393"/>
      <c r="AG630" s="393"/>
      <c r="AH630" s="393"/>
    </row>
    <row r="631" spans="1:34"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c r="AE631" s="393"/>
      <c r="AF631" s="393"/>
      <c r="AG631" s="393"/>
      <c r="AH631" s="393"/>
    </row>
    <row r="632" spans="1:34"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c r="AE632" s="393"/>
      <c r="AF632" s="393"/>
      <c r="AG632" s="393"/>
      <c r="AH632" s="393"/>
    </row>
    <row r="633" spans="1:34"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c r="AE633" s="393"/>
      <c r="AF633" s="393"/>
      <c r="AG633" s="393"/>
      <c r="AH633" s="393"/>
    </row>
    <row r="634" spans="1:34"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c r="AE634" s="393"/>
      <c r="AF634" s="393"/>
      <c r="AG634" s="393"/>
      <c r="AH634" s="393"/>
    </row>
    <row r="635" spans="1:34"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c r="AE635" s="393"/>
      <c r="AF635" s="393"/>
      <c r="AG635" s="393"/>
      <c r="AH635" s="393"/>
    </row>
    <row r="636" spans="1:34"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c r="AE636" s="393"/>
      <c r="AF636" s="393"/>
      <c r="AG636" s="393"/>
      <c r="AH636" s="393"/>
    </row>
    <row r="637" spans="1:34"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c r="AE637" s="393"/>
      <c r="AF637" s="393"/>
      <c r="AG637" s="393"/>
      <c r="AH637" s="393"/>
    </row>
    <row r="638" spans="1:34"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c r="AE638" s="393"/>
      <c r="AF638" s="393"/>
      <c r="AG638" s="393"/>
      <c r="AH638" s="393"/>
    </row>
    <row r="639" spans="1:34"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c r="AE639" s="393"/>
      <c r="AF639" s="393"/>
      <c r="AG639" s="393"/>
      <c r="AH639" s="393"/>
    </row>
    <row r="640" spans="1:34"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c r="AE640" s="393"/>
      <c r="AF640" s="393"/>
      <c r="AG640" s="393"/>
      <c r="AH640" s="393"/>
    </row>
    <row r="641" spans="1:34"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c r="AE641" s="393"/>
      <c r="AF641" s="393"/>
      <c r="AG641" s="393"/>
      <c r="AH641" s="393"/>
    </row>
    <row r="642" spans="1:34"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c r="AE642" s="393"/>
      <c r="AF642" s="393"/>
      <c r="AG642" s="393"/>
      <c r="AH642" s="393"/>
    </row>
    <row r="643" spans="1:34"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row>
    <row r="644" spans="1:34"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c r="AE644" s="393"/>
      <c r="AF644" s="393"/>
      <c r="AG644" s="393"/>
      <c r="AH644" s="393"/>
    </row>
    <row r="645" spans="1:34"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c r="AE645" s="393"/>
      <c r="AF645" s="393"/>
      <c r="AG645" s="393"/>
      <c r="AH645" s="393"/>
    </row>
    <row r="646" spans="1:34"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c r="AE646" s="393"/>
      <c r="AF646" s="393"/>
      <c r="AG646" s="393"/>
      <c r="AH646" s="393"/>
    </row>
    <row r="647" spans="1:34"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c r="AE647" s="393"/>
      <c r="AF647" s="393"/>
      <c r="AG647" s="393"/>
      <c r="AH647" s="393"/>
    </row>
    <row r="648" spans="1:34"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c r="AE648" s="393"/>
      <c r="AF648" s="393"/>
      <c r="AG648" s="393"/>
      <c r="AH648" s="393"/>
    </row>
    <row r="649" spans="1:34"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c r="AE649" s="393"/>
      <c r="AF649" s="393"/>
      <c r="AG649" s="393"/>
      <c r="AH649" s="393"/>
    </row>
    <row r="650" spans="1:34"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c r="AE650" s="393"/>
      <c r="AF650" s="393"/>
      <c r="AG650" s="393"/>
      <c r="AH650" s="393"/>
    </row>
    <row r="651" spans="1:34"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c r="AE651" s="393"/>
      <c r="AF651" s="393"/>
      <c r="AG651" s="393"/>
      <c r="AH651" s="393"/>
    </row>
    <row r="652" spans="1:34"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c r="AE652" s="393"/>
      <c r="AF652" s="393"/>
      <c r="AG652" s="393"/>
      <c r="AH652" s="393"/>
    </row>
    <row r="653" spans="1:34"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c r="AE653" s="393"/>
      <c r="AF653" s="393"/>
      <c r="AG653" s="393"/>
      <c r="AH653" s="393"/>
    </row>
    <row r="654" spans="1:34"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c r="AE654" s="393"/>
      <c r="AF654" s="393"/>
      <c r="AG654" s="393"/>
      <c r="AH654" s="393"/>
    </row>
    <row r="655" spans="1:34"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c r="AE655" s="393"/>
      <c r="AF655" s="393"/>
      <c r="AG655" s="393"/>
      <c r="AH655" s="393"/>
    </row>
    <row r="656" spans="1:34"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c r="AE656" s="393"/>
      <c r="AF656" s="393"/>
      <c r="AG656" s="393"/>
      <c r="AH656" s="393"/>
    </row>
    <row r="657" spans="1:34"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c r="AE657" s="393"/>
      <c r="AF657" s="393"/>
      <c r="AG657" s="393"/>
      <c r="AH657" s="393"/>
    </row>
    <row r="658" spans="1:34"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c r="AE658" s="393"/>
      <c r="AF658" s="393"/>
      <c r="AG658" s="393"/>
      <c r="AH658" s="393"/>
    </row>
    <row r="659" spans="1:34"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c r="AH659" s="393"/>
    </row>
    <row r="660" spans="1:34"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c r="AE660" s="393"/>
      <c r="AF660" s="393"/>
      <c r="AG660" s="393"/>
      <c r="AH660" s="393"/>
    </row>
    <row r="661" spans="1:34"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393"/>
      <c r="AH661" s="393"/>
    </row>
    <row r="662" spans="1:34"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c r="AH662" s="393"/>
    </row>
    <row r="663" spans="1:34"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c r="AH663" s="393"/>
    </row>
    <row r="664" spans="1:34"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c r="AH664" s="393"/>
    </row>
    <row r="665" spans="1:34"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c r="AE665" s="393"/>
      <c r="AF665" s="393"/>
      <c r="AG665" s="393"/>
      <c r="AH665" s="393"/>
    </row>
    <row r="666" spans="1:34"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c r="AE666" s="393"/>
      <c r="AF666" s="393"/>
      <c r="AG666" s="393"/>
      <c r="AH666" s="393"/>
    </row>
    <row r="667" spans="1:34"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c r="AE667" s="393"/>
      <c r="AF667" s="393"/>
      <c r="AG667" s="393"/>
      <c r="AH667" s="393"/>
    </row>
    <row r="668" spans="1:34"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c r="AE668" s="393"/>
      <c r="AF668" s="393"/>
      <c r="AG668" s="393"/>
      <c r="AH668" s="393"/>
    </row>
    <row r="669" spans="1:34"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c r="AE669" s="393"/>
      <c r="AF669" s="393"/>
      <c r="AG669" s="393"/>
      <c r="AH669" s="393"/>
    </row>
    <row r="670" spans="1:34"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c r="AE670" s="393"/>
      <c r="AF670" s="393"/>
      <c r="AG670" s="393"/>
      <c r="AH670" s="393"/>
    </row>
    <row r="671" spans="1:34"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c r="AE671" s="393"/>
      <c r="AF671" s="393"/>
      <c r="AG671" s="393"/>
      <c r="AH671" s="393"/>
    </row>
    <row r="672" spans="1:34"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c r="AE672" s="393"/>
      <c r="AF672" s="393"/>
      <c r="AG672" s="393"/>
      <c r="AH672" s="393"/>
    </row>
    <row r="673" spans="1:34"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c r="AH673" s="393"/>
    </row>
    <row r="674" spans="1:34"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c r="AE674" s="393"/>
      <c r="AF674" s="393"/>
      <c r="AG674" s="393"/>
      <c r="AH674" s="393"/>
    </row>
    <row r="675" spans="1:34"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c r="AE675" s="393"/>
      <c r="AF675" s="393"/>
      <c r="AG675" s="393"/>
      <c r="AH675" s="393"/>
    </row>
    <row r="676" spans="1:34"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c r="AE676" s="393"/>
      <c r="AF676" s="393"/>
      <c r="AG676" s="393"/>
      <c r="AH676" s="393"/>
    </row>
    <row r="677" spans="1:34"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c r="AE677" s="393"/>
      <c r="AF677" s="393"/>
      <c r="AG677" s="393"/>
      <c r="AH677" s="393"/>
    </row>
    <row r="678" spans="1:34"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c r="AE678" s="393"/>
      <c r="AF678" s="393"/>
      <c r="AG678" s="393"/>
      <c r="AH678" s="393"/>
    </row>
    <row r="679" spans="1:34"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c r="AE679" s="393"/>
      <c r="AF679" s="393"/>
      <c r="AG679" s="393"/>
      <c r="AH679" s="393"/>
    </row>
    <row r="680" spans="1:34"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c r="AE680" s="393"/>
      <c r="AF680" s="393"/>
      <c r="AG680" s="393"/>
      <c r="AH680" s="393"/>
    </row>
    <row r="681" spans="1:34"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c r="AH681" s="393"/>
    </row>
    <row r="682" spans="1:34"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c r="AE682" s="393"/>
      <c r="AF682" s="393"/>
      <c r="AG682" s="393"/>
      <c r="AH682" s="393"/>
    </row>
    <row r="683" spans="1:34"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c r="AE683" s="393"/>
      <c r="AF683" s="393"/>
      <c r="AG683" s="393"/>
      <c r="AH683" s="393"/>
    </row>
    <row r="684" spans="1:34"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c r="AE684" s="393"/>
      <c r="AF684" s="393"/>
      <c r="AG684" s="393"/>
      <c r="AH684" s="393"/>
    </row>
    <row r="685" spans="1:34"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c r="AE685" s="393"/>
      <c r="AF685" s="393"/>
      <c r="AG685" s="393"/>
      <c r="AH685" s="393"/>
    </row>
    <row r="686" spans="1:34"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c r="AE686" s="393"/>
      <c r="AF686" s="393"/>
      <c r="AG686" s="393"/>
      <c r="AH686" s="393"/>
    </row>
    <row r="687" spans="1:34"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c r="AE687" s="393"/>
      <c r="AF687" s="393"/>
      <c r="AG687" s="393"/>
      <c r="AH687" s="393"/>
    </row>
    <row r="688" spans="1:34"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c r="AE688" s="393"/>
      <c r="AF688" s="393"/>
      <c r="AG688" s="393"/>
      <c r="AH688" s="393"/>
    </row>
    <row r="689" spans="1:34"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c r="AE689" s="393"/>
      <c r="AF689" s="393"/>
      <c r="AG689" s="393"/>
      <c r="AH689" s="393"/>
    </row>
    <row r="690" spans="1:34"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c r="AE690" s="393"/>
      <c r="AF690" s="393"/>
      <c r="AG690" s="393"/>
      <c r="AH690" s="393"/>
    </row>
    <row r="691" spans="1:34"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c r="AE691" s="393"/>
      <c r="AF691" s="393"/>
      <c r="AG691" s="393"/>
      <c r="AH691" s="393"/>
    </row>
    <row r="692" spans="1:34"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c r="AE692" s="393"/>
      <c r="AF692" s="393"/>
      <c r="AG692" s="393"/>
      <c r="AH692" s="393"/>
    </row>
    <row r="693" spans="1:34"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c r="AE693" s="393"/>
      <c r="AF693" s="393"/>
      <c r="AG693" s="393"/>
      <c r="AH693" s="393"/>
    </row>
    <row r="694" spans="1:34"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c r="AE694" s="393"/>
      <c r="AF694" s="393"/>
      <c r="AG694" s="393"/>
      <c r="AH694" s="393"/>
    </row>
    <row r="695" spans="1:34"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c r="AE695" s="393"/>
      <c r="AF695" s="393"/>
      <c r="AG695" s="393"/>
      <c r="AH695" s="393"/>
    </row>
    <row r="696" spans="1:34"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c r="AE696" s="393"/>
      <c r="AF696" s="393"/>
      <c r="AG696" s="393"/>
      <c r="AH696" s="393"/>
    </row>
    <row r="697" spans="1:34"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row>
    <row r="698" spans="1:34"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c r="AE698" s="393"/>
      <c r="AF698" s="393"/>
      <c r="AG698" s="393"/>
      <c r="AH698" s="393"/>
    </row>
    <row r="699" spans="1:34"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c r="AE699" s="393"/>
      <c r="AF699" s="393"/>
      <c r="AG699" s="393"/>
      <c r="AH699" s="393"/>
    </row>
    <row r="700" spans="1:34"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c r="AE700" s="393"/>
      <c r="AF700" s="393"/>
      <c r="AG700" s="393"/>
      <c r="AH700" s="393"/>
    </row>
    <row r="701" spans="1:34"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c r="AE701" s="393"/>
      <c r="AF701" s="393"/>
      <c r="AG701" s="393"/>
      <c r="AH701" s="393"/>
    </row>
    <row r="702" spans="1:34"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c r="AE702" s="393"/>
      <c r="AF702" s="393"/>
      <c r="AG702" s="393"/>
      <c r="AH702" s="393"/>
    </row>
    <row r="703" spans="1:34"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c r="AE703" s="393"/>
      <c r="AF703" s="393"/>
      <c r="AG703" s="393"/>
      <c r="AH703" s="393"/>
    </row>
    <row r="704" spans="1:34"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c r="AE704" s="393"/>
      <c r="AF704" s="393"/>
      <c r="AG704" s="393"/>
      <c r="AH704" s="393"/>
    </row>
    <row r="705" spans="1:34"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c r="AE705" s="393"/>
      <c r="AF705" s="393"/>
      <c r="AG705" s="393"/>
      <c r="AH705" s="393"/>
    </row>
    <row r="706" spans="1:34"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c r="AE706" s="393"/>
      <c r="AF706" s="393"/>
      <c r="AG706" s="393"/>
      <c r="AH706" s="393"/>
    </row>
    <row r="707" spans="1:34"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c r="AE707" s="393"/>
      <c r="AF707" s="393"/>
      <c r="AG707" s="393"/>
      <c r="AH707" s="393"/>
    </row>
    <row r="708" spans="1:34"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c r="AE708" s="393"/>
      <c r="AF708" s="393"/>
      <c r="AG708" s="393"/>
      <c r="AH708" s="393"/>
    </row>
    <row r="709" spans="1:34"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c r="AE709" s="393"/>
      <c r="AF709" s="393"/>
      <c r="AG709" s="393"/>
      <c r="AH709" s="393"/>
    </row>
    <row r="710" spans="1:34"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c r="AE710" s="393"/>
      <c r="AF710" s="393"/>
      <c r="AG710" s="393"/>
      <c r="AH710" s="393"/>
    </row>
    <row r="711" spans="1:34"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c r="AE711" s="393"/>
      <c r="AF711" s="393"/>
      <c r="AG711" s="393"/>
      <c r="AH711" s="393"/>
    </row>
    <row r="712" spans="1:34"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c r="AE712" s="393"/>
      <c r="AF712" s="393"/>
      <c r="AG712" s="393"/>
      <c r="AH712" s="393"/>
    </row>
    <row r="713" spans="1:34"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c r="AE713" s="393"/>
      <c r="AF713" s="393"/>
      <c r="AG713" s="393"/>
      <c r="AH713" s="393"/>
    </row>
    <row r="714" spans="1:34"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c r="AE714" s="393"/>
      <c r="AF714" s="393"/>
      <c r="AG714" s="393"/>
      <c r="AH714" s="393"/>
    </row>
    <row r="715" spans="1:34"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c r="AE715" s="393"/>
      <c r="AF715" s="393"/>
      <c r="AG715" s="393"/>
      <c r="AH715" s="393"/>
    </row>
    <row r="716" spans="1:34"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c r="AE716" s="393"/>
      <c r="AF716" s="393"/>
      <c r="AG716" s="393"/>
      <c r="AH716" s="393"/>
    </row>
    <row r="717" spans="1:34"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c r="AE717" s="393"/>
      <c r="AF717" s="393"/>
      <c r="AG717" s="393"/>
      <c r="AH717" s="393"/>
    </row>
    <row r="718" spans="1:34"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c r="AE718" s="393"/>
      <c r="AF718" s="393"/>
      <c r="AG718" s="393"/>
      <c r="AH718" s="393"/>
    </row>
    <row r="719" spans="1:34"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c r="AE719" s="393"/>
      <c r="AF719" s="393"/>
      <c r="AG719" s="393"/>
      <c r="AH719" s="393"/>
    </row>
    <row r="720" spans="1:34"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c r="AE720" s="393"/>
      <c r="AF720" s="393"/>
      <c r="AG720" s="393"/>
      <c r="AH720" s="393"/>
    </row>
    <row r="721" spans="1:34"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c r="AE721" s="393"/>
      <c r="AF721" s="393"/>
      <c r="AG721" s="393"/>
      <c r="AH721" s="393"/>
    </row>
    <row r="722" spans="1:34"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c r="AE722" s="393"/>
      <c r="AF722" s="393"/>
      <c r="AG722" s="393"/>
      <c r="AH722" s="393"/>
    </row>
    <row r="723" spans="1:34"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c r="AE723" s="393"/>
      <c r="AF723" s="393"/>
      <c r="AG723" s="393"/>
      <c r="AH723" s="393"/>
    </row>
    <row r="724" spans="1:34"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c r="AE724" s="393"/>
      <c r="AF724" s="393"/>
      <c r="AG724" s="393"/>
      <c r="AH724" s="393"/>
    </row>
    <row r="725" spans="1:34"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c r="AE725" s="393"/>
      <c r="AF725" s="393"/>
      <c r="AG725" s="393"/>
      <c r="AH725" s="393"/>
    </row>
    <row r="726" spans="1:34"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c r="AE726" s="393"/>
      <c r="AF726" s="393"/>
      <c r="AG726" s="393"/>
      <c r="AH726" s="393"/>
    </row>
    <row r="727" spans="1:34"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row>
    <row r="728" spans="1:34"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c r="AE728" s="393"/>
      <c r="AF728" s="393"/>
      <c r="AG728" s="393"/>
      <c r="AH728" s="393"/>
    </row>
    <row r="729" spans="1:34"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c r="AE729" s="393"/>
      <c r="AF729" s="393"/>
      <c r="AG729" s="393"/>
      <c r="AH729" s="393"/>
    </row>
    <row r="730" spans="1:34"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c r="AE730" s="393"/>
      <c r="AF730" s="393"/>
      <c r="AG730" s="393"/>
      <c r="AH730" s="393"/>
    </row>
    <row r="731" spans="1:34"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c r="AE731" s="393"/>
      <c r="AF731" s="393"/>
      <c r="AG731" s="393"/>
      <c r="AH731" s="393"/>
    </row>
    <row r="732" spans="1:34"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c r="AE732" s="393"/>
      <c r="AF732" s="393"/>
      <c r="AG732" s="393"/>
      <c r="AH732" s="393"/>
    </row>
    <row r="733" spans="1:34"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93"/>
      <c r="AG733" s="393"/>
      <c r="AH733" s="393"/>
    </row>
    <row r="734" spans="1:34"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c r="AE734" s="393"/>
      <c r="AF734" s="393"/>
      <c r="AG734" s="393"/>
      <c r="AH734" s="393"/>
    </row>
    <row r="735" spans="1:34"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c r="AE735" s="393"/>
      <c r="AF735" s="393"/>
      <c r="AG735" s="393"/>
      <c r="AH735" s="393"/>
    </row>
    <row r="736" spans="1:34"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c r="AE736" s="393"/>
      <c r="AF736" s="393"/>
      <c r="AG736" s="393"/>
      <c r="AH736" s="393"/>
    </row>
    <row r="737" spans="1:34"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c r="AE737" s="393"/>
      <c r="AF737" s="393"/>
      <c r="AG737" s="393"/>
      <c r="AH737" s="393"/>
    </row>
    <row r="738" spans="1:34"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c r="AE738" s="393"/>
      <c r="AF738" s="393"/>
      <c r="AG738" s="393"/>
      <c r="AH738" s="393"/>
    </row>
    <row r="739" spans="1:34"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c r="AE739" s="393"/>
      <c r="AF739" s="393"/>
      <c r="AG739" s="393"/>
      <c r="AH739" s="393"/>
    </row>
    <row r="740" spans="1:34"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c r="AE740" s="393"/>
      <c r="AF740" s="393"/>
      <c r="AG740" s="393"/>
      <c r="AH740" s="393"/>
    </row>
    <row r="741" spans="1:34"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c r="AE741" s="393"/>
      <c r="AF741" s="393"/>
      <c r="AG741" s="393"/>
      <c r="AH741" s="393"/>
    </row>
    <row r="742" spans="1:34"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c r="AE742" s="393"/>
      <c r="AF742" s="393"/>
      <c r="AG742" s="393"/>
      <c r="AH742" s="393"/>
    </row>
    <row r="743" spans="1:34"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c r="AE743" s="393"/>
      <c r="AF743" s="393"/>
      <c r="AG743" s="393"/>
      <c r="AH743" s="393"/>
    </row>
    <row r="744" spans="1:34"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c r="AE744" s="393"/>
      <c r="AF744" s="393"/>
      <c r="AG744" s="393"/>
      <c r="AH744" s="393"/>
    </row>
    <row r="745" spans="1:34"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c r="AE745" s="393"/>
      <c r="AF745" s="393"/>
      <c r="AG745" s="393"/>
      <c r="AH745" s="393"/>
    </row>
    <row r="746" spans="1:34"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c r="AE746" s="393"/>
      <c r="AF746" s="393"/>
      <c r="AG746" s="393"/>
      <c r="AH746" s="393"/>
    </row>
    <row r="747" spans="1:34"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c r="AE747" s="393"/>
      <c r="AF747" s="393"/>
      <c r="AG747" s="393"/>
      <c r="AH747" s="393"/>
    </row>
    <row r="748" spans="1:34"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c r="AE748" s="393"/>
      <c r="AF748" s="393"/>
      <c r="AG748" s="393"/>
      <c r="AH748" s="393"/>
    </row>
    <row r="749" spans="1:34"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c r="AE749" s="393"/>
      <c r="AF749" s="393"/>
      <c r="AG749" s="393"/>
      <c r="AH749" s="393"/>
    </row>
    <row r="750" spans="1:34"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c r="AE750" s="393"/>
      <c r="AF750" s="393"/>
      <c r="AG750" s="393"/>
      <c r="AH750" s="393"/>
    </row>
    <row r="751" spans="1:34"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c r="AE751" s="393"/>
      <c r="AF751" s="393"/>
      <c r="AG751" s="393"/>
      <c r="AH751" s="393"/>
    </row>
    <row r="752" spans="1:34"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c r="AE752" s="393"/>
      <c r="AF752" s="393"/>
      <c r="AG752" s="393"/>
      <c r="AH752" s="393"/>
    </row>
    <row r="753" spans="1:34"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c r="AE753" s="393"/>
      <c r="AF753" s="393"/>
      <c r="AG753" s="393"/>
      <c r="AH753" s="393"/>
    </row>
    <row r="754" spans="1:34"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c r="AE754" s="393"/>
      <c r="AF754" s="393"/>
      <c r="AG754" s="393"/>
      <c r="AH754" s="393"/>
    </row>
    <row r="755" spans="1:34"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c r="AE755" s="393"/>
      <c r="AF755" s="393"/>
      <c r="AG755" s="393"/>
      <c r="AH755" s="393"/>
    </row>
    <row r="756" spans="1:34"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c r="AE756" s="393"/>
      <c r="AF756" s="393"/>
      <c r="AG756" s="393"/>
      <c r="AH756" s="393"/>
    </row>
    <row r="757" spans="1:34"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c r="AE757" s="393"/>
      <c r="AF757" s="393"/>
      <c r="AG757" s="393"/>
      <c r="AH757" s="393"/>
    </row>
    <row r="758" spans="1:34"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c r="AE758" s="393"/>
      <c r="AF758" s="393"/>
      <c r="AG758" s="393"/>
      <c r="AH758" s="393"/>
    </row>
    <row r="759" spans="1:34"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c r="AE759" s="393"/>
      <c r="AF759" s="393"/>
      <c r="AG759" s="393"/>
      <c r="AH759" s="393"/>
    </row>
    <row r="760" spans="1:34"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c r="AE760" s="393"/>
      <c r="AF760" s="393"/>
      <c r="AG760" s="393"/>
      <c r="AH760" s="393"/>
    </row>
    <row r="761" spans="1:34"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c r="AE761" s="393"/>
      <c r="AF761" s="393"/>
      <c r="AG761" s="393"/>
      <c r="AH761" s="393"/>
    </row>
    <row r="762" spans="1:34"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c r="AE762" s="393"/>
      <c r="AF762" s="393"/>
      <c r="AG762" s="393"/>
      <c r="AH762" s="393"/>
    </row>
    <row r="763" spans="1:34"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c r="AE763" s="393"/>
      <c r="AF763" s="393"/>
      <c r="AG763" s="393"/>
      <c r="AH763" s="393"/>
    </row>
    <row r="764" spans="1:34"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c r="AE764" s="393"/>
      <c r="AF764" s="393"/>
      <c r="AG764" s="393"/>
      <c r="AH764" s="393"/>
    </row>
    <row r="765" spans="1:34"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c r="AE765" s="393"/>
      <c r="AF765" s="393"/>
      <c r="AG765" s="393"/>
      <c r="AH765" s="393"/>
    </row>
    <row r="766" spans="1:34"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c r="AE766" s="393"/>
      <c r="AF766" s="393"/>
      <c r="AG766" s="393"/>
      <c r="AH766" s="393"/>
    </row>
    <row r="767" spans="1:34"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c r="AE767" s="393"/>
      <c r="AF767" s="393"/>
      <c r="AG767" s="393"/>
      <c r="AH767" s="393"/>
    </row>
    <row r="768" spans="1:34"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c r="AE768" s="393"/>
      <c r="AF768" s="393"/>
      <c r="AG768" s="393"/>
      <c r="AH768" s="393"/>
    </row>
    <row r="769" spans="1:34"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c r="AE769" s="393"/>
      <c r="AF769" s="393"/>
      <c r="AG769" s="393"/>
      <c r="AH769" s="393"/>
    </row>
    <row r="770" spans="1:34"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c r="AE770" s="393"/>
      <c r="AF770" s="393"/>
      <c r="AG770" s="393"/>
      <c r="AH770" s="393"/>
    </row>
    <row r="771" spans="1:34"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c r="AE771" s="393"/>
      <c r="AF771" s="393"/>
      <c r="AG771" s="393"/>
      <c r="AH771" s="393"/>
    </row>
    <row r="772" spans="1:34"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c r="AE772" s="393"/>
      <c r="AF772" s="393"/>
      <c r="AG772" s="393"/>
      <c r="AH772" s="393"/>
    </row>
    <row r="773" spans="1:34"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c r="AE773" s="393"/>
      <c r="AF773" s="393"/>
      <c r="AG773" s="393"/>
      <c r="AH773" s="393"/>
    </row>
    <row r="774" spans="1:34"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c r="AE774" s="393"/>
      <c r="AF774" s="393"/>
      <c r="AG774" s="393"/>
      <c r="AH774" s="393"/>
    </row>
    <row r="775" spans="1:34"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c r="AE775" s="393"/>
      <c r="AF775" s="393"/>
      <c r="AG775" s="393"/>
      <c r="AH775" s="393"/>
    </row>
    <row r="776" spans="1:34"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c r="AE776" s="393"/>
      <c r="AF776" s="393"/>
      <c r="AG776" s="393"/>
      <c r="AH776" s="393"/>
    </row>
    <row r="777" spans="1:34"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c r="AE777" s="393"/>
      <c r="AF777" s="393"/>
      <c r="AG777" s="393"/>
      <c r="AH777" s="393"/>
    </row>
    <row r="778" spans="1:34"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c r="AE778" s="393"/>
      <c r="AF778" s="393"/>
      <c r="AG778" s="393"/>
      <c r="AH778" s="393"/>
    </row>
    <row r="779" spans="1:34"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c r="AE779" s="393"/>
      <c r="AF779" s="393"/>
      <c r="AG779" s="393"/>
      <c r="AH779" s="393"/>
    </row>
    <row r="780" spans="1:34"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c r="AE780" s="393"/>
      <c r="AF780" s="393"/>
      <c r="AG780" s="393"/>
      <c r="AH780" s="393"/>
    </row>
    <row r="781" spans="1:34"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c r="AE781" s="393"/>
      <c r="AF781" s="393"/>
      <c r="AG781" s="393"/>
      <c r="AH781" s="393"/>
    </row>
    <row r="782" spans="1:34"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c r="AE782" s="393"/>
      <c r="AF782" s="393"/>
      <c r="AG782" s="393"/>
      <c r="AH782" s="393"/>
    </row>
    <row r="783" spans="1:34"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c r="AE783" s="393"/>
      <c r="AF783" s="393"/>
      <c r="AG783" s="393"/>
      <c r="AH783" s="393"/>
    </row>
    <row r="784" spans="1:34"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c r="AE784" s="393"/>
      <c r="AF784" s="393"/>
      <c r="AG784" s="393"/>
      <c r="AH784" s="393"/>
    </row>
    <row r="785" spans="1:34"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c r="AE785" s="393"/>
      <c r="AF785" s="393"/>
      <c r="AG785" s="393"/>
      <c r="AH785" s="393"/>
    </row>
    <row r="786" spans="1:34"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c r="AE786" s="393"/>
      <c r="AF786" s="393"/>
      <c r="AG786" s="393"/>
      <c r="AH786" s="393"/>
    </row>
    <row r="787" spans="1:34"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c r="AE787" s="393"/>
      <c r="AF787" s="393"/>
      <c r="AG787" s="393"/>
      <c r="AH787" s="393"/>
    </row>
    <row r="788" spans="1:34"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c r="AE788" s="393"/>
      <c r="AF788" s="393"/>
      <c r="AG788" s="393"/>
      <c r="AH788" s="393"/>
    </row>
    <row r="789" spans="1:34"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c r="AE789" s="393"/>
      <c r="AF789" s="393"/>
      <c r="AG789" s="393"/>
      <c r="AH789" s="393"/>
    </row>
    <row r="790" spans="1:34"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c r="AE790" s="393"/>
      <c r="AF790" s="393"/>
      <c r="AG790" s="393"/>
      <c r="AH790" s="393"/>
    </row>
    <row r="791" spans="1:34"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c r="AE791" s="393"/>
      <c r="AF791" s="393"/>
      <c r="AG791" s="393"/>
      <c r="AH791" s="393"/>
    </row>
    <row r="792" spans="1:34"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c r="AE792" s="393"/>
      <c r="AF792" s="393"/>
      <c r="AG792" s="393"/>
      <c r="AH792" s="393"/>
    </row>
    <row r="793" spans="1:34"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c r="AE793" s="393"/>
      <c r="AF793" s="393"/>
      <c r="AG793" s="393"/>
      <c r="AH793" s="393"/>
    </row>
    <row r="794" spans="1:34"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c r="AE794" s="393"/>
      <c r="AF794" s="393"/>
      <c r="AG794" s="393"/>
      <c r="AH794" s="393"/>
    </row>
    <row r="795" spans="1:34"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c r="AE795" s="393"/>
      <c r="AF795" s="393"/>
      <c r="AG795" s="393"/>
      <c r="AH795" s="393"/>
    </row>
    <row r="796" spans="1:34"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c r="AE796" s="393"/>
      <c r="AF796" s="393"/>
      <c r="AG796" s="393"/>
      <c r="AH796" s="393"/>
    </row>
    <row r="797" spans="1:34"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c r="AE797" s="393"/>
      <c r="AF797" s="393"/>
      <c r="AG797" s="393"/>
      <c r="AH797" s="393"/>
    </row>
    <row r="798" spans="1:34"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c r="AE798" s="393"/>
      <c r="AF798" s="393"/>
      <c r="AG798" s="393"/>
      <c r="AH798" s="393"/>
    </row>
    <row r="799" spans="1:34"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c r="AE799" s="393"/>
      <c r="AF799" s="393"/>
      <c r="AG799" s="393"/>
      <c r="AH799" s="393"/>
    </row>
    <row r="800" spans="1:34"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c r="AE800" s="393"/>
      <c r="AF800" s="393"/>
      <c r="AG800" s="393"/>
      <c r="AH800" s="393"/>
    </row>
    <row r="801" spans="1:34"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c r="AE801" s="393"/>
      <c r="AF801" s="393"/>
      <c r="AG801" s="393"/>
      <c r="AH801" s="393"/>
    </row>
    <row r="802" spans="1:34"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c r="AE802" s="393"/>
      <c r="AF802" s="393"/>
      <c r="AG802" s="393"/>
      <c r="AH802" s="393"/>
    </row>
    <row r="803" spans="1:34"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c r="AE803" s="393"/>
      <c r="AF803" s="393"/>
      <c r="AG803" s="393"/>
      <c r="AH803" s="393"/>
    </row>
    <row r="804" spans="1:34"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c r="AE804" s="393"/>
      <c r="AF804" s="393"/>
      <c r="AG804" s="393"/>
      <c r="AH804" s="393"/>
    </row>
    <row r="805" spans="1:34"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c r="AE805" s="393"/>
      <c r="AF805" s="393"/>
      <c r="AG805" s="393"/>
      <c r="AH805" s="393"/>
    </row>
    <row r="806" spans="1:34"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c r="AE806" s="393"/>
      <c r="AF806" s="393"/>
      <c r="AG806" s="393"/>
      <c r="AH806" s="393"/>
    </row>
    <row r="807" spans="1:34"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c r="AE807" s="393"/>
      <c r="AF807" s="393"/>
      <c r="AG807" s="393"/>
      <c r="AH807" s="393"/>
    </row>
    <row r="808" spans="1:34"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c r="AE808" s="393"/>
      <c r="AF808" s="393"/>
      <c r="AG808" s="393"/>
      <c r="AH808" s="393"/>
    </row>
    <row r="809" spans="1:34"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c r="AE809" s="393"/>
      <c r="AF809" s="393"/>
      <c r="AG809" s="393"/>
      <c r="AH809" s="393"/>
    </row>
    <row r="810" spans="1:34"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row>
    <row r="811" spans="1:34"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c r="AE811" s="393"/>
      <c r="AF811" s="393"/>
      <c r="AG811" s="393"/>
      <c r="AH811" s="393"/>
    </row>
    <row r="812" spans="1:34"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c r="AE812" s="393"/>
      <c r="AF812" s="393"/>
      <c r="AG812" s="393"/>
      <c r="AH812" s="393"/>
    </row>
    <row r="813" spans="1:34"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c r="AE813" s="393"/>
      <c r="AF813" s="393"/>
      <c r="AG813" s="393"/>
      <c r="AH813" s="393"/>
    </row>
    <row r="814" spans="1:34"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c r="AE814" s="393"/>
      <c r="AF814" s="393"/>
      <c r="AG814" s="393"/>
      <c r="AH814" s="393"/>
    </row>
    <row r="815" spans="1:34"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c r="AE815" s="393"/>
      <c r="AF815" s="393"/>
      <c r="AG815" s="393"/>
      <c r="AH815" s="393"/>
    </row>
    <row r="816" spans="1:34"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c r="AE816" s="393"/>
      <c r="AF816" s="393"/>
      <c r="AG816" s="393"/>
      <c r="AH816" s="393"/>
    </row>
    <row r="817" spans="1:34"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c r="AE817" s="393"/>
      <c r="AF817" s="393"/>
      <c r="AG817" s="393"/>
      <c r="AH817" s="393"/>
    </row>
    <row r="818" spans="1:34"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c r="AE818" s="393"/>
      <c r="AF818" s="393"/>
      <c r="AG818" s="393"/>
      <c r="AH818" s="393"/>
    </row>
    <row r="819" spans="1:34"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c r="AE819" s="393"/>
      <c r="AF819" s="393"/>
      <c r="AG819" s="393"/>
      <c r="AH819" s="393"/>
    </row>
    <row r="820" spans="1:34"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c r="AE820" s="393"/>
      <c r="AF820" s="393"/>
      <c r="AG820" s="393"/>
      <c r="AH820" s="393"/>
    </row>
    <row r="821" spans="1:34"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c r="AE821" s="393"/>
      <c r="AF821" s="393"/>
      <c r="AG821" s="393"/>
      <c r="AH821" s="393"/>
    </row>
    <row r="822" spans="1:34"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c r="AE822" s="393"/>
      <c r="AF822" s="393"/>
      <c r="AG822" s="393"/>
      <c r="AH822" s="393"/>
    </row>
    <row r="823" spans="1:34"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c r="AE823" s="393"/>
      <c r="AF823" s="393"/>
      <c r="AG823" s="393"/>
      <c r="AH823" s="393"/>
    </row>
    <row r="824" spans="1:34"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c r="AE824" s="393"/>
      <c r="AF824" s="393"/>
      <c r="AG824" s="393"/>
      <c r="AH824" s="393"/>
    </row>
    <row r="825" spans="1:34"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c r="AE825" s="393"/>
      <c r="AF825" s="393"/>
      <c r="AG825" s="393"/>
      <c r="AH825" s="393"/>
    </row>
    <row r="826" spans="1:34"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c r="AE826" s="393"/>
      <c r="AF826" s="393"/>
      <c r="AG826" s="393"/>
      <c r="AH826" s="393"/>
    </row>
    <row r="827" spans="1:34"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c r="AE827" s="393"/>
      <c r="AF827" s="393"/>
      <c r="AG827" s="393"/>
      <c r="AH827" s="393"/>
    </row>
    <row r="828" spans="1:34"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c r="AE828" s="393"/>
      <c r="AF828" s="393"/>
      <c r="AG828" s="393"/>
      <c r="AH828" s="393"/>
    </row>
    <row r="829" spans="1:34"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c r="AE829" s="393"/>
      <c r="AF829" s="393"/>
      <c r="AG829" s="393"/>
      <c r="AH829" s="393"/>
    </row>
    <row r="830" spans="1:34"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c r="AE830" s="393"/>
      <c r="AF830" s="393"/>
      <c r="AG830" s="393"/>
      <c r="AH830" s="393"/>
    </row>
    <row r="831" spans="1:34"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c r="AE831" s="393"/>
      <c r="AF831" s="393"/>
      <c r="AG831" s="393"/>
      <c r="AH831" s="393"/>
    </row>
    <row r="832" spans="1:34"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c r="AE832" s="393"/>
      <c r="AF832" s="393"/>
      <c r="AG832" s="393"/>
      <c r="AH832" s="393"/>
    </row>
    <row r="833" spans="1:34"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c r="AE833" s="393"/>
      <c r="AF833" s="393"/>
      <c r="AG833" s="393"/>
      <c r="AH833" s="393"/>
    </row>
    <row r="834" spans="1:34"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c r="AE834" s="393"/>
      <c r="AF834" s="393"/>
      <c r="AG834" s="393"/>
      <c r="AH834" s="393"/>
    </row>
    <row r="835" spans="1:34"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c r="AE835" s="393"/>
      <c r="AF835" s="393"/>
      <c r="AG835" s="393"/>
      <c r="AH835" s="393"/>
    </row>
    <row r="836" spans="1:34"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c r="AE836" s="393"/>
      <c r="AF836" s="393"/>
      <c r="AG836" s="393"/>
      <c r="AH836" s="393"/>
    </row>
    <row r="837" spans="1:34"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c r="AE837" s="393"/>
      <c r="AF837" s="393"/>
      <c r="AG837" s="393"/>
      <c r="AH837" s="393"/>
    </row>
    <row r="838" spans="1:34"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c r="AE838" s="393"/>
      <c r="AF838" s="393"/>
      <c r="AG838" s="393"/>
      <c r="AH838" s="393"/>
    </row>
    <row r="839" spans="1:34"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c r="AE839" s="393"/>
      <c r="AF839" s="393"/>
      <c r="AG839" s="393"/>
      <c r="AH839" s="393"/>
    </row>
    <row r="840" spans="1:34"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c r="AE840" s="393"/>
      <c r="AF840" s="393"/>
      <c r="AG840" s="393"/>
      <c r="AH840" s="393"/>
    </row>
    <row r="841" spans="1:34"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c r="AE841" s="393"/>
      <c r="AF841" s="393"/>
      <c r="AG841" s="393"/>
      <c r="AH841" s="393"/>
    </row>
    <row r="842" spans="1:34"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c r="AH842" s="393"/>
    </row>
    <row r="843" spans="1:34"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c r="AE843" s="393"/>
      <c r="AF843" s="393"/>
      <c r="AG843" s="393"/>
      <c r="AH843" s="393"/>
    </row>
    <row r="844" spans="1:34"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c r="AE844" s="393"/>
      <c r="AF844" s="393"/>
      <c r="AG844" s="393"/>
      <c r="AH844" s="393"/>
    </row>
    <row r="845" spans="1:34"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c r="AE845" s="393"/>
      <c r="AF845" s="393"/>
      <c r="AG845" s="393"/>
      <c r="AH845" s="393"/>
    </row>
    <row r="846" spans="1:34"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c r="AE846" s="393"/>
      <c r="AF846" s="393"/>
      <c r="AG846" s="393"/>
      <c r="AH846" s="393"/>
    </row>
    <row r="847" spans="1:34"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c r="AE847" s="393"/>
      <c r="AF847" s="393"/>
      <c r="AG847" s="393"/>
      <c r="AH847" s="393"/>
    </row>
    <row r="848" spans="1:34"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c r="AE848" s="393"/>
      <c r="AF848" s="393"/>
      <c r="AG848" s="393"/>
      <c r="AH848" s="393"/>
    </row>
    <row r="849" spans="1:34"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c r="AE849" s="393"/>
      <c r="AF849" s="393"/>
      <c r="AG849" s="393"/>
      <c r="AH849" s="393"/>
    </row>
    <row r="850" spans="1:34"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c r="AE850" s="393"/>
      <c r="AF850" s="393"/>
      <c r="AG850" s="393"/>
      <c r="AH850" s="393"/>
    </row>
    <row r="851" spans="1:34"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c r="AE851" s="393"/>
      <c r="AF851" s="393"/>
      <c r="AG851" s="393"/>
      <c r="AH851" s="393"/>
    </row>
    <row r="852" spans="1:34"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c r="AE852" s="393"/>
      <c r="AF852" s="393"/>
      <c r="AG852" s="393"/>
      <c r="AH852" s="393"/>
    </row>
    <row r="853" spans="1:34"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c r="AE853" s="393"/>
      <c r="AF853" s="393"/>
      <c r="AG853" s="393"/>
      <c r="AH853" s="393"/>
    </row>
    <row r="854" spans="1:34"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c r="AE854" s="393"/>
      <c r="AF854" s="393"/>
      <c r="AG854" s="393"/>
      <c r="AH854" s="393"/>
    </row>
    <row r="855" spans="1:34"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c r="AE855" s="393"/>
      <c r="AF855" s="393"/>
      <c r="AG855" s="393"/>
      <c r="AH855" s="393"/>
    </row>
    <row r="856" spans="1:34"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c r="AE856" s="393"/>
      <c r="AF856" s="393"/>
      <c r="AG856" s="393"/>
      <c r="AH856" s="393"/>
    </row>
    <row r="857" spans="1:34"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c r="AE857" s="393"/>
      <c r="AF857" s="393"/>
      <c r="AG857" s="393"/>
      <c r="AH857" s="393"/>
    </row>
    <row r="858" spans="1:34"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c r="AE858" s="393"/>
      <c r="AF858" s="393"/>
      <c r="AG858" s="393"/>
      <c r="AH858" s="393"/>
    </row>
    <row r="859" spans="1:34"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c r="AE859" s="393"/>
      <c r="AF859" s="393"/>
      <c r="AG859" s="393"/>
      <c r="AH859" s="393"/>
    </row>
    <row r="860" spans="1:34"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c r="AE860" s="393"/>
      <c r="AF860" s="393"/>
      <c r="AG860" s="393"/>
      <c r="AH860" s="393"/>
    </row>
    <row r="861" spans="1:34"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c r="AE861" s="393"/>
      <c r="AF861" s="393"/>
      <c r="AG861" s="393"/>
      <c r="AH861" s="393"/>
    </row>
    <row r="862" spans="1:34"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c r="AE862" s="393"/>
      <c r="AF862" s="393"/>
      <c r="AG862" s="393"/>
      <c r="AH862" s="393"/>
    </row>
    <row r="863" spans="1:34"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c r="AE863" s="393"/>
      <c r="AF863" s="393"/>
      <c r="AG863" s="393"/>
      <c r="AH863" s="393"/>
    </row>
    <row r="864" spans="1:34"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c r="AE864" s="393"/>
      <c r="AF864" s="393"/>
      <c r="AG864" s="393"/>
      <c r="AH864" s="393"/>
    </row>
    <row r="865" spans="1:34"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c r="AE865" s="393"/>
      <c r="AF865" s="393"/>
      <c r="AG865" s="393"/>
      <c r="AH865" s="393"/>
    </row>
    <row r="866" spans="1:34"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c r="AE866" s="393"/>
      <c r="AF866" s="393"/>
      <c r="AG866" s="393"/>
      <c r="AH866" s="393"/>
    </row>
    <row r="867" spans="1:34"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c r="AE867" s="393"/>
      <c r="AF867" s="393"/>
      <c r="AG867" s="393"/>
      <c r="AH867" s="393"/>
    </row>
    <row r="868" spans="1:34"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c r="AE868" s="393"/>
      <c r="AF868" s="393"/>
      <c r="AG868" s="393"/>
      <c r="AH868" s="393"/>
    </row>
    <row r="869" spans="1:34"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c r="AE869" s="393"/>
      <c r="AF869" s="393"/>
      <c r="AG869" s="393"/>
      <c r="AH869" s="393"/>
    </row>
    <row r="870" spans="1:34"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c r="AE870" s="393"/>
      <c r="AF870" s="393"/>
      <c r="AG870" s="393"/>
      <c r="AH870" s="393"/>
    </row>
    <row r="871" spans="1:34"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c r="AE871" s="393"/>
      <c r="AF871" s="393"/>
      <c r="AG871" s="393"/>
      <c r="AH871" s="393"/>
    </row>
    <row r="872" spans="1:34"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c r="AE872" s="393"/>
      <c r="AF872" s="393"/>
      <c r="AG872" s="393"/>
      <c r="AH872" s="393"/>
    </row>
    <row r="873" spans="1:34"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c r="AE873" s="393"/>
      <c r="AF873" s="393"/>
      <c r="AG873" s="393"/>
      <c r="AH873" s="393"/>
    </row>
    <row r="874" spans="1:34"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c r="AE874" s="393"/>
      <c r="AF874" s="393"/>
      <c r="AG874" s="393"/>
      <c r="AH874" s="393"/>
    </row>
    <row r="875" spans="1:34"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c r="AE875" s="393"/>
      <c r="AF875" s="393"/>
      <c r="AG875" s="393"/>
      <c r="AH875" s="393"/>
    </row>
    <row r="876" spans="1:34"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c r="AE876" s="393"/>
      <c r="AF876" s="393"/>
      <c r="AG876" s="393"/>
      <c r="AH876" s="393"/>
    </row>
    <row r="877" spans="1:34"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c r="AE877" s="393"/>
      <c r="AF877" s="393"/>
      <c r="AG877" s="393"/>
      <c r="AH877" s="393"/>
    </row>
    <row r="878" spans="1:34"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c r="AE878" s="393"/>
      <c r="AF878" s="393"/>
      <c r="AG878" s="393"/>
      <c r="AH878" s="393"/>
    </row>
    <row r="879" spans="1:34"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c r="AE879" s="393"/>
      <c r="AF879" s="393"/>
      <c r="AG879" s="393"/>
      <c r="AH879" s="393"/>
    </row>
    <row r="880" spans="1:34"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c r="AE880" s="393"/>
      <c r="AF880" s="393"/>
      <c r="AG880" s="393"/>
      <c r="AH880" s="393"/>
    </row>
    <row r="881" spans="1:34"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c r="AE881" s="393"/>
      <c r="AF881" s="393"/>
      <c r="AG881" s="393"/>
      <c r="AH881" s="393"/>
    </row>
    <row r="882" spans="1:34"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c r="AE882" s="393"/>
      <c r="AF882" s="393"/>
      <c r="AG882" s="393"/>
      <c r="AH882" s="393"/>
    </row>
    <row r="883" spans="1:34"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c r="AE883" s="393"/>
      <c r="AF883" s="393"/>
      <c r="AG883" s="393"/>
      <c r="AH883" s="393"/>
    </row>
    <row r="884" spans="1:34"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c r="AE884" s="393"/>
      <c r="AF884" s="393"/>
      <c r="AG884" s="393"/>
      <c r="AH884" s="393"/>
    </row>
    <row r="885" spans="1:34"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c r="AE885" s="393"/>
      <c r="AF885" s="393"/>
      <c r="AG885" s="393"/>
      <c r="AH885" s="393"/>
    </row>
    <row r="886" spans="1:34"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c r="AE886" s="393"/>
      <c r="AF886" s="393"/>
      <c r="AG886" s="393"/>
      <c r="AH886" s="393"/>
    </row>
    <row r="887" spans="1:34"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c r="AE887" s="393"/>
      <c r="AF887" s="393"/>
      <c r="AG887" s="393"/>
      <c r="AH887" s="393"/>
    </row>
    <row r="888" spans="1:34"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c r="AE888" s="393"/>
      <c r="AF888" s="393"/>
      <c r="AG888" s="393"/>
      <c r="AH888" s="393"/>
    </row>
    <row r="889" spans="1:34"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c r="AE889" s="393"/>
      <c r="AF889" s="393"/>
      <c r="AG889" s="393"/>
      <c r="AH889" s="393"/>
    </row>
    <row r="890" spans="1:34"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c r="AE890" s="393"/>
      <c r="AF890" s="393"/>
      <c r="AG890" s="393"/>
      <c r="AH890" s="393"/>
    </row>
    <row r="891" spans="1:34"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c r="AE891" s="393"/>
      <c r="AF891" s="393"/>
      <c r="AG891" s="393"/>
      <c r="AH891" s="393"/>
    </row>
    <row r="892" spans="1:34"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c r="AE892" s="393"/>
      <c r="AF892" s="393"/>
      <c r="AG892" s="393"/>
      <c r="AH892" s="393"/>
    </row>
    <row r="893" spans="1:34"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c r="AE893" s="393"/>
      <c r="AF893" s="393"/>
      <c r="AG893" s="393"/>
      <c r="AH893" s="393"/>
    </row>
    <row r="894" spans="1:34"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c r="AE894" s="393"/>
      <c r="AF894" s="393"/>
      <c r="AG894" s="393"/>
      <c r="AH894" s="393"/>
    </row>
    <row r="895" spans="1:34"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c r="AE895" s="393"/>
      <c r="AF895" s="393"/>
      <c r="AG895" s="393"/>
      <c r="AH895" s="393"/>
    </row>
    <row r="896" spans="1:34"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c r="AE896" s="393"/>
      <c r="AF896" s="393"/>
      <c r="AG896" s="393"/>
      <c r="AH896" s="393"/>
    </row>
    <row r="897" spans="1:34"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c r="AE897" s="393"/>
      <c r="AF897" s="393"/>
      <c r="AG897" s="393"/>
      <c r="AH897" s="393"/>
    </row>
    <row r="898" spans="1:34"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c r="AE898" s="393"/>
      <c r="AF898" s="393"/>
      <c r="AG898" s="393"/>
      <c r="AH898" s="393"/>
    </row>
    <row r="899" spans="1:34"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c r="AE899" s="393"/>
      <c r="AF899" s="393"/>
      <c r="AG899" s="393"/>
      <c r="AH899" s="393"/>
    </row>
    <row r="900" spans="1:34"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c r="AE900" s="393"/>
      <c r="AF900" s="393"/>
      <c r="AG900" s="393"/>
      <c r="AH900" s="393"/>
    </row>
    <row r="901" spans="1:34"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c r="AE901" s="393"/>
      <c r="AF901" s="393"/>
      <c r="AG901" s="393"/>
      <c r="AH901" s="393"/>
    </row>
    <row r="902" spans="1:34"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c r="AE902" s="393"/>
      <c r="AF902" s="393"/>
      <c r="AG902" s="393"/>
      <c r="AH902" s="393"/>
    </row>
    <row r="903" spans="1:34"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c r="AE903" s="393"/>
      <c r="AF903" s="393"/>
      <c r="AG903" s="393"/>
      <c r="AH903" s="393"/>
    </row>
    <row r="904" spans="1:34"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c r="AE904" s="393"/>
      <c r="AF904" s="393"/>
      <c r="AG904" s="393"/>
      <c r="AH904" s="393"/>
    </row>
    <row r="905" spans="1:34"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c r="AE905" s="393"/>
      <c r="AF905" s="393"/>
      <c r="AG905" s="393"/>
      <c r="AH905" s="393"/>
    </row>
    <row r="906" spans="1:34"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c r="AE906" s="393"/>
      <c r="AF906" s="393"/>
      <c r="AG906" s="393"/>
      <c r="AH906" s="393"/>
    </row>
    <row r="907" spans="1:34"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c r="AE907" s="393"/>
      <c r="AF907" s="393"/>
      <c r="AG907" s="393"/>
      <c r="AH907" s="393"/>
    </row>
    <row r="908" spans="1:34"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c r="AE908" s="393"/>
      <c r="AF908" s="393"/>
      <c r="AG908" s="393"/>
      <c r="AH908" s="393"/>
    </row>
    <row r="909" spans="1:34"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c r="AE909" s="393"/>
      <c r="AF909" s="393"/>
      <c r="AG909" s="393"/>
      <c r="AH909" s="393"/>
    </row>
    <row r="910" spans="1:34"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c r="AE910" s="393"/>
      <c r="AF910" s="393"/>
      <c r="AG910" s="393"/>
      <c r="AH910" s="393"/>
    </row>
    <row r="911" spans="1:34"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c r="AE911" s="393"/>
      <c r="AF911" s="393"/>
      <c r="AG911" s="393"/>
      <c r="AH911" s="393"/>
    </row>
    <row r="912" spans="1:34"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c r="AE912" s="393"/>
      <c r="AF912" s="393"/>
      <c r="AG912" s="393"/>
      <c r="AH912" s="393"/>
    </row>
    <row r="913" spans="1:34"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c r="AE913" s="393"/>
      <c r="AF913" s="393"/>
      <c r="AG913" s="393"/>
      <c r="AH913" s="393"/>
    </row>
    <row r="914" spans="1:34"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c r="AE914" s="393"/>
      <c r="AF914" s="393"/>
      <c r="AG914" s="393"/>
      <c r="AH914" s="393"/>
    </row>
    <row r="915" spans="1:34"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c r="AE915" s="393"/>
      <c r="AF915" s="393"/>
      <c r="AG915" s="393"/>
      <c r="AH915" s="393"/>
    </row>
    <row r="916" spans="1:34"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c r="AE916" s="393"/>
      <c r="AF916" s="393"/>
      <c r="AG916" s="393"/>
      <c r="AH916" s="393"/>
    </row>
    <row r="917" spans="1:34"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c r="AE917" s="393"/>
      <c r="AF917" s="393"/>
      <c r="AG917" s="393"/>
      <c r="AH917" s="393"/>
    </row>
    <row r="918" spans="1:34"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c r="AE918" s="393"/>
      <c r="AF918" s="393"/>
      <c r="AG918" s="393"/>
      <c r="AH918" s="393"/>
    </row>
    <row r="919" spans="1:34"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c r="AE919" s="393"/>
      <c r="AF919" s="393"/>
      <c r="AG919" s="393"/>
      <c r="AH919" s="393"/>
    </row>
    <row r="920" spans="1:34"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c r="AE920" s="393"/>
      <c r="AF920" s="393"/>
      <c r="AG920" s="393"/>
      <c r="AH920" s="393"/>
    </row>
    <row r="921" spans="1:34"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c r="AE921" s="393"/>
      <c r="AF921" s="393"/>
      <c r="AG921" s="393"/>
      <c r="AH921" s="393"/>
    </row>
    <row r="922" spans="1:34"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c r="AE922" s="393"/>
      <c r="AF922" s="393"/>
      <c r="AG922" s="393"/>
      <c r="AH922" s="393"/>
    </row>
    <row r="923" spans="1:34"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c r="AE923" s="393"/>
      <c r="AF923" s="393"/>
      <c r="AG923" s="393"/>
      <c r="AH923" s="393"/>
    </row>
    <row r="924" spans="1:34"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c r="AE924" s="393"/>
      <c r="AF924" s="393"/>
      <c r="AG924" s="393"/>
      <c r="AH924" s="393"/>
    </row>
    <row r="925" spans="1:34"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c r="AE925" s="393"/>
      <c r="AF925" s="393"/>
      <c r="AG925" s="393"/>
      <c r="AH925" s="393"/>
    </row>
    <row r="926" spans="1:34"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c r="AE926" s="393"/>
      <c r="AF926" s="393"/>
      <c r="AG926" s="393"/>
      <c r="AH926" s="393"/>
    </row>
    <row r="927" spans="1:34"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c r="AE927" s="393"/>
      <c r="AF927" s="393"/>
      <c r="AG927" s="393"/>
      <c r="AH927" s="393"/>
    </row>
    <row r="928" spans="1:34"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c r="AE928" s="393"/>
      <c r="AF928" s="393"/>
      <c r="AG928" s="393"/>
      <c r="AH928" s="393"/>
    </row>
    <row r="929" spans="1:34"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c r="AE929" s="393"/>
      <c r="AF929" s="393"/>
      <c r="AG929" s="393"/>
      <c r="AH929" s="393"/>
    </row>
    <row r="930" spans="1:34"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c r="AE930" s="393"/>
      <c r="AF930" s="393"/>
      <c r="AG930" s="393"/>
      <c r="AH930" s="393"/>
    </row>
    <row r="931" spans="1:34"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c r="AE931" s="393"/>
      <c r="AF931" s="393"/>
      <c r="AG931" s="393"/>
      <c r="AH931" s="393"/>
    </row>
    <row r="932" spans="1:34"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c r="AE932" s="393"/>
      <c r="AF932" s="393"/>
      <c r="AG932" s="393"/>
      <c r="AH932" s="393"/>
    </row>
    <row r="933" spans="1:34"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c r="AE933" s="393"/>
      <c r="AF933" s="393"/>
      <c r="AG933" s="393"/>
      <c r="AH933" s="393"/>
    </row>
    <row r="934" spans="1:34"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c r="AE934" s="393"/>
      <c r="AF934" s="393"/>
      <c r="AG934" s="393"/>
      <c r="AH934" s="393"/>
    </row>
    <row r="935" spans="1:34"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c r="AE935" s="393"/>
      <c r="AF935" s="393"/>
      <c r="AG935" s="393"/>
      <c r="AH935" s="393"/>
    </row>
    <row r="936" spans="1:34"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c r="AE936" s="393"/>
      <c r="AF936" s="393"/>
      <c r="AG936" s="393"/>
      <c r="AH936" s="393"/>
    </row>
    <row r="937" spans="1:34"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c r="AE937" s="393"/>
      <c r="AF937" s="393"/>
      <c r="AG937" s="393"/>
      <c r="AH937" s="393"/>
    </row>
    <row r="938" spans="1:34"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c r="AE938" s="393"/>
      <c r="AF938" s="393"/>
      <c r="AG938" s="393"/>
      <c r="AH938" s="393"/>
    </row>
    <row r="939" spans="1:34"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c r="AE939" s="393"/>
      <c r="AF939" s="393"/>
      <c r="AG939" s="393"/>
      <c r="AH939" s="393"/>
    </row>
    <row r="940" spans="1:34"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c r="AE940" s="393"/>
      <c r="AF940" s="393"/>
      <c r="AG940" s="393"/>
      <c r="AH940" s="393"/>
    </row>
    <row r="941" spans="1:34"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c r="AE941" s="393"/>
      <c r="AF941" s="393"/>
      <c r="AG941" s="393"/>
      <c r="AH941" s="393"/>
    </row>
    <row r="942" spans="1:34"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c r="AE942" s="393"/>
      <c r="AF942" s="393"/>
      <c r="AG942" s="393"/>
      <c r="AH942" s="393"/>
    </row>
    <row r="943" spans="1:34"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c r="AE943" s="393"/>
      <c r="AF943" s="393"/>
      <c r="AG943" s="393"/>
      <c r="AH943" s="393"/>
    </row>
    <row r="944" spans="1:34"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c r="AE944" s="393"/>
      <c r="AF944" s="393"/>
      <c r="AG944" s="393"/>
      <c r="AH944" s="393"/>
    </row>
    <row r="945" spans="1:34"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c r="AE945" s="393"/>
      <c r="AF945" s="393"/>
      <c r="AG945" s="393"/>
      <c r="AH945" s="393"/>
    </row>
    <row r="946" spans="1:34"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c r="AE946" s="393"/>
      <c r="AF946" s="393"/>
      <c r="AG946" s="393"/>
      <c r="AH946" s="393"/>
    </row>
    <row r="947" spans="1:34"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c r="AE947" s="393"/>
      <c r="AF947" s="393"/>
      <c r="AG947" s="393"/>
      <c r="AH947" s="393"/>
    </row>
    <row r="948" spans="1:34"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c r="AE948" s="393"/>
      <c r="AF948" s="393"/>
      <c r="AG948" s="393"/>
      <c r="AH948" s="393"/>
    </row>
    <row r="949" spans="1:34"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c r="AE949" s="393"/>
      <c r="AF949" s="393"/>
      <c r="AG949" s="393"/>
      <c r="AH949" s="393"/>
    </row>
    <row r="950" spans="1:34"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c r="AE950" s="393"/>
      <c r="AF950" s="393"/>
      <c r="AG950" s="393"/>
      <c r="AH950" s="393"/>
    </row>
    <row r="951" spans="1:34"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c r="AE951" s="393"/>
      <c r="AF951" s="393"/>
      <c r="AG951" s="393"/>
      <c r="AH951" s="393"/>
    </row>
    <row r="952" spans="1:34"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c r="AE952" s="393"/>
      <c r="AF952" s="393"/>
      <c r="AG952" s="393"/>
      <c r="AH952" s="393"/>
    </row>
    <row r="953" spans="1:34"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c r="AE953" s="393"/>
      <c r="AF953" s="393"/>
      <c r="AG953" s="393"/>
      <c r="AH953" s="393"/>
    </row>
    <row r="954" spans="1:34"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c r="AE954" s="393"/>
      <c r="AF954" s="393"/>
      <c r="AG954" s="393"/>
      <c r="AH954" s="393"/>
    </row>
    <row r="955" spans="1:34"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c r="AE955" s="393"/>
      <c r="AF955" s="393"/>
      <c r="AG955" s="393"/>
      <c r="AH955" s="393"/>
    </row>
    <row r="956" spans="1:34"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c r="AE956" s="393"/>
      <c r="AF956" s="393"/>
      <c r="AG956" s="393"/>
      <c r="AH956" s="393"/>
    </row>
    <row r="957" spans="1:34"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c r="AE957" s="393"/>
      <c r="AF957" s="393"/>
      <c r="AG957" s="393"/>
      <c r="AH957" s="393"/>
    </row>
    <row r="958" spans="1:34"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c r="AE958" s="393"/>
      <c r="AF958" s="393"/>
      <c r="AG958" s="393"/>
      <c r="AH958" s="393"/>
    </row>
    <row r="959" spans="1:34"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c r="AE959" s="393"/>
      <c r="AF959" s="393"/>
      <c r="AG959" s="393"/>
      <c r="AH959" s="393"/>
    </row>
    <row r="960" spans="1:34"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c r="AE960" s="393"/>
      <c r="AF960" s="393"/>
      <c r="AG960" s="393"/>
      <c r="AH960" s="393"/>
    </row>
    <row r="961" spans="1:34"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c r="AE961" s="393"/>
      <c r="AF961" s="393"/>
      <c r="AG961" s="393"/>
      <c r="AH961" s="393"/>
    </row>
    <row r="962" spans="1:34"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c r="AE962" s="393"/>
      <c r="AF962" s="393"/>
      <c r="AG962" s="393"/>
      <c r="AH962" s="393"/>
    </row>
    <row r="963" spans="1:34"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c r="AG963" s="393"/>
      <c r="AH963" s="393"/>
    </row>
    <row r="964" spans="1:34"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c r="AE964" s="393"/>
      <c r="AF964" s="393"/>
      <c r="AG964" s="393"/>
      <c r="AH964" s="393"/>
    </row>
    <row r="965" spans="1:34"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c r="AE965" s="393"/>
      <c r="AF965" s="393"/>
      <c r="AG965" s="393"/>
      <c r="AH965" s="393"/>
    </row>
    <row r="966" spans="1:34"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c r="AE966" s="393"/>
      <c r="AF966" s="393"/>
      <c r="AG966" s="393"/>
      <c r="AH966" s="393"/>
    </row>
    <row r="967" spans="1:34"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c r="AE967" s="393"/>
      <c r="AF967" s="393"/>
      <c r="AG967" s="393"/>
      <c r="AH967" s="393"/>
    </row>
    <row r="968" spans="1:34"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c r="AE968" s="393"/>
      <c r="AF968" s="393"/>
      <c r="AG968" s="393"/>
      <c r="AH968" s="393"/>
    </row>
    <row r="969" spans="1:34"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c r="AE969" s="393"/>
      <c r="AF969" s="393"/>
      <c r="AG969" s="393"/>
      <c r="AH969" s="393"/>
    </row>
    <row r="970" spans="1:34"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c r="AE970" s="393"/>
      <c r="AF970" s="393"/>
      <c r="AG970" s="393"/>
      <c r="AH970" s="393"/>
    </row>
    <row r="971" spans="1:34"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c r="AE971" s="393"/>
      <c r="AF971" s="393"/>
      <c r="AG971" s="393"/>
      <c r="AH971" s="393"/>
    </row>
    <row r="972" spans="1:34"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c r="AE972" s="393"/>
      <c r="AF972" s="393"/>
      <c r="AG972" s="393"/>
      <c r="AH972" s="393"/>
    </row>
    <row r="973" spans="1:34"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c r="AE973" s="393"/>
      <c r="AF973" s="393"/>
      <c r="AG973" s="393"/>
      <c r="AH973" s="393"/>
    </row>
    <row r="974" spans="1:34"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c r="AE974" s="393"/>
      <c r="AF974" s="393"/>
      <c r="AG974" s="393"/>
      <c r="AH974" s="393"/>
    </row>
    <row r="975" spans="1:34"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c r="AE975" s="393"/>
      <c r="AF975" s="393"/>
      <c r="AG975" s="393"/>
      <c r="AH975" s="393"/>
    </row>
    <row r="976" spans="1:34"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c r="AE976" s="393"/>
      <c r="AF976" s="393"/>
      <c r="AG976" s="393"/>
      <c r="AH976" s="393"/>
    </row>
    <row r="977" spans="1:34"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c r="AE977" s="393"/>
      <c r="AF977" s="393"/>
      <c r="AG977" s="393"/>
      <c r="AH977" s="393"/>
    </row>
    <row r="978" spans="1:34"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c r="AE978" s="393"/>
      <c r="AF978" s="393"/>
      <c r="AG978" s="393"/>
      <c r="AH978" s="393"/>
    </row>
    <row r="979" spans="1:34"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c r="AE979" s="393"/>
      <c r="AF979" s="393"/>
      <c r="AG979" s="393"/>
      <c r="AH979" s="393"/>
    </row>
    <row r="980" spans="1:34"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c r="AE980" s="393"/>
      <c r="AF980" s="393"/>
      <c r="AG980" s="393"/>
      <c r="AH980" s="393"/>
    </row>
    <row r="981" spans="1:34"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c r="AE981" s="393"/>
      <c r="AF981" s="393"/>
      <c r="AG981" s="393"/>
      <c r="AH981" s="393"/>
    </row>
    <row r="982" spans="1:34"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c r="AE982" s="393"/>
      <c r="AF982" s="393"/>
      <c r="AG982" s="393"/>
      <c r="AH982" s="393"/>
    </row>
    <row r="983" spans="1:34"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c r="AE983" s="393"/>
      <c r="AF983" s="393"/>
      <c r="AG983" s="393"/>
      <c r="AH983" s="393"/>
    </row>
    <row r="984" spans="1:34"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c r="AE984" s="393"/>
      <c r="AF984" s="393"/>
      <c r="AG984" s="393"/>
      <c r="AH984" s="393"/>
    </row>
    <row r="985" spans="1:34"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c r="AE985" s="393"/>
      <c r="AF985" s="393"/>
      <c r="AG985" s="393"/>
      <c r="AH985" s="393"/>
    </row>
    <row r="986" spans="1:34"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c r="AE986" s="393"/>
      <c r="AF986" s="393"/>
      <c r="AG986" s="393"/>
      <c r="AH986" s="393"/>
    </row>
    <row r="987" spans="1:34"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c r="AE987" s="393"/>
      <c r="AF987" s="393"/>
      <c r="AG987" s="393"/>
      <c r="AH987" s="393"/>
    </row>
    <row r="988" spans="1:34"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c r="AE988" s="393"/>
      <c r="AF988" s="393"/>
      <c r="AG988" s="393"/>
      <c r="AH988" s="393"/>
    </row>
    <row r="989" spans="1:34"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c r="AE989" s="393"/>
      <c r="AF989" s="393"/>
      <c r="AG989" s="393"/>
      <c r="AH989" s="393"/>
    </row>
    <row r="990" spans="1:34"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c r="AE990" s="393"/>
      <c r="AF990" s="393"/>
      <c r="AG990" s="393"/>
      <c r="AH990" s="393"/>
    </row>
    <row r="991" spans="1:34"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c r="AE991" s="393"/>
      <c r="AF991" s="393"/>
      <c r="AG991" s="393"/>
      <c r="AH991" s="393"/>
    </row>
    <row r="992" spans="1:34"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c r="AE992" s="393"/>
      <c r="AF992" s="393"/>
      <c r="AG992" s="393"/>
      <c r="AH992" s="393"/>
    </row>
    <row r="993" spans="1:34"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c r="AE993" s="393"/>
      <c r="AF993" s="393"/>
      <c r="AG993" s="393"/>
      <c r="AH993" s="393"/>
    </row>
    <row r="994" spans="1:34"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c r="AE994" s="393"/>
      <c r="AF994" s="393"/>
      <c r="AG994" s="393"/>
      <c r="AH994" s="393"/>
    </row>
    <row r="995" spans="1:34"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c r="AE995" s="393"/>
      <c r="AF995" s="393"/>
      <c r="AG995" s="393"/>
      <c r="AH995" s="393"/>
    </row>
    <row r="996" spans="1:34"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c r="AE996" s="393"/>
      <c r="AF996" s="393"/>
      <c r="AG996" s="393"/>
      <c r="AH996" s="393"/>
    </row>
    <row r="997" spans="1:34"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c r="AE997" s="393"/>
      <c r="AF997" s="393"/>
      <c r="AG997" s="393"/>
      <c r="AH997" s="393"/>
    </row>
    <row r="998" spans="1:34"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c r="AE998" s="393"/>
      <c r="AF998" s="393"/>
      <c r="AG998" s="393"/>
      <c r="AH998" s="393"/>
    </row>
    <row r="999" spans="1:34"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c r="AE999" s="393"/>
      <c r="AF999" s="393"/>
      <c r="AG999" s="393"/>
      <c r="AH999" s="393"/>
    </row>
    <row r="1000" spans="1:34"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c r="AE1000" s="393"/>
      <c r="AF1000" s="393"/>
      <c r="AG1000" s="393"/>
      <c r="AH1000" s="39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733</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4" t="s">
        <v>125</v>
      </c>
      <c r="D12" s="565"/>
      <c r="E12" s="562" t="s">
        <v>714</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734</v>
      </c>
      <c r="D14" s="546"/>
      <c r="E14" s="555" t="s">
        <v>735</v>
      </c>
      <c r="F14" s="539"/>
      <c r="G14" s="539"/>
      <c r="H14" s="539"/>
      <c r="I14" s="539"/>
      <c r="J14" s="539"/>
      <c r="K14" s="539"/>
      <c r="L14" s="539"/>
      <c r="M14" s="539"/>
      <c r="N14" s="539"/>
      <c r="O14" s="539"/>
      <c r="P14" s="539"/>
      <c r="Q14" s="539"/>
      <c r="R14" s="539"/>
      <c r="S14" s="539"/>
      <c r="T14" s="539"/>
      <c r="U14" s="539"/>
      <c r="V14" s="539"/>
      <c r="W14" s="539"/>
      <c r="X14" s="539"/>
      <c r="Y14" s="539"/>
      <c r="Z14" s="539"/>
      <c r="AA14" s="540"/>
      <c r="AB14" s="400"/>
      <c r="AC14" s="393"/>
      <c r="AD14" s="393"/>
    </row>
    <row r="15" spans="1:30" ht="15.75" customHeight="1">
      <c r="A15" s="393"/>
      <c r="B15" s="31"/>
      <c r="C15" s="402"/>
      <c r="D15" s="402"/>
      <c r="E15" s="541"/>
      <c r="F15" s="542"/>
      <c r="G15" s="542"/>
      <c r="H15" s="542"/>
      <c r="I15" s="542"/>
      <c r="J15" s="542"/>
      <c r="K15" s="542"/>
      <c r="L15" s="542"/>
      <c r="M15" s="542"/>
      <c r="N15" s="542"/>
      <c r="O15" s="542"/>
      <c r="P15" s="542"/>
      <c r="Q15" s="542"/>
      <c r="R15" s="542"/>
      <c r="S15" s="542"/>
      <c r="T15" s="542"/>
      <c r="U15" s="542"/>
      <c r="V15" s="542"/>
      <c r="W15" s="542"/>
      <c r="X15" s="542"/>
      <c r="Y15" s="542"/>
      <c r="Z15" s="542"/>
      <c r="AA15" s="543"/>
      <c r="AB15" s="400"/>
      <c r="AC15" s="393"/>
      <c r="AD15" s="393"/>
    </row>
    <row r="16" spans="1:30" ht="15" customHeight="1">
      <c r="A16" s="393"/>
      <c r="B16" s="31"/>
      <c r="C16" s="402"/>
      <c r="D16" s="402"/>
      <c r="E16" s="402"/>
      <c r="F16" s="393"/>
      <c r="G16" s="393"/>
      <c r="H16" s="393"/>
      <c r="I16" s="393"/>
      <c r="J16" s="393"/>
      <c r="K16" s="393"/>
      <c r="L16" s="393"/>
      <c r="M16" s="393"/>
      <c r="N16" s="393"/>
      <c r="O16" s="393"/>
      <c r="P16" s="393"/>
      <c r="Q16" s="393"/>
      <c r="R16" s="393"/>
      <c r="S16" s="393"/>
      <c r="T16" s="393"/>
      <c r="U16" s="393"/>
      <c r="V16" s="393"/>
      <c r="W16" s="393"/>
      <c r="X16" s="393"/>
      <c r="Y16" s="393"/>
      <c r="Z16" s="393"/>
      <c r="AA16" s="393"/>
      <c r="AB16" s="400"/>
      <c r="AC16" s="393"/>
      <c r="AD16" s="393"/>
    </row>
    <row r="17" spans="1:30" ht="15" customHeight="1">
      <c r="A17" s="393"/>
      <c r="B17" s="31"/>
      <c r="C17" s="560" t="s">
        <v>736</v>
      </c>
      <c r="D17" s="546"/>
      <c r="E17" s="555" t="s">
        <v>737</v>
      </c>
      <c r="F17" s="539"/>
      <c r="G17" s="539"/>
      <c r="H17" s="539"/>
      <c r="I17" s="539"/>
      <c r="J17" s="539"/>
      <c r="K17" s="539"/>
      <c r="L17" s="539"/>
      <c r="M17" s="539"/>
      <c r="N17" s="539"/>
      <c r="O17" s="539"/>
      <c r="P17" s="539"/>
      <c r="Q17" s="539"/>
      <c r="R17" s="539"/>
      <c r="S17" s="539"/>
      <c r="T17" s="539"/>
      <c r="U17" s="539"/>
      <c r="V17" s="539"/>
      <c r="W17" s="539"/>
      <c r="X17" s="539"/>
      <c r="Y17" s="539"/>
      <c r="Z17" s="539"/>
      <c r="AA17" s="540"/>
      <c r="AB17" s="400"/>
      <c r="AC17" s="393"/>
      <c r="AD17" s="393"/>
    </row>
    <row r="18" spans="1:30" ht="15" customHeight="1">
      <c r="A18" s="393"/>
      <c r="B18" s="31"/>
      <c r="C18" s="402"/>
      <c r="D18" s="402"/>
      <c r="E18" s="541"/>
      <c r="F18" s="542"/>
      <c r="G18" s="542"/>
      <c r="H18" s="542"/>
      <c r="I18" s="542"/>
      <c r="J18" s="542"/>
      <c r="K18" s="542"/>
      <c r="L18" s="542"/>
      <c r="M18" s="542"/>
      <c r="N18" s="542"/>
      <c r="O18" s="542"/>
      <c r="P18" s="542"/>
      <c r="Q18" s="542"/>
      <c r="R18" s="542"/>
      <c r="S18" s="542"/>
      <c r="T18" s="542"/>
      <c r="U18" s="542"/>
      <c r="V18" s="542"/>
      <c r="W18" s="542"/>
      <c r="X18" s="542"/>
      <c r="Y18" s="542"/>
      <c r="Z18" s="542"/>
      <c r="AA18" s="543"/>
      <c r="AB18" s="400"/>
      <c r="AC18" s="393"/>
      <c r="AD18" s="393"/>
    </row>
    <row r="19" spans="1:30" ht="15" customHeight="1">
      <c r="A19" s="393"/>
      <c r="B19" s="31"/>
      <c r="C19" s="402"/>
      <c r="D19" s="402"/>
      <c r="E19" s="402"/>
      <c r="F19" s="393"/>
      <c r="G19" s="393"/>
      <c r="H19" s="393"/>
      <c r="I19" s="393"/>
      <c r="J19" s="393"/>
      <c r="K19" s="393"/>
      <c r="L19" s="393"/>
      <c r="M19" s="393"/>
      <c r="N19" s="393"/>
      <c r="O19" s="393"/>
      <c r="P19" s="393"/>
      <c r="Q19" s="393"/>
      <c r="R19" s="393"/>
      <c r="S19" s="393"/>
      <c r="T19" s="393"/>
      <c r="U19" s="393"/>
      <c r="V19" s="393"/>
      <c r="W19" s="393"/>
      <c r="X19" s="393"/>
      <c r="Y19" s="393"/>
      <c r="Z19" s="393"/>
      <c r="AA19" s="393"/>
      <c r="AB19" s="400"/>
      <c r="AC19" s="393"/>
      <c r="AD19" s="393"/>
    </row>
    <row r="20" spans="1:30" ht="15" customHeight="1">
      <c r="A20" s="393"/>
      <c r="B20" s="31"/>
      <c r="C20" s="402"/>
      <c r="D20" s="402"/>
      <c r="E20" s="402"/>
      <c r="F20" s="393"/>
      <c r="G20" s="393"/>
      <c r="H20" s="393"/>
      <c r="I20" s="393"/>
      <c r="J20" s="393"/>
      <c r="K20" s="393"/>
      <c r="L20" s="393"/>
      <c r="M20" s="393"/>
      <c r="N20" s="393"/>
      <c r="O20" s="393"/>
      <c r="P20" s="393"/>
      <c r="Q20" s="393"/>
      <c r="R20" s="393"/>
      <c r="S20" s="393"/>
      <c r="T20" s="393"/>
      <c r="U20" s="393"/>
      <c r="V20" s="393"/>
      <c r="W20" s="393"/>
      <c r="X20" s="393"/>
      <c r="Y20" s="393"/>
      <c r="Z20" s="393"/>
      <c r="AA20" s="393"/>
      <c r="AB20" s="400"/>
      <c r="AC20" s="393"/>
      <c r="AD20" s="393"/>
    </row>
    <row r="21" spans="1:30" ht="15" customHeight="1">
      <c r="A21" s="393"/>
      <c r="B21" s="31"/>
      <c r="C21" s="560" t="s">
        <v>127</v>
      </c>
      <c r="D21" s="546"/>
      <c r="E21" s="403"/>
      <c r="F21" s="561"/>
      <c r="G21" s="546"/>
      <c r="H21" s="546"/>
      <c r="I21" s="546"/>
      <c r="J21" s="546"/>
      <c r="K21" s="546"/>
      <c r="L21" s="546"/>
      <c r="M21" s="546"/>
      <c r="N21" s="546"/>
      <c r="O21" s="546"/>
      <c r="P21" s="546"/>
      <c r="Q21" s="546"/>
      <c r="R21" s="546"/>
      <c r="S21" s="546"/>
      <c r="T21" s="546"/>
      <c r="U21" s="546"/>
      <c r="V21" s="546"/>
      <c r="W21" s="546"/>
      <c r="X21" s="546"/>
      <c r="Y21" s="546"/>
      <c r="Z21" s="546"/>
      <c r="AA21" s="546"/>
      <c r="AB21" s="557"/>
      <c r="AC21" s="393"/>
      <c r="AD21" s="393"/>
    </row>
    <row r="22" spans="1:30" ht="29.25" customHeight="1">
      <c r="A22" s="393"/>
      <c r="B22" s="31"/>
      <c r="C22" s="528" t="s">
        <v>738</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19"/>
      <c r="AB22" s="404"/>
      <c r="AC22" s="393"/>
      <c r="AD22" s="393"/>
    </row>
    <row r="23" spans="1:30" ht="15" customHeight="1">
      <c r="A23" s="393"/>
      <c r="B23" s="31"/>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4"/>
      <c r="AC23" s="393"/>
      <c r="AD23" s="393"/>
    </row>
    <row r="24" spans="1:30" ht="15" customHeight="1">
      <c r="A24" s="393"/>
      <c r="B24" s="31"/>
      <c r="C24" s="406" t="s">
        <v>128</v>
      </c>
      <c r="D24" s="406"/>
      <c r="E24" s="393"/>
      <c r="F24" s="393"/>
      <c r="G24" s="393"/>
      <c r="H24" s="393"/>
      <c r="I24" s="393"/>
      <c r="J24" s="405"/>
      <c r="K24" s="405"/>
      <c r="L24" s="405"/>
      <c r="M24" s="405"/>
      <c r="N24" s="405"/>
      <c r="O24" s="405"/>
      <c r="P24" s="405"/>
      <c r="Q24" s="405"/>
      <c r="R24" s="405" t="s">
        <v>129</v>
      </c>
      <c r="S24" s="405"/>
      <c r="T24" s="405"/>
      <c r="U24" s="405"/>
      <c r="V24" s="405"/>
      <c r="W24" s="405"/>
      <c r="X24" s="405"/>
      <c r="Y24" s="405"/>
      <c r="Z24" s="405"/>
      <c r="AA24" s="405"/>
      <c r="AB24" s="404"/>
      <c r="AC24" s="393"/>
      <c r="AD24" s="393"/>
    </row>
    <row r="25" spans="1:30" ht="15" customHeight="1">
      <c r="A25" s="393"/>
      <c r="B25" s="31"/>
      <c r="C25" s="555" t="s">
        <v>739</v>
      </c>
      <c r="D25" s="539"/>
      <c r="E25" s="539"/>
      <c r="F25" s="539"/>
      <c r="G25" s="539"/>
      <c r="H25" s="539"/>
      <c r="I25" s="539"/>
      <c r="J25" s="539"/>
      <c r="K25" s="539"/>
      <c r="L25" s="539"/>
      <c r="M25" s="539"/>
      <c r="N25" s="539"/>
      <c r="O25" s="539"/>
      <c r="P25" s="540"/>
      <c r="Q25" s="393"/>
      <c r="R25" s="549"/>
      <c r="S25" s="529"/>
      <c r="T25" s="529"/>
      <c r="U25" s="529"/>
      <c r="V25" s="529"/>
      <c r="W25" s="529"/>
      <c r="X25" s="529"/>
      <c r="Y25" s="529"/>
      <c r="Z25" s="529"/>
      <c r="AA25" s="519"/>
      <c r="AB25" s="400"/>
      <c r="AC25" s="393"/>
      <c r="AD25" s="393"/>
    </row>
    <row r="26" spans="1:30" ht="15" customHeight="1">
      <c r="A26" s="393"/>
      <c r="B26" s="31"/>
      <c r="C26" s="556"/>
      <c r="D26" s="503"/>
      <c r="E26" s="503"/>
      <c r="F26" s="503"/>
      <c r="G26" s="503"/>
      <c r="H26" s="503"/>
      <c r="I26" s="503"/>
      <c r="J26" s="503"/>
      <c r="K26" s="503"/>
      <c r="L26" s="503"/>
      <c r="M26" s="503"/>
      <c r="N26" s="503"/>
      <c r="O26" s="503"/>
      <c r="P26" s="557"/>
      <c r="Q26" s="393"/>
      <c r="R26" s="393"/>
      <c r="S26" s="393"/>
      <c r="T26" s="393"/>
      <c r="U26" s="393"/>
      <c r="V26" s="393"/>
      <c r="W26" s="393"/>
      <c r="X26" s="393"/>
      <c r="Y26" s="393"/>
      <c r="Z26" s="393"/>
      <c r="AA26" s="393"/>
      <c r="AB26" s="400"/>
      <c r="AC26" s="393"/>
      <c r="AD26" s="393"/>
    </row>
    <row r="27" spans="1:30" ht="15" customHeight="1">
      <c r="A27" s="393"/>
      <c r="B27" s="31"/>
      <c r="C27" s="556"/>
      <c r="D27" s="503"/>
      <c r="E27" s="503"/>
      <c r="F27" s="503"/>
      <c r="G27" s="503"/>
      <c r="H27" s="503"/>
      <c r="I27" s="503"/>
      <c r="J27" s="503"/>
      <c r="K27" s="503"/>
      <c r="L27" s="503"/>
      <c r="M27" s="503"/>
      <c r="N27" s="503"/>
      <c r="O27" s="503"/>
      <c r="P27" s="557"/>
      <c r="Q27" s="402"/>
      <c r="R27" s="405" t="s">
        <v>130</v>
      </c>
      <c r="S27" s="405"/>
      <c r="T27" s="405"/>
      <c r="U27" s="405"/>
      <c r="V27" s="405"/>
      <c r="W27" s="402"/>
      <c r="X27" s="402"/>
      <c r="Y27" s="402"/>
      <c r="Z27" s="393"/>
      <c r="AA27" s="402"/>
      <c r="AB27" s="400"/>
      <c r="AC27" s="393"/>
      <c r="AD27" s="393"/>
    </row>
    <row r="28" spans="1:30" ht="15" customHeight="1">
      <c r="A28" s="393"/>
      <c r="B28" s="31"/>
      <c r="C28" s="556"/>
      <c r="D28" s="503"/>
      <c r="E28" s="503"/>
      <c r="F28" s="503"/>
      <c r="G28" s="503"/>
      <c r="H28" s="503"/>
      <c r="I28" s="503"/>
      <c r="J28" s="503"/>
      <c r="K28" s="503"/>
      <c r="L28" s="503"/>
      <c r="M28" s="503"/>
      <c r="N28" s="503"/>
      <c r="O28" s="503"/>
      <c r="P28" s="557"/>
      <c r="Q28" s="393"/>
      <c r="R28" s="37"/>
      <c r="S28" s="393" t="s">
        <v>15</v>
      </c>
      <c r="T28" s="393"/>
      <c r="U28" s="37"/>
      <c r="V28" s="393" t="s">
        <v>27</v>
      </c>
      <c r="W28" s="393"/>
      <c r="X28" s="37"/>
      <c r="Y28" s="407" t="s">
        <v>46</v>
      </c>
      <c r="Z28" s="393"/>
      <c r="AA28" s="393"/>
      <c r="AB28" s="400"/>
      <c r="AC28" s="393"/>
      <c r="AD28" s="393"/>
    </row>
    <row r="29" spans="1:30" ht="15" customHeight="1">
      <c r="A29" s="393"/>
      <c r="B29" s="31"/>
      <c r="C29" s="556"/>
      <c r="D29" s="503"/>
      <c r="E29" s="503"/>
      <c r="F29" s="503"/>
      <c r="G29" s="503"/>
      <c r="H29" s="503"/>
      <c r="I29" s="503"/>
      <c r="J29" s="503"/>
      <c r="K29" s="503"/>
      <c r="L29" s="503"/>
      <c r="M29" s="503"/>
      <c r="N29" s="503"/>
      <c r="O29" s="503"/>
      <c r="P29" s="557"/>
      <c r="Q29" s="393"/>
      <c r="R29" s="393"/>
      <c r="S29" s="393"/>
      <c r="T29" s="393"/>
      <c r="U29" s="393"/>
      <c r="V29" s="393"/>
      <c r="W29" s="393"/>
      <c r="X29" s="393"/>
      <c r="Y29" s="393"/>
      <c r="Z29" s="393"/>
      <c r="AA29" s="393"/>
      <c r="AB29" s="400"/>
      <c r="AC29" s="393"/>
      <c r="AD29" s="393"/>
    </row>
    <row r="30" spans="1:30" ht="15" customHeight="1">
      <c r="A30" s="393"/>
      <c r="B30" s="31"/>
      <c r="C30" s="541"/>
      <c r="D30" s="542"/>
      <c r="E30" s="542"/>
      <c r="F30" s="542"/>
      <c r="G30" s="542"/>
      <c r="H30" s="542"/>
      <c r="I30" s="542"/>
      <c r="J30" s="542"/>
      <c r="K30" s="542"/>
      <c r="L30" s="542"/>
      <c r="M30" s="542"/>
      <c r="N30" s="542"/>
      <c r="O30" s="542"/>
      <c r="P30" s="543"/>
      <c r="Q30" s="393"/>
      <c r="R30" s="405" t="s">
        <v>131</v>
      </c>
      <c r="S30" s="393"/>
      <c r="T30" s="393"/>
      <c r="U30" s="393"/>
      <c r="V30" s="393"/>
      <c r="W30" s="566" t="s">
        <v>33</v>
      </c>
      <c r="X30" s="529"/>
      <c r="Y30" s="529"/>
      <c r="Z30" s="529"/>
      <c r="AA30" s="519"/>
      <c r="AB30" s="400"/>
      <c r="AC30" s="393"/>
      <c r="AD30" s="393"/>
    </row>
    <row r="31" spans="1:30" ht="15" customHeight="1">
      <c r="A31" s="393"/>
      <c r="B31" s="31"/>
      <c r="C31" s="402"/>
      <c r="D31" s="402"/>
      <c r="E31" s="402"/>
      <c r="F31" s="402"/>
      <c r="G31" s="402"/>
      <c r="H31" s="393"/>
      <c r="I31" s="393"/>
      <c r="J31" s="393"/>
      <c r="K31" s="393"/>
      <c r="L31" s="393"/>
      <c r="M31" s="393"/>
      <c r="N31" s="393"/>
      <c r="O31" s="393"/>
      <c r="P31" s="393"/>
      <c r="Q31" s="393"/>
      <c r="R31" s="405"/>
      <c r="S31" s="393"/>
      <c r="T31" s="393"/>
      <c r="U31" s="393"/>
      <c r="V31" s="393"/>
      <c r="W31" s="393"/>
      <c r="X31" s="393"/>
      <c r="Y31" s="393"/>
      <c r="Z31" s="393"/>
      <c r="AA31" s="393"/>
      <c r="AB31" s="400"/>
      <c r="AC31" s="393"/>
      <c r="AD31" s="393"/>
    </row>
    <row r="32" spans="1:30" ht="15" customHeight="1">
      <c r="A32" s="393"/>
      <c r="B32" s="31"/>
      <c r="C32" s="405" t="s">
        <v>132</v>
      </c>
      <c r="D32" s="402"/>
      <c r="E32" s="402"/>
      <c r="F32" s="402"/>
      <c r="G32" s="402"/>
      <c r="H32" s="402"/>
      <c r="I32" s="393"/>
      <c r="J32" s="393"/>
      <c r="K32" s="393"/>
      <c r="L32" s="393"/>
      <c r="M32" s="393"/>
      <c r="N32" s="393"/>
      <c r="O32" s="393"/>
      <c r="P32" s="393"/>
      <c r="Q32" s="393"/>
      <c r="R32" s="393"/>
      <c r="S32" s="393"/>
      <c r="T32" s="393"/>
      <c r="U32" s="393"/>
      <c r="V32" s="393"/>
      <c r="W32" s="393"/>
      <c r="X32" s="393"/>
      <c r="Y32" s="393"/>
      <c r="Z32" s="393"/>
      <c r="AA32" s="393"/>
      <c r="AB32" s="400"/>
      <c r="AC32" s="393"/>
      <c r="AD32" s="393"/>
    </row>
    <row r="33" spans="1:30" ht="39.75" customHeight="1">
      <c r="A33" s="393"/>
      <c r="B33" s="31"/>
      <c r="C33" s="990" t="s">
        <v>706</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19"/>
      <c r="AB33" s="400"/>
      <c r="AC33" s="393"/>
      <c r="AD33" s="393"/>
    </row>
    <row r="34" spans="1:30" ht="15" customHeight="1">
      <c r="A34" s="393"/>
      <c r="B34" s="3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8"/>
      <c r="AC34" s="393"/>
      <c r="AD34" s="393"/>
    </row>
    <row r="35" spans="1:30" ht="15" customHeight="1">
      <c r="A35" s="393"/>
      <c r="B35" s="31"/>
      <c r="C35" s="397" t="s">
        <v>134</v>
      </c>
      <c r="D35" s="402"/>
      <c r="E35" s="402"/>
      <c r="F35" s="402"/>
      <c r="G35" s="402"/>
      <c r="H35" s="402"/>
      <c r="I35" s="402"/>
      <c r="J35" s="402"/>
      <c r="K35" s="402"/>
      <c r="L35" s="402"/>
      <c r="M35" s="397" t="s">
        <v>134</v>
      </c>
      <c r="N35" s="402"/>
      <c r="O35" s="402"/>
      <c r="P35" s="402"/>
      <c r="Q35" s="402"/>
      <c r="R35" s="402"/>
      <c r="S35" s="402"/>
      <c r="T35" s="402"/>
      <c r="U35" s="402"/>
      <c r="V35" s="402"/>
      <c r="W35" s="402"/>
      <c r="X35" s="402"/>
      <c r="Y35" s="402"/>
      <c r="Z35" s="402"/>
      <c r="AA35" s="402"/>
      <c r="AB35" s="408"/>
      <c r="AC35" s="393"/>
      <c r="AD35" s="393"/>
    </row>
    <row r="36" spans="1:30" ht="29.25" customHeight="1">
      <c r="A36" s="393"/>
      <c r="B36" s="31"/>
      <c r="C36" s="566" t="s">
        <v>707</v>
      </c>
      <c r="D36" s="529"/>
      <c r="E36" s="529"/>
      <c r="F36" s="529"/>
      <c r="G36" s="529"/>
      <c r="H36" s="529"/>
      <c r="I36" s="529"/>
      <c r="J36" s="529"/>
      <c r="K36" s="519"/>
      <c r="L36" s="402"/>
      <c r="M36" s="566"/>
      <c r="N36" s="529"/>
      <c r="O36" s="529"/>
      <c r="P36" s="529"/>
      <c r="Q36" s="529"/>
      <c r="R36" s="529"/>
      <c r="S36" s="529"/>
      <c r="T36" s="529"/>
      <c r="U36" s="529"/>
      <c r="V36" s="529"/>
      <c r="W36" s="529"/>
      <c r="X36" s="529"/>
      <c r="Y36" s="529"/>
      <c r="Z36" s="529"/>
      <c r="AA36" s="519"/>
      <c r="AB36" s="408"/>
      <c r="AC36" s="393"/>
      <c r="AD36" s="393"/>
    </row>
    <row r="37" spans="1:30" ht="15" customHeight="1">
      <c r="A37" s="393"/>
      <c r="B37" s="3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400"/>
      <c r="AC37" s="393"/>
      <c r="AD37" s="393"/>
    </row>
    <row r="38" spans="1:30" ht="15" customHeight="1">
      <c r="A38" s="393"/>
      <c r="B38" s="31"/>
      <c r="C38" s="409" t="s">
        <v>137</v>
      </c>
      <c r="D38" s="409"/>
      <c r="E38" s="409"/>
      <c r="F38" s="409"/>
      <c r="G38" s="410"/>
      <c r="H38" s="411"/>
      <c r="I38" s="411"/>
      <c r="J38" s="411"/>
      <c r="K38" s="411"/>
      <c r="L38" s="411"/>
      <c r="M38" s="411"/>
      <c r="N38" s="411"/>
      <c r="O38" s="411"/>
      <c r="P38" s="411"/>
      <c r="Q38" s="411"/>
      <c r="R38" s="411"/>
      <c r="S38" s="411"/>
      <c r="T38" s="411"/>
      <c r="U38" s="411"/>
      <c r="V38" s="411"/>
      <c r="W38" s="411"/>
      <c r="X38" s="411"/>
      <c r="Y38" s="411"/>
      <c r="Z38" s="411"/>
      <c r="AA38" s="411"/>
      <c r="AB38" s="400"/>
      <c r="AC38" s="393"/>
      <c r="AD38" s="393"/>
    </row>
    <row r="39" spans="1:30" ht="90" customHeight="1">
      <c r="A39" s="393"/>
      <c r="B39" s="31"/>
      <c r="C39" s="567" t="s">
        <v>708</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19"/>
      <c r="AB39" s="400"/>
      <c r="AC39" s="393"/>
      <c r="AD39" s="393"/>
    </row>
    <row r="40" spans="1:30" ht="15" customHeight="1">
      <c r="A40" s="393"/>
      <c r="B40" s="31"/>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400"/>
      <c r="AC40" s="393"/>
      <c r="AD40" s="393"/>
    </row>
    <row r="41" spans="1:30" ht="15.75" customHeight="1">
      <c r="A41" s="393"/>
      <c r="B41" s="31"/>
      <c r="C41" s="550" t="s">
        <v>139</v>
      </c>
      <c r="D41" s="546"/>
      <c r="E41" s="405"/>
      <c r="F41" s="528" t="s">
        <v>34</v>
      </c>
      <c r="G41" s="519"/>
      <c r="H41" s="405"/>
      <c r="I41" s="393"/>
      <c r="J41" s="412" t="s">
        <v>140</v>
      </c>
      <c r="K41" s="528">
        <v>2</v>
      </c>
      <c r="L41" s="529"/>
      <c r="M41" s="529"/>
      <c r="N41" s="519"/>
      <c r="O41" s="405"/>
      <c r="P41" s="405"/>
      <c r="Q41" s="397" t="s">
        <v>141</v>
      </c>
      <c r="R41" s="393"/>
      <c r="S41" s="405"/>
      <c r="T41" s="405"/>
      <c r="U41" s="405"/>
      <c r="V41" s="405"/>
      <c r="W41" s="528" t="s">
        <v>20</v>
      </c>
      <c r="X41" s="529"/>
      <c r="Y41" s="529"/>
      <c r="Z41" s="529"/>
      <c r="AA41" s="519"/>
      <c r="AB41" s="404"/>
      <c r="AC41" s="393"/>
      <c r="AD41" s="393"/>
    </row>
    <row r="42" spans="1:30" ht="15.75" customHeight="1">
      <c r="A42" s="393"/>
      <c r="B42" s="31"/>
      <c r="C42" s="393"/>
      <c r="D42" s="393"/>
      <c r="E42" s="393"/>
      <c r="F42" s="407"/>
      <c r="G42" s="407"/>
      <c r="H42" s="407"/>
      <c r="I42" s="407"/>
      <c r="J42" s="407"/>
      <c r="K42" s="407"/>
      <c r="L42" s="407"/>
      <c r="M42" s="393"/>
      <c r="N42" s="393"/>
      <c r="O42" s="393"/>
      <c r="P42" s="393"/>
      <c r="Q42" s="393"/>
      <c r="R42" s="393"/>
      <c r="S42" s="393"/>
      <c r="T42" s="393"/>
      <c r="U42" s="393"/>
      <c r="V42" s="393"/>
      <c r="W42" s="393"/>
      <c r="X42" s="393"/>
      <c r="Y42" s="393"/>
      <c r="Z42" s="393"/>
      <c r="AA42" s="393"/>
      <c r="AB42" s="400"/>
      <c r="AC42" s="393"/>
      <c r="AD42" s="393"/>
    </row>
    <row r="43" spans="1:30" ht="32.25" customHeight="1">
      <c r="A43" s="393"/>
      <c r="B43" s="31"/>
      <c r="C43" s="393"/>
      <c r="D43" s="412" t="s">
        <v>142</v>
      </c>
      <c r="E43" s="405"/>
      <c r="F43" s="567" t="s">
        <v>740</v>
      </c>
      <c r="G43" s="529"/>
      <c r="H43" s="529"/>
      <c r="I43" s="529"/>
      <c r="J43" s="529"/>
      <c r="K43" s="529"/>
      <c r="L43" s="529"/>
      <c r="M43" s="519"/>
      <c r="N43" s="393"/>
      <c r="O43" s="412" t="s">
        <v>144</v>
      </c>
      <c r="P43" s="566">
        <v>0</v>
      </c>
      <c r="Q43" s="529"/>
      <c r="R43" s="529"/>
      <c r="S43" s="529"/>
      <c r="T43" s="529"/>
      <c r="U43" s="529"/>
      <c r="V43" s="529"/>
      <c r="W43" s="529"/>
      <c r="X43" s="529"/>
      <c r="Y43" s="529"/>
      <c r="Z43" s="529"/>
      <c r="AA43" s="519"/>
      <c r="AB43" s="400"/>
      <c r="AC43" s="393"/>
      <c r="AD43" s="393"/>
    </row>
    <row r="44" spans="1:30" ht="15.75" customHeight="1">
      <c r="A44" s="393"/>
      <c r="B44" s="31"/>
      <c r="C44" s="405"/>
      <c r="D44" s="405"/>
      <c r="E44" s="405"/>
      <c r="F44" s="407"/>
      <c r="G44" s="407"/>
      <c r="H44" s="407"/>
      <c r="I44" s="407"/>
      <c r="J44" s="407"/>
      <c r="K44" s="407"/>
      <c r="L44" s="407"/>
      <c r="M44" s="405"/>
      <c r="N44" s="405"/>
      <c r="O44" s="405"/>
      <c r="P44" s="405"/>
      <c r="Q44" s="405"/>
      <c r="R44" s="405"/>
      <c r="S44" s="405"/>
      <c r="T44" s="405"/>
      <c r="U44" s="405"/>
      <c r="V44" s="405"/>
      <c r="W44" s="405"/>
      <c r="X44" s="405"/>
      <c r="Y44" s="405"/>
      <c r="Z44" s="405"/>
      <c r="AA44" s="405"/>
      <c r="AB44" s="404"/>
      <c r="AC44" s="393"/>
      <c r="AD44" s="393"/>
    </row>
    <row r="45" spans="1:30" ht="15.75" customHeight="1">
      <c r="A45" s="393"/>
      <c r="B45" s="31"/>
      <c r="C45" s="393"/>
      <c r="D45" s="412" t="s">
        <v>145</v>
      </c>
      <c r="E45" s="393"/>
      <c r="F45" s="549" t="s">
        <v>146</v>
      </c>
      <c r="G45" s="519"/>
      <c r="H45" s="393"/>
      <c r="I45" s="393"/>
      <c r="J45" s="405" t="s">
        <v>147</v>
      </c>
      <c r="K45" s="393"/>
      <c r="L45" s="549" t="s">
        <v>148</v>
      </c>
      <c r="M45" s="529"/>
      <c r="N45" s="519"/>
      <c r="O45" s="405"/>
      <c r="P45" s="405"/>
      <c r="Q45" s="393"/>
      <c r="R45" s="405" t="s">
        <v>149</v>
      </c>
      <c r="S45" s="405"/>
      <c r="T45" s="405"/>
      <c r="U45" s="405"/>
      <c r="V45" s="405"/>
      <c r="W45" s="568"/>
      <c r="X45" s="529"/>
      <c r="Y45" s="529"/>
      <c r="Z45" s="529"/>
      <c r="AA45" s="519"/>
      <c r="AB45" s="404"/>
      <c r="AC45" s="393"/>
      <c r="AD45" s="393"/>
    </row>
    <row r="46" spans="1:30" ht="15.75" customHeight="1">
      <c r="A46" s="393"/>
      <c r="B46" s="31"/>
      <c r="C46" s="393"/>
      <c r="D46" s="393"/>
      <c r="E46" s="393"/>
      <c r="F46" s="29"/>
      <c r="G46" s="393"/>
      <c r="H46" s="393"/>
      <c r="I46" s="397"/>
      <c r="J46" s="397"/>
      <c r="K46" s="397"/>
      <c r="L46" s="397"/>
      <c r="M46" s="397"/>
      <c r="N46" s="397"/>
      <c r="O46" s="397"/>
      <c r="P46" s="397"/>
      <c r="Q46" s="397"/>
      <c r="R46" s="397"/>
      <c r="S46" s="397"/>
      <c r="T46" s="397"/>
      <c r="U46" s="397"/>
      <c r="V46" s="397"/>
      <c r="W46" s="397"/>
      <c r="X46" s="397"/>
      <c r="Y46" s="397"/>
      <c r="Z46" s="397"/>
      <c r="AA46" s="397"/>
      <c r="AB46" s="398"/>
      <c r="AC46" s="393"/>
      <c r="AD46" s="393"/>
    </row>
    <row r="47" spans="1:30" ht="15.75" customHeight="1">
      <c r="A47" s="393"/>
      <c r="B47" s="31"/>
      <c r="C47" s="413" t="s">
        <v>150</v>
      </c>
      <c r="D47" s="569">
        <v>2024</v>
      </c>
      <c r="E47" s="570"/>
      <c r="F47" s="571"/>
      <c r="G47" s="35"/>
      <c r="H47" s="397"/>
      <c r="I47" s="397"/>
      <c r="J47" s="397"/>
      <c r="K47" s="397"/>
      <c r="L47" s="397"/>
      <c r="M47" s="397"/>
      <c r="N47" s="397"/>
      <c r="O47" s="397"/>
      <c r="P47" s="397"/>
      <c r="Q47" s="561"/>
      <c r="R47" s="546"/>
      <c r="S47" s="546"/>
      <c r="T47" s="546"/>
      <c r="U47" s="546"/>
      <c r="V47" s="397"/>
      <c r="W47" s="397"/>
      <c r="X47" s="560"/>
      <c r="Y47" s="546"/>
      <c r="Z47" s="546"/>
      <c r="AA47" s="546"/>
      <c r="AB47" s="404"/>
      <c r="AC47" s="393"/>
      <c r="AD47" s="393"/>
    </row>
    <row r="48" spans="1:30" ht="5.25" customHeight="1">
      <c r="A48" s="393"/>
      <c r="B48" s="31"/>
      <c r="C48" s="405"/>
      <c r="D48" s="38"/>
      <c r="E48" s="38"/>
      <c r="F48" s="38"/>
      <c r="G48" s="393"/>
      <c r="H48" s="397"/>
      <c r="I48" s="397"/>
      <c r="J48" s="397"/>
      <c r="K48" s="397"/>
      <c r="L48" s="397"/>
      <c r="M48" s="397"/>
      <c r="N48" s="397"/>
      <c r="O48" s="397"/>
      <c r="P48" s="397"/>
      <c r="Q48" s="402"/>
      <c r="R48" s="402"/>
      <c r="S48" s="402"/>
      <c r="T48" s="402"/>
      <c r="U48" s="402"/>
      <c r="V48" s="397"/>
      <c r="W48" s="397"/>
      <c r="X48" s="414"/>
      <c r="Y48" s="414"/>
      <c r="Z48" s="414"/>
      <c r="AA48" s="414"/>
      <c r="AB48" s="404"/>
      <c r="AC48" s="393"/>
      <c r="AD48" s="393"/>
    </row>
    <row r="49" spans="1:30" ht="15.75" customHeight="1">
      <c r="A49" s="393"/>
      <c r="B49" s="31"/>
      <c r="C49" s="405" t="s">
        <v>140</v>
      </c>
      <c r="D49" s="566">
        <v>1.2</v>
      </c>
      <c r="E49" s="529"/>
      <c r="F49" s="519"/>
      <c r="G49" s="393"/>
      <c r="H49" s="397"/>
      <c r="I49" s="397"/>
      <c r="J49" s="397"/>
      <c r="K49" s="397"/>
      <c r="L49" s="397"/>
      <c r="M49" s="397"/>
      <c r="N49" s="397"/>
      <c r="O49" s="397"/>
      <c r="P49" s="397"/>
      <c r="Q49" s="561"/>
      <c r="R49" s="546"/>
      <c r="S49" s="546"/>
      <c r="T49" s="546"/>
      <c r="U49" s="546"/>
      <c r="V49" s="397"/>
      <c r="W49" s="397"/>
      <c r="X49" s="560"/>
      <c r="Y49" s="546"/>
      <c r="Z49" s="546"/>
      <c r="AA49" s="546"/>
      <c r="AB49" s="398"/>
      <c r="AC49" s="393"/>
      <c r="AD49" s="393"/>
    </row>
    <row r="50" spans="1:30" ht="15.75" customHeight="1">
      <c r="A50" s="393"/>
      <c r="B50" s="31"/>
      <c r="C50" s="393"/>
      <c r="D50" s="393"/>
      <c r="E50" s="393"/>
      <c r="F50" s="393"/>
      <c r="G50" s="393"/>
      <c r="H50" s="393"/>
      <c r="I50" s="397"/>
      <c r="J50" s="397"/>
      <c r="K50" s="405"/>
      <c r="L50" s="405"/>
      <c r="M50" s="405"/>
      <c r="N50" s="405"/>
      <c r="O50" s="405"/>
      <c r="P50" s="405"/>
      <c r="Q50" s="405"/>
      <c r="R50" s="405"/>
      <c r="S50" s="405"/>
      <c r="T50" s="405"/>
      <c r="U50" s="405"/>
      <c r="V50" s="405"/>
      <c r="W50" s="405"/>
      <c r="X50" s="405"/>
      <c r="Y50" s="405"/>
      <c r="Z50" s="405"/>
      <c r="AA50" s="405"/>
      <c r="AB50" s="398"/>
      <c r="AC50" s="393"/>
      <c r="AD50" s="393"/>
    </row>
    <row r="51" spans="1:30" ht="15.75" customHeight="1">
      <c r="A51" s="393"/>
      <c r="B51" s="31"/>
      <c r="C51" s="405"/>
      <c r="D51" s="528" t="s">
        <v>151</v>
      </c>
      <c r="E51" s="529"/>
      <c r="F51" s="529"/>
      <c r="G51" s="529"/>
      <c r="H51" s="529"/>
      <c r="I51" s="529"/>
      <c r="J51" s="529"/>
      <c r="K51" s="529"/>
      <c r="L51" s="529"/>
      <c r="M51" s="529"/>
      <c r="N51" s="529"/>
      <c r="O51" s="529"/>
      <c r="P51" s="529"/>
      <c r="Q51" s="529"/>
      <c r="R51" s="529"/>
      <c r="S51" s="529"/>
      <c r="T51" s="529"/>
      <c r="U51" s="529"/>
      <c r="V51" s="529"/>
      <c r="W51" s="529"/>
      <c r="X51" s="529"/>
      <c r="Y51" s="519"/>
      <c r="Z51" s="406"/>
      <c r="AA51" s="406"/>
      <c r="AB51" s="415"/>
      <c r="AC51" s="393"/>
      <c r="AD51" s="393"/>
    </row>
    <row r="52" spans="1:30" ht="15.75" customHeight="1">
      <c r="A52" s="393"/>
      <c r="B52" s="31"/>
      <c r="C52" s="393"/>
      <c r="D52" s="534" t="s">
        <v>152</v>
      </c>
      <c r="E52" s="529"/>
      <c r="F52" s="529"/>
      <c r="G52" s="529"/>
      <c r="H52" s="519"/>
      <c r="I52" s="530" t="s">
        <v>153</v>
      </c>
      <c r="J52" s="529"/>
      <c r="K52" s="529"/>
      <c r="L52" s="529"/>
      <c r="M52" s="529"/>
      <c r="N52" s="529"/>
      <c r="O52" s="529"/>
      <c r="P52" s="519"/>
      <c r="Q52" s="531" t="s">
        <v>154</v>
      </c>
      <c r="R52" s="529"/>
      <c r="S52" s="529"/>
      <c r="T52" s="529"/>
      <c r="U52" s="529"/>
      <c r="V52" s="529"/>
      <c r="W52" s="529"/>
      <c r="X52" s="529"/>
      <c r="Y52" s="519"/>
      <c r="Z52" s="406"/>
      <c r="AA52" s="406"/>
      <c r="AB52" s="415"/>
      <c r="AC52" s="393"/>
      <c r="AD52" s="393"/>
    </row>
    <row r="53" spans="1:30" ht="15.75" customHeight="1">
      <c r="A53" s="416"/>
      <c r="B53" s="39"/>
      <c r="C53" s="40"/>
      <c r="D53" s="535" t="s">
        <v>155</v>
      </c>
      <c r="E53" s="529"/>
      <c r="F53" s="529"/>
      <c r="G53" s="529"/>
      <c r="H53" s="519"/>
      <c r="I53" s="532" t="s">
        <v>156</v>
      </c>
      <c r="J53" s="529"/>
      <c r="K53" s="529"/>
      <c r="L53" s="529"/>
      <c r="M53" s="529"/>
      <c r="N53" s="529"/>
      <c r="O53" s="529"/>
      <c r="P53" s="519"/>
      <c r="Q53" s="533" t="s">
        <v>157</v>
      </c>
      <c r="R53" s="529"/>
      <c r="S53" s="529"/>
      <c r="T53" s="529"/>
      <c r="U53" s="529"/>
      <c r="V53" s="529"/>
      <c r="W53" s="529"/>
      <c r="X53" s="529"/>
      <c r="Y53" s="519"/>
      <c r="Z53" s="416"/>
      <c r="AA53" s="416"/>
      <c r="AB53" s="417"/>
      <c r="AC53" s="416"/>
      <c r="AD53" s="416"/>
    </row>
    <row r="54" spans="1:30" ht="15.75" customHeight="1">
      <c r="A54" s="393"/>
      <c r="B54" s="31"/>
      <c r="C54" s="418"/>
      <c r="D54" s="418"/>
      <c r="E54" s="418"/>
      <c r="F54" s="418"/>
      <c r="G54" s="419"/>
      <c r="H54" s="419"/>
      <c r="I54" s="419"/>
      <c r="J54" s="419"/>
      <c r="K54" s="419"/>
      <c r="L54" s="419"/>
      <c r="M54" s="419"/>
      <c r="N54" s="419"/>
      <c r="O54" s="419"/>
      <c r="P54" s="419"/>
      <c r="Q54" s="419"/>
      <c r="R54" s="419"/>
      <c r="S54" s="419"/>
      <c r="T54" s="419"/>
      <c r="U54" s="419"/>
      <c r="V54" s="419"/>
      <c r="W54" s="419"/>
      <c r="X54" s="419"/>
      <c r="Y54" s="419"/>
      <c r="Z54" s="418"/>
      <c r="AA54" s="418"/>
      <c r="AB54" s="401"/>
      <c r="AC54" s="393"/>
      <c r="AD54" s="393"/>
    </row>
    <row r="55" spans="1:30" ht="15.75" customHeight="1">
      <c r="A55" s="420"/>
      <c r="B55" s="41"/>
      <c r="C55" s="536" t="s">
        <v>158</v>
      </c>
      <c r="D55" s="529"/>
      <c r="E55" s="529"/>
      <c r="F55" s="519"/>
      <c r="G55" s="537" t="s">
        <v>159</v>
      </c>
      <c r="H55" s="538" t="s">
        <v>160</v>
      </c>
      <c r="I55" s="539"/>
      <c r="J55" s="539"/>
      <c r="K55" s="539"/>
      <c r="L55" s="539"/>
      <c r="M55" s="539"/>
      <c r="N55" s="539"/>
      <c r="O55" s="539"/>
      <c r="P55" s="539"/>
      <c r="Q55" s="539"/>
      <c r="R55" s="539"/>
      <c r="S55" s="539"/>
      <c r="T55" s="539"/>
      <c r="U55" s="539"/>
      <c r="V55" s="539"/>
      <c r="W55" s="539"/>
      <c r="X55" s="539"/>
      <c r="Y55" s="539"/>
      <c r="Z55" s="539"/>
      <c r="AA55" s="540"/>
      <c r="AB55" s="415"/>
      <c r="AC55" s="420"/>
      <c r="AD55" s="420"/>
    </row>
    <row r="56" spans="1:30" ht="15.75" customHeight="1">
      <c r="A56" s="420"/>
      <c r="B56" s="41"/>
      <c r="C56" s="42" t="s">
        <v>161</v>
      </c>
      <c r="D56" s="43" t="s">
        <v>741</v>
      </c>
      <c r="E56" s="536" t="s">
        <v>162</v>
      </c>
      <c r="F56" s="519"/>
      <c r="G56" s="506"/>
      <c r="H56" s="541"/>
      <c r="I56" s="542"/>
      <c r="J56" s="542"/>
      <c r="K56" s="542"/>
      <c r="L56" s="542"/>
      <c r="M56" s="542"/>
      <c r="N56" s="542"/>
      <c r="O56" s="542"/>
      <c r="P56" s="542"/>
      <c r="Q56" s="542"/>
      <c r="R56" s="542"/>
      <c r="S56" s="542"/>
      <c r="T56" s="542"/>
      <c r="U56" s="542"/>
      <c r="V56" s="542"/>
      <c r="W56" s="542"/>
      <c r="X56" s="542"/>
      <c r="Y56" s="542"/>
      <c r="Z56" s="542"/>
      <c r="AA56" s="543"/>
      <c r="AB56" s="415"/>
      <c r="AC56" s="420"/>
      <c r="AD56" s="420"/>
    </row>
    <row r="57" spans="1:30" ht="15.75" customHeight="1">
      <c r="A57" s="420"/>
      <c r="B57" s="41"/>
      <c r="C57" s="44">
        <v>2024</v>
      </c>
      <c r="D57" s="45">
        <v>45474</v>
      </c>
      <c r="E57" s="544">
        <v>45656</v>
      </c>
      <c r="F57" s="519"/>
      <c r="G57" s="46">
        <v>0.5</v>
      </c>
      <c r="H57" s="548"/>
      <c r="I57" s="529"/>
      <c r="J57" s="529"/>
      <c r="K57" s="529"/>
      <c r="L57" s="529"/>
      <c r="M57" s="529"/>
      <c r="N57" s="529"/>
      <c r="O57" s="529"/>
      <c r="P57" s="529"/>
      <c r="Q57" s="529"/>
      <c r="R57" s="529"/>
      <c r="S57" s="529"/>
      <c r="T57" s="529"/>
      <c r="U57" s="529"/>
      <c r="V57" s="529"/>
      <c r="W57" s="529"/>
      <c r="X57" s="529"/>
      <c r="Y57" s="529"/>
      <c r="Z57" s="529"/>
      <c r="AA57" s="519"/>
      <c r="AB57" s="415"/>
      <c r="AC57" s="420"/>
      <c r="AD57" s="420"/>
    </row>
    <row r="58" spans="1:30" ht="15.75" customHeight="1">
      <c r="A58" s="420"/>
      <c r="B58" s="41"/>
      <c r="C58" s="44">
        <v>2025</v>
      </c>
      <c r="D58" s="45">
        <v>45658</v>
      </c>
      <c r="E58" s="544">
        <v>46021</v>
      </c>
      <c r="F58" s="519"/>
      <c r="G58" s="46">
        <v>0.8</v>
      </c>
      <c r="H58" s="548"/>
      <c r="I58" s="529"/>
      <c r="J58" s="529"/>
      <c r="K58" s="529"/>
      <c r="L58" s="529"/>
      <c r="M58" s="529"/>
      <c r="N58" s="529"/>
      <c r="O58" s="529"/>
      <c r="P58" s="529"/>
      <c r="Q58" s="529"/>
      <c r="R58" s="529"/>
      <c r="S58" s="529"/>
      <c r="T58" s="529"/>
      <c r="U58" s="529"/>
      <c r="V58" s="529"/>
      <c r="W58" s="529"/>
      <c r="X58" s="529"/>
      <c r="Y58" s="529"/>
      <c r="Z58" s="529"/>
      <c r="AA58" s="519"/>
      <c r="AB58" s="415"/>
      <c r="AC58" s="420"/>
      <c r="AD58" s="420"/>
    </row>
    <row r="59" spans="1:30" ht="15.75" customHeight="1">
      <c r="A59" s="420"/>
      <c r="B59" s="41"/>
      <c r="C59" s="44">
        <v>2026</v>
      </c>
      <c r="D59" s="45">
        <v>46023</v>
      </c>
      <c r="E59" s="544">
        <v>46386</v>
      </c>
      <c r="F59" s="519"/>
      <c r="G59" s="46">
        <v>0.4</v>
      </c>
      <c r="H59" s="548"/>
      <c r="I59" s="529"/>
      <c r="J59" s="529"/>
      <c r="K59" s="529"/>
      <c r="L59" s="529"/>
      <c r="M59" s="529"/>
      <c r="N59" s="529"/>
      <c r="O59" s="529"/>
      <c r="P59" s="529"/>
      <c r="Q59" s="529"/>
      <c r="R59" s="529"/>
      <c r="S59" s="529"/>
      <c r="T59" s="529"/>
      <c r="U59" s="529"/>
      <c r="V59" s="529"/>
      <c r="W59" s="529"/>
      <c r="X59" s="529"/>
      <c r="Y59" s="529"/>
      <c r="Z59" s="529"/>
      <c r="AA59" s="519"/>
      <c r="AB59" s="415"/>
      <c r="AC59" s="420"/>
      <c r="AD59" s="420"/>
    </row>
    <row r="60" spans="1:30" ht="15.75" customHeight="1">
      <c r="A60" s="420"/>
      <c r="B60" s="41"/>
      <c r="C60" s="44">
        <v>2027</v>
      </c>
      <c r="D60" s="45">
        <v>46388</v>
      </c>
      <c r="E60" s="544">
        <v>46751</v>
      </c>
      <c r="F60" s="519"/>
      <c r="G60" s="46">
        <v>0.3</v>
      </c>
      <c r="H60" s="548"/>
      <c r="I60" s="529"/>
      <c r="J60" s="529"/>
      <c r="K60" s="529"/>
      <c r="L60" s="529"/>
      <c r="M60" s="529"/>
      <c r="N60" s="529"/>
      <c r="O60" s="529"/>
      <c r="P60" s="529"/>
      <c r="Q60" s="529"/>
      <c r="R60" s="529"/>
      <c r="S60" s="529"/>
      <c r="T60" s="529"/>
      <c r="U60" s="529"/>
      <c r="V60" s="529"/>
      <c r="W60" s="529"/>
      <c r="X60" s="529"/>
      <c r="Y60" s="529"/>
      <c r="Z60" s="529"/>
      <c r="AA60" s="519"/>
      <c r="AB60" s="415"/>
      <c r="AC60" s="420"/>
      <c r="AD60" s="420"/>
    </row>
    <row r="61" spans="1:30" ht="15.75" customHeight="1">
      <c r="A61" s="420"/>
      <c r="B61" s="41"/>
      <c r="C61" s="44"/>
      <c r="D61" s="44"/>
      <c r="E61" s="536"/>
      <c r="F61" s="519"/>
      <c r="G61" s="43"/>
      <c r="H61" s="536"/>
      <c r="I61" s="529"/>
      <c r="J61" s="529"/>
      <c r="K61" s="529"/>
      <c r="L61" s="529"/>
      <c r="M61" s="529"/>
      <c r="N61" s="529"/>
      <c r="O61" s="529"/>
      <c r="P61" s="529"/>
      <c r="Q61" s="529"/>
      <c r="R61" s="529"/>
      <c r="S61" s="529"/>
      <c r="T61" s="529"/>
      <c r="U61" s="529"/>
      <c r="V61" s="529"/>
      <c r="W61" s="529"/>
      <c r="X61" s="529"/>
      <c r="Y61" s="529"/>
      <c r="Z61" s="529"/>
      <c r="AA61" s="519"/>
      <c r="AB61" s="415"/>
      <c r="AC61" s="420"/>
      <c r="AD61" s="420"/>
    </row>
    <row r="62" spans="1:30" ht="15.75" customHeight="1">
      <c r="A62" s="393"/>
      <c r="B62" s="31"/>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400"/>
      <c r="AC62" s="393"/>
      <c r="AD62" s="393"/>
    </row>
    <row r="63" spans="1:30" ht="15.75" customHeight="1">
      <c r="A63" s="393"/>
      <c r="B63" s="31"/>
      <c r="C63" s="550" t="s">
        <v>163</v>
      </c>
      <c r="D63" s="546"/>
      <c r="E63" s="405"/>
      <c r="F63" s="397" t="s">
        <v>164</v>
      </c>
      <c r="G63" s="47"/>
      <c r="H63" s="407"/>
      <c r="I63" s="397" t="s">
        <v>165</v>
      </c>
      <c r="J63" s="393"/>
      <c r="K63" s="549"/>
      <c r="L63" s="519"/>
      <c r="M63" s="405"/>
      <c r="N63" s="393"/>
      <c r="O63" s="393"/>
      <c r="P63" s="393"/>
      <c r="Q63" s="393"/>
      <c r="R63" s="393"/>
      <c r="S63" s="393"/>
      <c r="T63" s="393"/>
      <c r="U63" s="393"/>
      <c r="V63" s="393"/>
      <c r="W63" s="393"/>
      <c r="X63" s="393"/>
      <c r="Y63" s="393"/>
      <c r="Z63" s="393"/>
      <c r="AA63" s="393"/>
      <c r="AB63" s="400"/>
      <c r="AC63" s="393"/>
      <c r="AD63" s="393"/>
    </row>
    <row r="64" spans="1:30" ht="15.75" customHeight="1">
      <c r="A64" s="393"/>
      <c r="B64" s="42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22"/>
      <c r="AC64" s="393"/>
      <c r="AD64" s="393"/>
    </row>
    <row r="65" spans="1:30" ht="15.75" customHeight="1">
      <c r="A65" s="393"/>
      <c r="B65" s="547" t="s">
        <v>166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19"/>
      <c r="AC65" s="393"/>
      <c r="AD65" s="393"/>
    </row>
    <row r="66" spans="1:30" ht="15.75" customHeight="1">
      <c r="A66" s="393"/>
      <c r="B66" s="48"/>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9"/>
      <c r="AC66" s="393"/>
      <c r="AD66" s="393"/>
    </row>
    <row r="67" spans="1:30" ht="29.25" customHeight="1">
      <c r="A67" s="393"/>
      <c r="B67" s="536" t="s">
        <v>161</v>
      </c>
      <c r="C67" s="519"/>
      <c r="D67" s="43"/>
      <c r="E67" s="536" t="s">
        <v>167</v>
      </c>
      <c r="F67" s="519"/>
      <c r="G67" s="43"/>
      <c r="H67" s="528" t="s">
        <v>168</v>
      </c>
      <c r="I67" s="519"/>
      <c r="J67" s="536"/>
      <c r="K67" s="519"/>
      <c r="L67" s="545"/>
      <c r="M67" s="546"/>
      <c r="N67" s="43" t="s">
        <v>169</v>
      </c>
      <c r="O67" s="536"/>
      <c r="P67" s="529"/>
      <c r="Q67" s="519"/>
      <c r="R67" s="536" t="s">
        <v>170</v>
      </c>
      <c r="S67" s="529"/>
      <c r="T67" s="519"/>
      <c r="U67" s="536"/>
      <c r="V67" s="529"/>
      <c r="W67" s="519"/>
      <c r="X67" s="536" t="s">
        <v>171</v>
      </c>
      <c r="Y67" s="519"/>
      <c r="Z67" s="536"/>
      <c r="AA67" s="529"/>
      <c r="AB67" s="519"/>
      <c r="AC67" s="393"/>
      <c r="AD67" s="393"/>
    </row>
    <row r="68" spans="1:30" ht="15.75" customHeight="1">
      <c r="A68" s="393"/>
      <c r="B68" s="48"/>
      <c r="C68" s="423"/>
      <c r="D68" s="423"/>
      <c r="E68" s="423"/>
      <c r="F68" s="416"/>
      <c r="G68" s="424"/>
      <c r="H68" s="425"/>
      <c r="I68" s="425"/>
      <c r="J68" s="416"/>
      <c r="K68" s="416"/>
      <c r="L68" s="416"/>
      <c r="M68" s="416"/>
      <c r="N68" s="425"/>
      <c r="O68" s="416"/>
      <c r="P68" s="416"/>
      <c r="Q68" s="416"/>
      <c r="R68" s="416"/>
      <c r="S68" s="425"/>
      <c r="T68" s="402"/>
      <c r="U68" s="402"/>
      <c r="V68" s="393"/>
      <c r="W68" s="425"/>
      <c r="X68" s="412"/>
      <c r="Y68" s="412"/>
      <c r="Z68" s="50"/>
      <c r="AA68" s="28"/>
      <c r="AB68" s="51"/>
      <c r="AC68" s="393"/>
      <c r="AD68" s="393"/>
    </row>
    <row r="69" spans="1:30" ht="15.75" customHeight="1">
      <c r="A69" s="393"/>
      <c r="B69" s="547" t="s">
        <v>172</v>
      </c>
      <c r="C69" s="519"/>
      <c r="D69" s="551"/>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3"/>
      <c r="AC69" s="393"/>
      <c r="AD69" s="393"/>
    </row>
    <row r="70" spans="1:30" ht="15.75" customHeight="1">
      <c r="A70" s="393"/>
      <c r="B70" s="48"/>
      <c r="C70" s="423"/>
      <c r="D70" s="423"/>
      <c r="E70" s="423"/>
      <c r="F70" s="416"/>
      <c r="G70" s="424"/>
      <c r="H70" s="425"/>
      <c r="I70" s="425"/>
      <c r="J70" s="416"/>
      <c r="K70" s="416"/>
      <c r="L70" s="416"/>
      <c r="M70" s="416"/>
      <c r="N70" s="425"/>
      <c r="O70" s="416"/>
      <c r="P70" s="416"/>
      <c r="Q70" s="416"/>
      <c r="R70" s="416"/>
      <c r="S70" s="425"/>
      <c r="T70" s="402"/>
      <c r="U70" s="402"/>
      <c r="V70" s="393"/>
      <c r="W70" s="425"/>
      <c r="X70" s="412"/>
      <c r="Y70" s="412"/>
      <c r="Z70" s="50"/>
      <c r="AA70" s="28"/>
      <c r="AB70" s="51"/>
      <c r="AC70" s="393"/>
      <c r="AD70" s="393"/>
    </row>
    <row r="71" spans="1:30" ht="15.75" customHeight="1">
      <c r="A71" s="393"/>
      <c r="B71" s="547" t="s">
        <v>173</v>
      </c>
      <c r="C71" s="519"/>
      <c r="D71" s="55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3"/>
      <c r="AC71" s="393"/>
      <c r="AD71" s="393"/>
    </row>
    <row r="72" spans="1:30" ht="15.75" customHeight="1">
      <c r="A72" s="393"/>
      <c r="B72" s="48"/>
      <c r="C72" s="423"/>
      <c r="D72" s="423"/>
      <c r="E72" s="423"/>
      <c r="F72" s="416"/>
      <c r="G72" s="424"/>
      <c r="H72" s="425"/>
      <c r="I72" s="425"/>
      <c r="J72" s="416"/>
      <c r="K72" s="416"/>
      <c r="L72" s="416"/>
      <c r="M72" s="416"/>
      <c r="N72" s="425"/>
      <c r="O72" s="416"/>
      <c r="P72" s="416"/>
      <c r="Q72" s="416"/>
      <c r="R72" s="416"/>
      <c r="S72" s="425"/>
      <c r="T72" s="402"/>
      <c r="U72" s="402"/>
      <c r="V72" s="393"/>
      <c r="W72" s="425"/>
      <c r="X72" s="412"/>
      <c r="Y72" s="412"/>
      <c r="Z72" s="412"/>
      <c r="AA72" s="402"/>
      <c r="AB72" s="408"/>
      <c r="AC72" s="393"/>
      <c r="AD72" s="393"/>
    </row>
    <row r="73" spans="1:30" ht="15.75" customHeight="1">
      <c r="A73" s="393"/>
      <c r="B73" s="547" t="s">
        <v>174</v>
      </c>
      <c r="C73" s="519"/>
      <c r="D73" s="55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3"/>
      <c r="AC73" s="393"/>
      <c r="AD73" s="393"/>
    </row>
    <row r="74" spans="1:30" ht="15.75" customHeight="1">
      <c r="A74" s="393"/>
      <c r="B74" s="48"/>
      <c r="C74" s="423"/>
      <c r="D74" s="423"/>
      <c r="E74" s="423"/>
      <c r="F74" s="416"/>
      <c r="G74" s="424"/>
      <c r="H74" s="425"/>
      <c r="I74" s="425"/>
      <c r="J74" s="416"/>
      <c r="K74" s="416"/>
      <c r="L74" s="416"/>
      <c r="M74" s="416"/>
      <c r="N74" s="425"/>
      <c r="O74" s="416"/>
      <c r="P74" s="416"/>
      <c r="Q74" s="416"/>
      <c r="R74" s="416"/>
      <c r="S74" s="425"/>
      <c r="T74" s="402"/>
      <c r="U74" s="402"/>
      <c r="V74" s="393"/>
      <c r="W74" s="425"/>
      <c r="X74" s="412"/>
      <c r="Y74" s="412"/>
      <c r="Z74" s="50"/>
      <c r="AA74" s="28"/>
      <c r="AB74" s="51"/>
      <c r="AC74" s="393"/>
      <c r="AD74" s="393"/>
    </row>
    <row r="75" spans="1:30" ht="15.75" customHeight="1">
      <c r="A75" s="393"/>
      <c r="B75" s="547" t="s">
        <v>175</v>
      </c>
      <c r="C75" s="519"/>
      <c r="D75" s="55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3"/>
      <c r="AC75" s="393"/>
      <c r="AD75" s="393"/>
    </row>
    <row r="76" spans="1:30" ht="15.75" customHeight="1">
      <c r="A76" s="393"/>
      <c r="B76" s="48"/>
      <c r="C76" s="423"/>
      <c r="D76" s="423"/>
      <c r="E76" s="423"/>
      <c r="F76" s="416"/>
      <c r="G76" s="424"/>
      <c r="H76" s="425"/>
      <c r="I76" s="425"/>
      <c r="J76" s="416"/>
      <c r="K76" s="416"/>
      <c r="L76" s="416"/>
      <c r="M76" s="416"/>
      <c r="N76" s="425"/>
      <c r="O76" s="416"/>
      <c r="P76" s="416"/>
      <c r="Q76" s="416"/>
      <c r="R76" s="416"/>
      <c r="S76" s="425"/>
      <c r="T76" s="402"/>
      <c r="U76" s="402"/>
      <c r="V76" s="393"/>
      <c r="W76" s="425"/>
      <c r="X76" s="412"/>
      <c r="Y76" s="412"/>
      <c r="Z76" s="50"/>
      <c r="AA76" s="28"/>
      <c r="AB76" s="51"/>
      <c r="AC76" s="393"/>
      <c r="AD76" s="393"/>
    </row>
    <row r="77" spans="1:30" ht="15.75" customHeight="1">
      <c r="A77" s="393"/>
      <c r="B77" s="547" t="s">
        <v>176</v>
      </c>
      <c r="C77" s="519"/>
      <c r="D77" s="55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3"/>
      <c r="AC77" s="393"/>
      <c r="AD77" s="393"/>
    </row>
    <row r="78" spans="1:30" ht="15.75" customHeight="1">
      <c r="A78" s="393"/>
      <c r="B78" s="48"/>
      <c r="C78" s="423"/>
      <c r="D78" s="423"/>
      <c r="E78" s="423"/>
      <c r="F78" s="416"/>
      <c r="G78" s="424"/>
      <c r="H78" s="425"/>
      <c r="I78" s="425"/>
      <c r="J78" s="416"/>
      <c r="K78" s="416"/>
      <c r="L78" s="416"/>
      <c r="M78" s="416"/>
      <c r="N78" s="425"/>
      <c r="O78" s="416"/>
      <c r="P78" s="416"/>
      <c r="Q78" s="416"/>
      <c r="R78" s="416"/>
      <c r="S78" s="425"/>
      <c r="T78" s="402"/>
      <c r="U78" s="402"/>
      <c r="V78" s="393"/>
      <c r="W78" s="425"/>
      <c r="X78" s="412"/>
      <c r="Y78" s="412"/>
      <c r="Z78" s="50"/>
      <c r="AA78" s="28"/>
      <c r="AB78" s="51"/>
      <c r="AC78" s="393"/>
      <c r="AD78" s="393"/>
    </row>
    <row r="79" spans="1:30" ht="15.75" customHeight="1">
      <c r="A79" s="393"/>
      <c r="B79" s="547" t="s">
        <v>177</v>
      </c>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19"/>
      <c r="AC79" s="393"/>
      <c r="AD79" s="393"/>
    </row>
    <row r="80" spans="1:30" ht="15.75" customHeight="1">
      <c r="A80" s="393"/>
      <c r="B80" s="528" t="s">
        <v>122</v>
      </c>
      <c r="C80" s="519"/>
      <c r="D80" s="52" t="s">
        <v>178</v>
      </c>
      <c r="E80" s="528" t="s">
        <v>179</v>
      </c>
      <c r="F80" s="519"/>
      <c r="G80" s="528" t="s">
        <v>177</v>
      </c>
      <c r="H80" s="529"/>
      <c r="I80" s="529"/>
      <c r="J80" s="529"/>
      <c r="K80" s="529"/>
      <c r="L80" s="529"/>
      <c r="M80" s="529"/>
      <c r="N80" s="529"/>
      <c r="O80" s="519"/>
      <c r="P80" s="528" t="s">
        <v>180</v>
      </c>
      <c r="Q80" s="529"/>
      <c r="R80" s="529"/>
      <c r="S80" s="529"/>
      <c r="T80" s="529"/>
      <c r="U80" s="529"/>
      <c r="V80" s="529"/>
      <c r="W80" s="529"/>
      <c r="X80" s="529"/>
      <c r="Y80" s="529"/>
      <c r="Z80" s="529"/>
      <c r="AA80" s="529"/>
      <c r="AB80" s="519"/>
      <c r="AC80" s="393"/>
      <c r="AD80" s="393"/>
    </row>
    <row r="81" spans="1:30" ht="15.75" customHeight="1">
      <c r="A81" s="393"/>
      <c r="B81" s="528"/>
      <c r="C81" s="519"/>
      <c r="D81" s="37"/>
      <c r="E81" s="528"/>
      <c r="F81" s="519"/>
      <c r="G81" s="553"/>
      <c r="H81" s="529"/>
      <c r="I81" s="529"/>
      <c r="J81" s="529"/>
      <c r="K81" s="529"/>
      <c r="L81" s="529"/>
      <c r="M81" s="529"/>
      <c r="N81" s="529"/>
      <c r="O81" s="519"/>
      <c r="P81" s="553"/>
      <c r="Q81" s="529"/>
      <c r="R81" s="529"/>
      <c r="S81" s="529"/>
      <c r="T81" s="529"/>
      <c r="U81" s="529"/>
      <c r="V81" s="529"/>
      <c r="W81" s="529"/>
      <c r="X81" s="529"/>
      <c r="Y81" s="529"/>
      <c r="Z81" s="529"/>
      <c r="AA81" s="529"/>
      <c r="AB81" s="519"/>
      <c r="AC81" s="393"/>
      <c r="AD81" s="393"/>
    </row>
    <row r="82" spans="1:30" ht="15.75" customHeight="1">
      <c r="A82" s="393"/>
      <c r="B82" s="528"/>
      <c r="C82" s="519"/>
      <c r="D82" s="37"/>
      <c r="E82" s="528"/>
      <c r="F82" s="519"/>
      <c r="G82" s="553"/>
      <c r="H82" s="529"/>
      <c r="I82" s="529"/>
      <c r="J82" s="529"/>
      <c r="K82" s="529"/>
      <c r="L82" s="529"/>
      <c r="M82" s="529"/>
      <c r="N82" s="529"/>
      <c r="O82" s="519"/>
      <c r="P82" s="553"/>
      <c r="Q82" s="529"/>
      <c r="R82" s="529"/>
      <c r="S82" s="529"/>
      <c r="T82" s="529"/>
      <c r="U82" s="529"/>
      <c r="V82" s="529"/>
      <c r="W82" s="529"/>
      <c r="X82" s="529"/>
      <c r="Y82" s="529"/>
      <c r="Z82" s="529"/>
      <c r="AA82" s="529"/>
      <c r="AB82" s="519"/>
      <c r="AC82" s="393"/>
      <c r="AD82" s="393"/>
    </row>
    <row r="83" spans="1:30" ht="26.25" customHeight="1">
      <c r="A83" s="393"/>
      <c r="B83" s="554" t="s">
        <v>181</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19"/>
      <c r="AC83" s="393"/>
      <c r="AD83" s="426"/>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1" width="11.5" customWidth="1"/>
    <col min="32" max="32" width="41.6640625" customWidth="1"/>
    <col min="33" max="33" width="14.33203125" customWidth="1"/>
  </cols>
  <sheetData>
    <row r="1" spans="1:33"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row>
    <row r="2" spans="1:33"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c r="AE2" s="393"/>
      <c r="AF2" s="393"/>
      <c r="AG2" s="393"/>
    </row>
    <row r="3" spans="1:33"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c r="AE3" s="393"/>
      <c r="AF3" s="393"/>
      <c r="AG3" s="393"/>
    </row>
    <row r="4" spans="1:33"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c r="AE4" s="393"/>
      <c r="AF4" s="393"/>
      <c r="AG4" s="393"/>
    </row>
    <row r="5" spans="1:33"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c r="AE5" s="393"/>
      <c r="AF5" s="393"/>
      <c r="AG5" s="393"/>
    </row>
    <row r="6" spans="1:33"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c r="AE6" s="393"/>
      <c r="AF6" s="393"/>
      <c r="AG6" s="393"/>
    </row>
    <row r="7" spans="1:33"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c r="AE7" s="393"/>
      <c r="AF7" s="989" t="s">
        <v>711</v>
      </c>
      <c r="AG7" s="546"/>
    </row>
    <row r="8" spans="1:33"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c r="AE8" s="393"/>
      <c r="AF8" s="393"/>
      <c r="AG8" s="393"/>
    </row>
    <row r="9" spans="1:33"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c r="AE9" s="393"/>
      <c r="AF9" s="393"/>
      <c r="AG9" s="393"/>
    </row>
    <row r="10" spans="1:33" ht="30" customHeight="1">
      <c r="A10" s="393"/>
      <c r="B10" s="31"/>
      <c r="C10" s="560" t="s">
        <v>123</v>
      </c>
      <c r="D10" s="546"/>
      <c r="E10" s="528" t="s">
        <v>742</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c r="AE10" s="393"/>
      <c r="AF10" s="52" t="s">
        <v>712</v>
      </c>
      <c r="AG10" s="52" t="s">
        <v>713</v>
      </c>
    </row>
    <row r="11" spans="1:33"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c r="AE11" s="393"/>
      <c r="AF11" s="37" t="s">
        <v>743</v>
      </c>
      <c r="AG11" s="37">
        <v>25</v>
      </c>
    </row>
    <row r="12" spans="1:33" ht="29.25" customHeight="1">
      <c r="A12" s="393"/>
      <c r="B12" s="31"/>
      <c r="C12" s="564" t="s">
        <v>125</v>
      </c>
      <c r="D12" s="565"/>
      <c r="E12" s="562" t="s">
        <v>744</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c r="AE12" s="393"/>
      <c r="AF12" s="37" t="s">
        <v>745</v>
      </c>
      <c r="AG12" s="37">
        <v>12</v>
      </c>
    </row>
    <row r="13" spans="1:33"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c r="AE13" s="393"/>
      <c r="AF13" s="37" t="s">
        <v>746</v>
      </c>
      <c r="AG13" s="37">
        <v>12</v>
      </c>
    </row>
    <row r="14" spans="1:33" ht="15" customHeight="1">
      <c r="A14" s="393"/>
      <c r="B14" s="31"/>
      <c r="C14" s="560" t="s">
        <v>734</v>
      </c>
      <c r="D14" s="546"/>
      <c r="E14" s="555" t="s">
        <v>747</v>
      </c>
      <c r="F14" s="539"/>
      <c r="G14" s="539"/>
      <c r="H14" s="539"/>
      <c r="I14" s="539"/>
      <c r="J14" s="539"/>
      <c r="K14" s="539"/>
      <c r="L14" s="539"/>
      <c r="M14" s="539"/>
      <c r="N14" s="539"/>
      <c r="O14" s="539"/>
      <c r="P14" s="539"/>
      <c r="Q14" s="539"/>
      <c r="R14" s="539"/>
      <c r="S14" s="539"/>
      <c r="T14" s="539"/>
      <c r="U14" s="539"/>
      <c r="V14" s="539"/>
      <c r="W14" s="539"/>
      <c r="X14" s="539"/>
      <c r="Y14" s="539"/>
      <c r="Z14" s="539"/>
      <c r="AA14" s="540"/>
      <c r="AB14" s="400"/>
      <c r="AC14" s="393"/>
      <c r="AD14" s="393"/>
      <c r="AE14" s="393"/>
      <c r="AF14" s="37" t="s">
        <v>748</v>
      </c>
      <c r="AG14" s="37">
        <v>25</v>
      </c>
    </row>
    <row r="15" spans="1:33" ht="15.75" customHeight="1">
      <c r="A15" s="393"/>
      <c r="B15" s="31"/>
      <c r="C15" s="402"/>
      <c r="D15" s="402"/>
      <c r="E15" s="541"/>
      <c r="F15" s="542"/>
      <c r="G15" s="542"/>
      <c r="H15" s="542"/>
      <c r="I15" s="542"/>
      <c r="J15" s="542"/>
      <c r="K15" s="542"/>
      <c r="L15" s="542"/>
      <c r="M15" s="542"/>
      <c r="N15" s="542"/>
      <c r="O15" s="542"/>
      <c r="P15" s="542"/>
      <c r="Q15" s="542"/>
      <c r="R15" s="542"/>
      <c r="S15" s="542"/>
      <c r="T15" s="542"/>
      <c r="U15" s="542"/>
      <c r="V15" s="542"/>
      <c r="W15" s="542"/>
      <c r="X15" s="542"/>
      <c r="Y15" s="542"/>
      <c r="Z15" s="542"/>
      <c r="AA15" s="543"/>
      <c r="AB15" s="400"/>
      <c r="AC15" s="393"/>
      <c r="AD15" s="393"/>
      <c r="AE15" s="393"/>
      <c r="AF15" s="37" t="s">
        <v>749</v>
      </c>
      <c r="AG15" s="37">
        <v>12</v>
      </c>
    </row>
    <row r="16" spans="1:33" ht="15" customHeight="1">
      <c r="A16" s="393"/>
      <c r="B16" s="31"/>
      <c r="C16" s="402"/>
      <c r="D16" s="402"/>
      <c r="E16" s="402"/>
      <c r="F16" s="393"/>
      <c r="G16" s="393"/>
      <c r="H16" s="393"/>
      <c r="I16" s="393"/>
      <c r="J16" s="393"/>
      <c r="K16" s="393"/>
      <c r="L16" s="393"/>
      <c r="M16" s="393"/>
      <c r="N16" s="393"/>
      <c r="O16" s="393"/>
      <c r="P16" s="393"/>
      <c r="Q16" s="393"/>
      <c r="R16" s="393"/>
      <c r="S16" s="393"/>
      <c r="T16" s="393"/>
      <c r="U16" s="393"/>
      <c r="V16" s="393"/>
      <c r="W16" s="393"/>
      <c r="X16" s="393"/>
      <c r="Y16" s="393"/>
      <c r="Z16" s="393"/>
      <c r="AA16" s="393"/>
      <c r="AB16" s="400"/>
      <c r="AC16" s="393"/>
      <c r="AD16" s="393"/>
      <c r="AE16" s="393"/>
      <c r="AF16" s="37" t="s">
        <v>750</v>
      </c>
      <c r="AG16" s="37">
        <v>28</v>
      </c>
    </row>
    <row r="17" spans="1:33" ht="15" customHeight="1">
      <c r="A17" s="393"/>
      <c r="B17" s="31"/>
      <c r="C17" s="560" t="s">
        <v>736</v>
      </c>
      <c r="D17" s="546"/>
      <c r="E17" s="991" t="s">
        <v>751</v>
      </c>
      <c r="F17" s="539"/>
      <c r="G17" s="539"/>
      <c r="H17" s="539"/>
      <c r="I17" s="539"/>
      <c r="J17" s="539"/>
      <c r="K17" s="539"/>
      <c r="L17" s="539"/>
      <c r="M17" s="539"/>
      <c r="N17" s="539"/>
      <c r="O17" s="539"/>
      <c r="P17" s="539"/>
      <c r="Q17" s="539"/>
      <c r="R17" s="539"/>
      <c r="S17" s="539"/>
      <c r="T17" s="539"/>
      <c r="U17" s="539"/>
      <c r="V17" s="539"/>
      <c r="W17" s="539"/>
      <c r="X17" s="539"/>
      <c r="Y17" s="539"/>
      <c r="Z17" s="539"/>
      <c r="AA17" s="540"/>
      <c r="AB17" s="400"/>
      <c r="AC17" s="393"/>
      <c r="AD17" s="393"/>
      <c r="AE17" s="393"/>
      <c r="AF17" s="37" t="s">
        <v>752</v>
      </c>
      <c r="AG17" s="37">
        <v>100</v>
      </c>
    </row>
    <row r="18" spans="1:33" ht="15" customHeight="1">
      <c r="A18" s="393"/>
      <c r="B18" s="31"/>
      <c r="C18" s="402"/>
      <c r="D18" s="402"/>
      <c r="E18" s="541"/>
      <c r="F18" s="542"/>
      <c r="G18" s="542"/>
      <c r="H18" s="542"/>
      <c r="I18" s="542"/>
      <c r="J18" s="542"/>
      <c r="K18" s="542"/>
      <c r="L18" s="542"/>
      <c r="M18" s="542"/>
      <c r="N18" s="542"/>
      <c r="O18" s="542"/>
      <c r="P18" s="542"/>
      <c r="Q18" s="542"/>
      <c r="R18" s="542"/>
      <c r="S18" s="542"/>
      <c r="T18" s="542"/>
      <c r="U18" s="542"/>
      <c r="V18" s="542"/>
      <c r="W18" s="542"/>
      <c r="X18" s="542"/>
      <c r="Y18" s="542"/>
      <c r="Z18" s="542"/>
      <c r="AA18" s="543"/>
      <c r="AB18" s="400"/>
      <c r="AC18" s="393"/>
      <c r="AD18" s="393"/>
      <c r="AE18" s="393"/>
      <c r="AF18" s="37" t="s">
        <v>753</v>
      </c>
      <c r="AG18" s="37">
        <v>34</v>
      </c>
    </row>
    <row r="19" spans="1:33" ht="15" customHeight="1">
      <c r="A19" s="393"/>
      <c r="B19" s="31"/>
      <c r="C19" s="402"/>
      <c r="D19" s="402"/>
      <c r="E19" s="402"/>
      <c r="F19" s="393"/>
      <c r="G19" s="393"/>
      <c r="H19" s="393"/>
      <c r="I19" s="393"/>
      <c r="J19" s="393"/>
      <c r="K19" s="393"/>
      <c r="L19" s="393"/>
      <c r="M19" s="393"/>
      <c r="N19" s="393"/>
      <c r="O19" s="393"/>
      <c r="P19" s="393"/>
      <c r="Q19" s="393"/>
      <c r="R19" s="393"/>
      <c r="S19" s="393"/>
      <c r="T19" s="393"/>
      <c r="U19" s="393"/>
      <c r="V19" s="393"/>
      <c r="W19" s="393"/>
      <c r="X19" s="393"/>
      <c r="Y19" s="393"/>
      <c r="Z19" s="393"/>
      <c r="AA19" s="393"/>
      <c r="AB19" s="400"/>
      <c r="AC19" s="393"/>
      <c r="AD19" s="393"/>
      <c r="AE19" s="393"/>
      <c r="AF19" s="37" t="s">
        <v>754</v>
      </c>
      <c r="AG19" s="37">
        <v>100</v>
      </c>
    </row>
    <row r="20" spans="1:33" ht="15" customHeight="1">
      <c r="A20" s="393"/>
      <c r="B20" s="31"/>
      <c r="C20" s="402"/>
      <c r="D20" s="402"/>
      <c r="E20" s="402"/>
      <c r="F20" s="393"/>
      <c r="G20" s="393"/>
      <c r="H20" s="393"/>
      <c r="I20" s="393"/>
      <c r="J20" s="393"/>
      <c r="K20" s="393"/>
      <c r="L20" s="393"/>
      <c r="M20" s="393"/>
      <c r="N20" s="393"/>
      <c r="O20" s="393"/>
      <c r="P20" s="393"/>
      <c r="Q20" s="393"/>
      <c r="R20" s="393"/>
      <c r="S20" s="393"/>
      <c r="T20" s="393"/>
      <c r="U20" s="393"/>
      <c r="V20" s="393"/>
      <c r="W20" s="393"/>
      <c r="X20" s="393"/>
      <c r="Y20" s="393"/>
      <c r="Z20" s="393"/>
      <c r="AA20" s="393"/>
      <c r="AB20" s="400"/>
      <c r="AC20" s="393"/>
      <c r="AD20" s="393"/>
      <c r="AE20" s="393"/>
      <c r="AF20" s="37" t="s">
        <v>755</v>
      </c>
      <c r="AG20" s="37">
        <v>38</v>
      </c>
    </row>
    <row r="21" spans="1:33" ht="15" customHeight="1">
      <c r="A21" s="393"/>
      <c r="B21" s="31"/>
      <c r="C21" s="560" t="s">
        <v>127</v>
      </c>
      <c r="D21" s="546"/>
      <c r="E21" s="403"/>
      <c r="F21" s="561"/>
      <c r="G21" s="546"/>
      <c r="H21" s="546"/>
      <c r="I21" s="546"/>
      <c r="J21" s="546"/>
      <c r="K21" s="546"/>
      <c r="L21" s="546"/>
      <c r="M21" s="546"/>
      <c r="N21" s="546"/>
      <c r="O21" s="546"/>
      <c r="P21" s="546"/>
      <c r="Q21" s="546"/>
      <c r="R21" s="546"/>
      <c r="S21" s="546"/>
      <c r="T21" s="546"/>
      <c r="U21" s="546"/>
      <c r="V21" s="546"/>
      <c r="W21" s="546"/>
      <c r="X21" s="546"/>
      <c r="Y21" s="546"/>
      <c r="Z21" s="546"/>
      <c r="AA21" s="546"/>
      <c r="AB21" s="557"/>
      <c r="AC21" s="393"/>
      <c r="AD21" s="393"/>
      <c r="AE21" s="393"/>
      <c r="AF21" s="37" t="s">
        <v>756</v>
      </c>
      <c r="AG21" s="37">
        <v>100</v>
      </c>
    </row>
    <row r="22" spans="1:33" ht="29.25" customHeight="1">
      <c r="A22" s="393"/>
      <c r="B22" s="31"/>
      <c r="C22" s="528" t="s">
        <v>757</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19"/>
      <c r="AB22" s="404"/>
      <c r="AC22" s="393"/>
      <c r="AD22" s="393"/>
      <c r="AE22" s="393"/>
      <c r="AF22" s="37" t="s">
        <v>758</v>
      </c>
      <c r="AG22" s="37">
        <v>15</v>
      </c>
    </row>
    <row r="23" spans="1:33" ht="15" customHeight="1">
      <c r="A23" s="393"/>
      <c r="B23" s="31"/>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4"/>
      <c r="AC23" s="393"/>
      <c r="AD23" s="393"/>
      <c r="AE23" s="393"/>
      <c r="AF23" s="393"/>
      <c r="AG23" s="393"/>
    </row>
    <row r="24" spans="1:33" ht="15" customHeight="1">
      <c r="A24" s="393"/>
      <c r="B24" s="31"/>
      <c r="C24" s="406" t="s">
        <v>128</v>
      </c>
      <c r="D24" s="406"/>
      <c r="E24" s="393"/>
      <c r="F24" s="393"/>
      <c r="G24" s="393"/>
      <c r="H24" s="393"/>
      <c r="I24" s="393"/>
      <c r="J24" s="405"/>
      <c r="K24" s="405"/>
      <c r="L24" s="405"/>
      <c r="M24" s="405"/>
      <c r="N24" s="405"/>
      <c r="O24" s="405"/>
      <c r="P24" s="405"/>
      <c r="Q24" s="405"/>
      <c r="R24" s="405" t="s">
        <v>129</v>
      </c>
      <c r="S24" s="405"/>
      <c r="T24" s="405"/>
      <c r="U24" s="405"/>
      <c r="V24" s="405"/>
      <c r="W24" s="405"/>
      <c r="X24" s="405"/>
      <c r="Y24" s="405"/>
      <c r="Z24" s="405"/>
      <c r="AA24" s="405"/>
      <c r="AB24" s="404"/>
      <c r="AC24" s="393"/>
      <c r="AD24" s="393"/>
      <c r="AE24" s="393"/>
      <c r="AF24" s="393"/>
      <c r="AG24" s="393"/>
    </row>
    <row r="25" spans="1:33" ht="15" customHeight="1">
      <c r="A25" s="393"/>
      <c r="B25" s="31"/>
      <c r="C25" s="992" t="s">
        <v>759</v>
      </c>
      <c r="D25" s="539"/>
      <c r="E25" s="539"/>
      <c r="F25" s="539"/>
      <c r="G25" s="539"/>
      <c r="H25" s="539"/>
      <c r="I25" s="539"/>
      <c r="J25" s="539"/>
      <c r="K25" s="539"/>
      <c r="L25" s="539"/>
      <c r="M25" s="539"/>
      <c r="N25" s="539"/>
      <c r="O25" s="539"/>
      <c r="P25" s="540"/>
      <c r="Q25" s="393"/>
      <c r="R25" s="549"/>
      <c r="S25" s="529"/>
      <c r="T25" s="529"/>
      <c r="U25" s="529"/>
      <c r="V25" s="529"/>
      <c r="W25" s="529"/>
      <c r="X25" s="529"/>
      <c r="Y25" s="529"/>
      <c r="Z25" s="529"/>
      <c r="AA25" s="519"/>
      <c r="AB25" s="400"/>
      <c r="AC25" s="393"/>
      <c r="AD25" s="393"/>
      <c r="AE25" s="393"/>
      <c r="AF25" s="428">
        <f>+((AG11/AG12)*AG13)+((AG14/AG15)*AG13)+(((((AG16/100)*AG17)+((AG18/100)*AG19)+((AG20/100)*AG21))*AG22)/100)</f>
        <v>65</v>
      </c>
      <c r="AG25" s="393"/>
    </row>
    <row r="26" spans="1:33" ht="15" customHeight="1">
      <c r="A26" s="393"/>
      <c r="B26" s="31"/>
      <c r="C26" s="556"/>
      <c r="D26" s="503"/>
      <c r="E26" s="503"/>
      <c r="F26" s="503"/>
      <c r="G26" s="503"/>
      <c r="H26" s="503"/>
      <c r="I26" s="503"/>
      <c r="J26" s="503"/>
      <c r="K26" s="503"/>
      <c r="L26" s="503"/>
      <c r="M26" s="503"/>
      <c r="N26" s="503"/>
      <c r="O26" s="503"/>
      <c r="P26" s="557"/>
      <c r="Q26" s="393"/>
      <c r="R26" s="393"/>
      <c r="S26" s="393"/>
      <c r="T26" s="393"/>
      <c r="U26" s="393"/>
      <c r="V26" s="393"/>
      <c r="W26" s="393"/>
      <c r="X26" s="393"/>
      <c r="Y26" s="393"/>
      <c r="Z26" s="393"/>
      <c r="AA26" s="393"/>
      <c r="AB26" s="400"/>
      <c r="AC26" s="393"/>
      <c r="AD26" s="393"/>
      <c r="AE26" s="393"/>
      <c r="AF26" s="429"/>
      <c r="AG26" s="393"/>
    </row>
    <row r="27" spans="1:33" ht="15" customHeight="1">
      <c r="A27" s="393"/>
      <c r="B27" s="31"/>
      <c r="C27" s="556"/>
      <c r="D27" s="503"/>
      <c r="E27" s="503"/>
      <c r="F27" s="503"/>
      <c r="G27" s="503"/>
      <c r="H27" s="503"/>
      <c r="I27" s="503"/>
      <c r="J27" s="503"/>
      <c r="K27" s="503"/>
      <c r="L27" s="503"/>
      <c r="M27" s="503"/>
      <c r="N27" s="503"/>
      <c r="O27" s="503"/>
      <c r="P27" s="557"/>
      <c r="Q27" s="402"/>
      <c r="R27" s="405" t="s">
        <v>130</v>
      </c>
      <c r="S27" s="405"/>
      <c r="T27" s="405"/>
      <c r="U27" s="405"/>
      <c r="V27" s="405"/>
      <c r="W27" s="402"/>
      <c r="X27" s="402"/>
      <c r="Y27" s="402"/>
      <c r="Z27" s="393"/>
      <c r="AA27" s="402"/>
      <c r="AB27" s="400"/>
      <c r="AC27" s="393"/>
      <c r="AD27" s="393"/>
      <c r="AE27" s="393"/>
      <c r="AF27" s="393"/>
      <c r="AG27" s="393"/>
    </row>
    <row r="28" spans="1:33" ht="15" customHeight="1">
      <c r="A28" s="393"/>
      <c r="B28" s="31"/>
      <c r="C28" s="556"/>
      <c r="D28" s="503"/>
      <c r="E28" s="503"/>
      <c r="F28" s="503"/>
      <c r="G28" s="503"/>
      <c r="H28" s="503"/>
      <c r="I28" s="503"/>
      <c r="J28" s="503"/>
      <c r="K28" s="503"/>
      <c r="L28" s="503"/>
      <c r="M28" s="503"/>
      <c r="N28" s="503"/>
      <c r="O28" s="503"/>
      <c r="P28" s="557"/>
      <c r="Q28" s="393"/>
      <c r="R28" s="37"/>
      <c r="S28" s="393" t="s">
        <v>15</v>
      </c>
      <c r="T28" s="393"/>
      <c r="U28" s="37"/>
      <c r="V28" s="393" t="s">
        <v>27</v>
      </c>
      <c r="W28" s="393"/>
      <c r="X28" s="37"/>
      <c r="Y28" s="407" t="s">
        <v>46</v>
      </c>
      <c r="Z28" s="393"/>
      <c r="AA28" s="393"/>
      <c r="AB28" s="400"/>
      <c r="AC28" s="393"/>
      <c r="AD28" s="393"/>
      <c r="AE28" s="393"/>
      <c r="AF28" s="393"/>
      <c r="AG28" s="393"/>
    </row>
    <row r="29" spans="1:33" ht="15" customHeight="1">
      <c r="A29" s="393"/>
      <c r="B29" s="31"/>
      <c r="C29" s="556"/>
      <c r="D29" s="503"/>
      <c r="E29" s="503"/>
      <c r="F29" s="503"/>
      <c r="G29" s="503"/>
      <c r="H29" s="503"/>
      <c r="I29" s="503"/>
      <c r="J29" s="503"/>
      <c r="K29" s="503"/>
      <c r="L29" s="503"/>
      <c r="M29" s="503"/>
      <c r="N29" s="503"/>
      <c r="O29" s="503"/>
      <c r="P29" s="557"/>
      <c r="Q29" s="393"/>
      <c r="R29" s="393"/>
      <c r="S29" s="393"/>
      <c r="T29" s="393"/>
      <c r="U29" s="393"/>
      <c r="V29" s="393"/>
      <c r="W29" s="393"/>
      <c r="X29" s="393"/>
      <c r="Y29" s="393"/>
      <c r="Z29" s="393"/>
      <c r="AA29" s="393"/>
      <c r="AB29" s="400"/>
      <c r="AC29" s="393"/>
      <c r="AD29" s="393"/>
      <c r="AE29" s="393"/>
      <c r="AF29" s="393"/>
      <c r="AG29" s="393"/>
    </row>
    <row r="30" spans="1:33" ht="15" customHeight="1">
      <c r="A30" s="393"/>
      <c r="B30" s="31"/>
      <c r="C30" s="541"/>
      <c r="D30" s="542"/>
      <c r="E30" s="542"/>
      <c r="F30" s="542"/>
      <c r="G30" s="542"/>
      <c r="H30" s="542"/>
      <c r="I30" s="542"/>
      <c r="J30" s="542"/>
      <c r="K30" s="542"/>
      <c r="L30" s="542"/>
      <c r="M30" s="542"/>
      <c r="N30" s="542"/>
      <c r="O30" s="542"/>
      <c r="P30" s="543"/>
      <c r="Q30" s="393"/>
      <c r="R30" s="405" t="s">
        <v>131</v>
      </c>
      <c r="S30" s="393"/>
      <c r="T30" s="393"/>
      <c r="U30" s="393"/>
      <c r="V30" s="393"/>
      <c r="W30" s="566" t="s">
        <v>21</v>
      </c>
      <c r="X30" s="529"/>
      <c r="Y30" s="529"/>
      <c r="Z30" s="529"/>
      <c r="AA30" s="519"/>
      <c r="AB30" s="400"/>
      <c r="AC30" s="393"/>
      <c r="AD30" s="393"/>
      <c r="AE30" s="393"/>
      <c r="AF30" s="393"/>
      <c r="AG30" s="393"/>
    </row>
    <row r="31" spans="1:33" ht="15" customHeight="1">
      <c r="A31" s="393"/>
      <c r="B31" s="31"/>
      <c r="C31" s="402"/>
      <c r="D31" s="402"/>
      <c r="E31" s="402"/>
      <c r="F31" s="402"/>
      <c r="G31" s="402"/>
      <c r="H31" s="393"/>
      <c r="I31" s="393"/>
      <c r="J31" s="393"/>
      <c r="K31" s="393"/>
      <c r="L31" s="393"/>
      <c r="M31" s="393"/>
      <c r="N31" s="393"/>
      <c r="O31" s="393"/>
      <c r="P31" s="393"/>
      <c r="Q31" s="393"/>
      <c r="R31" s="405"/>
      <c r="S31" s="393"/>
      <c r="T31" s="393"/>
      <c r="U31" s="393"/>
      <c r="V31" s="393"/>
      <c r="W31" s="393"/>
      <c r="X31" s="393"/>
      <c r="Y31" s="393"/>
      <c r="Z31" s="393"/>
      <c r="AA31" s="393"/>
      <c r="AB31" s="400"/>
      <c r="AC31" s="393"/>
      <c r="AD31" s="393"/>
      <c r="AE31" s="393"/>
      <c r="AF31" s="393"/>
      <c r="AG31" s="393"/>
    </row>
    <row r="32" spans="1:33" ht="15" customHeight="1">
      <c r="A32" s="393"/>
      <c r="B32" s="31"/>
      <c r="C32" s="405" t="s">
        <v>132</v>
      </c>
      <c r="D32" s="402"/>
      <c r="E32" s="402"/>
      <c r="F32" s="402"/>
      <c r="G32" s="402"/>
      <c r="H32" s="402"/>
      <c r="I32" s="393"/>
      <c r="J32" s="393"/>
      <c r="K32" s="393"/>
      <c r="L32" s="393"/>
      <c r="M32" s="393"/>
      <c r="N32" s="393"/>
      <c r="O32" s="393"/>
      <c r="P32" s="393"/>
      <c r="Q32" s="393"/>
      <c r="R32" s="393"/>
      <c r="S32" s="393"/>
      <c r="T32" s="393"/>
      <c r="U32" s="393"/>
      <c r="V32" s="393"/>
      <c r="W32" s="393"/>
      <c r="X32" s="393"/>
      <c r="Y32" s="393"/>
      <c r="Z32" s="393"/>
      <c r="AA32" s="393"/>
      <c r="AB32" s="400"/>
      <c r="AC32" s="393"/>
      <c r="AD32" s="393"/>
      <c r="AE32" s="393"/>
      <c r="AF32" s="393"/>
      <c r="AG32" s="393"/>
    </row>
    <row r="33" spans="1:33" ht="39.75" customHeight="1">
      <c r="A33" s="393"/>
      <c r="B33" s="31"/>
      <c r="C33" s="990" t="s">
        <v>760</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19"/>
      <c r="AB33" s="400"/>
      <c r="AC33" s="393"/>
      <c r="AD33" s="393"/>
      <c r="AE33" s="393"/>
      <c r="AF33" s="393"/>
      <c r="AG33" s="393"/>
    </row>
    <row r="34" spans="1:33" ht="15" customHeight="1">
      <c r="A34" s="393"/>
      <c r="B34" s="3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8"/>
      <c r="AC34" s="393"/>
      <c r="AD34" s="393"/>
      <c r="AE34" s="393"/>
      <c r="AF34" s="393"/>
      <c r="AG34" s="393"/>
    </row>
    <row r="35" spans="1:33" ht="15" customHeight="1">
      <c r="A35" s="393"/>
      <c r="B35" s="31"/>
      <c r="C35" s="397" t="s">
        <v>134</v>
      </c>
      <c r="D35" s="402"/>
      <c r="E35" s="402"/>
      <c r="F35" s="402"/>
      <c r="G35" s="402"/>
      <c r="H35" s="402"/>
      <c r="I35" s="402"/>
      <c r="J35" s="402"/>
      <c r="K35" s="402"/>
      <c r="L35" s="402"/>
      <c r="M35" s="397" t="s">
        <v>134</v>
      </c>
      <c r="N35" s="402"/>
      <c r="O35" s="402"/>
      <c r="P35" s="402"/>
      <c r="Q35" s="402"/>
      <c r="R35" s="402"/>
      <c r="S35" s="402"/>
      <c r="T35" s="402"/>
      <c r="U35" s="402"/>
      <c r="V35" s="402"/>
      <c r="W35" s="402"/>
      <c r="X35" s="402"/>
      <c r="Y35" s="402"/>
      <c r="Z35" s="402"/>
      <c r="AA35" s="402"/>
      <c r="AB35" s="408"/>
      <c r="AC35" s="393"/>
      <c r="AD35" s="393"/>
      <c r="AE35" s="393"/>
      <c r="AF35" s="393"/>
      <c r="AG35" s="393"/>
    </row>
    <row r="36" spans="1:33" ht="29.25" customHeight="1">
      <c r="A36" s="393"/>
      <c r="B36" s="31"/>
      <c r="C36" s="566" t="s">
        <v>707</v>
      </c>
      <c r="D36" s="529"/>
      <c r="E36" s="529"/>
      <c r="F36" s="529"/>
      <c r="G36" s="529"/>
      <c r="H36" s="529"/>
      <c r="I36" s="529"/>
      <c r="J36" s="529"/>
      <c r="K36" s="519"/>
      <c r="L36" s="402"/>
      <c r="M36" s="566"/>
      <c r="N36" s="529"/>
      <c r="O36" s="529"/>
      <c r="P36" s="529"/>
      <c r="Q36" s="529"/>
      <c r="R36" s="529"/>
      <c r="S36" s="529"/>
      <c r="T36" s="529"/>
      <c r="U36" s="529"/>
      <c r="V36" s="529"/>
      <c r="W36" s="529"/>
      <c r="X36" s="529"/>
      <c r="Y36" s="529"/>
      <c r="Z36" s="529"/>
      <c r="AA36" s="519"/>
      <c r="AB36" s="408"/>
      <c r="AC36" s="393"/>
      <c r="AD36" s="393"/>
      <c r="AE36" s="393"/>
      <c r="AF36" s="393"/>
      <c r="AG36" s="393"/>
    </row>
    <row r="37" spans="1:33" ht="15" customHeight="1">
      <c r="A37" s="393"/>
      <c r="B37" s="3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400"/>
      <c r="AC37" s="393"/>
      <c r="AD37" s="393"/>
      <c r="AE37" s="393"/>
      <c r="AF37" s="393"/>
      <c r="AG37" s="393"/>
    </row>
    <row r="38" spans="1:33" ht="15" customHeight="1">
      <c r="A38" s="393"/>
      <c r="B38" s="31"/>
      <c r="C38" s="409" t="s">
        <v>137</v>
      </c>
      <c r="D38" s="409"/>
      <c r="E38" s="409"/>
      <c r="F38" s="409"/>
      <c r="G38" s="410"/>
      <c r="H38" s="411"/>
      <c r="I38" s="411"/>
      <c r="J38" s="411"/>
      <c r="K38" s="411"/>
      <c r="L38" s="411"/>
      <c r="M38" s="411"/>
      <c r="N38" s="411"/>
      <c r="O38" s="411"/>
      <c r="P38" s="411"/>
      <c r="Q38" s="411"/>
      <c r="R38" s="411"/>
      <c r="S38" s="411"/>
      <c r="T38" s="411"/>
      <c r="U38" s="411"/>
      <c r="V38" s="411"/>
      <c r="W38" s="411"/>
      <c r="X38" s="411"/>
      <c r="Y38" s="411"/>
      <c r="Z38" s="411"/>
      <c r="AA38" s="411"/>
      <c r="AB38" s="400"/>
      <c r="AC38" s="393"/>
      <c r="AD38" s="393"/>
      <c r="AE38" s="393"/>
      <c r="AF38" s="393"/>
      <c r="AG38" s="393"/>
    </row>
    <row r="39" spans="1:33" ht="90" customHeight="1">
      <c r="A39" s="393"/>
      <c r="B39" s="31"/>
      <c r="C39" s="567" t="s">
        <v>708</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19"/>
      <c r="AB39" s="400"/>
      <c r="AC39" s="393"/>
      <c r="AD39" s="393"/>
      <c r="AE39" s="393"/>
      <c r="AF39" s="393"/>
      <c r="AG39" s="393"/>
    </row>
    <row r="40" spans="1:33" ht="15" customHeight="1">
      <c r="A40" s="393"/>
      <c r="B40" s="31"/>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400"/>
      <c r="AC40" s="393"/>
      <c r="AD40" s="393"/>
      <c r="AE40" s="393"/>
      <c r="AF40" s="393"/>
      <c r="AG40" s="393"/>
    </row>
    <row r="41" spans="1:33" ht="15.75" customHeight="1">
      <c r="A41" s="393"/>
      <c r="B41" s="31"/>
      <c r="C41" s="550" t="s">
        <v>139</v>
      </c>
      <c r="D41" s="546"/>
      <c r="E41" s="405"/>
      <c r="F41" s="528" t="s">
        <v>34</v>
      </c>
      <c r="G41" s="519"/>
      <c r="H41" s="405"/>
      <c r="I41" s="393"/>
      <c r="J41" s="412" t="s">
        <v>140</v>
      </c>
      <c r="K41" s="528">
        <v>2</v>
      </c>
      <c r="L41" s="529"/>
      <c r="M41" s="529"/>
      <c r="N41" s="519"/>
      <c r="O41" s="405"/>
      <c r="P41" s="405"/>
      <c r="Q41" s="397" t="s">
        <v>141</v>
      </c>
      <c r="R41" s="393"/>
      <c r="S41" s="405"/>
      <c r="T41" s="405"/>
      <c r="U41" s="405"/>
      <c r="V41" s="405"/>
      <c r="W41" s="528" t="s">
        <v>20</v>
      </c>
      <c r="X41" s="529"/>
      <c r="Y41" s="529"/>
      <c r="Z41" s="529"/>
      <c r="AA41" s="519"/>
      <c r="AB41" s="404"/>
      <c r="AC41" s="393"/>
      <c r="AD41" s="393"/>
      <c r="AE41" s="393"/>
      <c r="AF41" s="393"/>
      <c r="AG41" s="393"/>
    </row>
    <row r="42" spans="1:33" ht="15.75" customHeight="1">
      <c r="A42" s="393"/>
      <c r="B42" s="31"/>
      <c r="C42" s="393"/>
      <c r="D42" s="393"/>
      <c r="E42" s="393"/>
      <c r="F42" s="407"/>
      <c r="G42" s="407"/>
      <c r="H42" s="407"/>
      <c r="I42" s="407"/>
      <c r="J42" s="407"/>
      <c r="K42" s="407"/>
      <c r="L42" s="407"/>
      <c r="M42" s="393"/>
      <c r="N42" s="393"/>
      <c r="O42" s="393"/>
      <c r="P42" s="393"/>
      <c r="Q42" s="393"/>
      <c r="R42" s="393"/>
      <c r="S42" s="393"/>
      <c r="T42" s="393"/>
      <c r="U42" s="393"/>
      <c r="V42" s="393"/>
      <c r="W42" s="393"/>
      <c r="X42" s="393"/>
      <c r="Y42" s="393"/>
      <c r="Z42" s="393"/>
      <c r="AA42" s="393"/>
      <c r="AB42" s="400"/>
      <c r="AC42" s="393"/>
      <c r="AD42" s="393"/>
      <c r="AE42" s="393"/>
      <c r="AF42" s="393"/>
      <c r="AG42" s="393"/>
    </row>
    <row r="43" spans="1:33" ht="32.25" customHeight="1">
      <c r="A43" s="393"/>
      <c r="B43" s="31"/>
      <c r="C43" s="393"/>
      <c r="D43" s="412" t="s">
        <v>142</v>
      </c>
      <c r="E43" s="405"/>
      <c r="F43" s="567"/>
      <c r="G43" s="529"/>
      <c r="H43" s="529"/>
      <c r="I43" s="529"/>
      <c r="J43" s="529"/>
      <c r="K43" s="529"/>
      <c r="L43" s="529"/>
      <c r="M43" s="519"/>
      <c r="N43" s="393"/>
      <c r="O43" s="412" t="s">
        <v>144</v>
      </c>
      <c r="P43" s="566">
        <v>0</v>
      </c>
      <c r="Q43" s="529"/>
      <c r="R43" s="529"/>
      <c r="S43" s="529"/>
      <c r="T43" s="529"/>
      <c r="U43" s="529"/>
      <c r="V43" s="529"/>
      <c r="W43" s="529"/>
      <c r="X43" s="529"/>
      <c r="Y43" s="529"/>
      <c r="Z43" s="529"/>
      <c r="AA43" s="519"/>
      <c r="AB43" s="400"/>
      <c r="AC43" s="393"/>
      <c r="AD43" s="393"/>
      <c r="AE43" s="393"/>
      <c r="AF43" s="393"/>
      <c r="AG43" s="393"/>
    </row>
    <row r="44" spans="1:33" ht="15.75" customHeight="1">
      <c r="A44" s="393"/>
      <c r="B44" s="31"/>
      <c r="C44" s="405"/>
      <c r="D44" s="405"/>
      <c r="E44" s="405"/>
      <c r="F44" s="407"/>
      <c r="G44" s="407"/>
      <c r="H44" s="407"/>
      <c r="I44" s="407"/>
      <c r="J44" s="407"/>
      <c r="K44" s="407"/>
      <c r="L44" s="407"/>
      <c r="M44" s="405"/>
      <c r="N44" s="405"/>
      <c r="O44" s="405"/>
      <c r="P44" s="405"/>
      <c r="Q44" s="405"/>
      <c r="R44" s="405"/>
      <c r="S44" s="405"/>
      <c r="T44" s="405"/>
      <c r="U44" s="405"/>
      <c r="V44" s="405"/>
      <c r="W44" s="405"/>
      <c r="X44" s="405"/>
      <c r="Y44" s="405"/>
      <c r="Z44" s="405"/>
      <c r="AA44" s="405"/>
      <c r="AB44" s="404"/>
      <c r="AC44" s="393"/>
      <c r="AD44" s="393"/>
      <c r="AE44" s="393"/>
      <c r="AF44" s="393"/>
      <c r="AG44" s="393"/>
    </row>
    <row r="45" spans="1:33" ht="15.75" customHeight="1">
      <c r="A45" s="393"/>
      <c r="B45" s="31"/>
      <c r="C45" s="393"/>
      <c r="D45" s="412" t="s">
        <v>145</v>
      </c>
      <c r="E45" s="393"/>
      <c r="F45" s="549" t="s">
        <v>146</v>
      </c>
      <c r="G45" s="519"/>
      <c r="H45" s="393"/>
      <c r="I45" s="393"/>
      <c r="J45" s="405" t="s">
        <v>147</v>
      </c>
      <c r="K45" s="393"/>
      <c r="L45" s="549" t="s">
        <v>148</v>
      </c>
      <c r="M45" s="529"/>
      <c r="N45" s="519"/>
      <c r="O45" s="405"/>
      <c r="P45" s="405"/>
      <c r="Q45" s="393"/>
      <c r="R45" s="405" t="s">
        <v>149</v>
      </c>
      <c r="S45" s="405"/>
      <c r="T45" s="405"/>
      <c r="U45" s="405"/>
      <c r="V45" s="405"/>
      <c r="W45" s="568"/>
      <c r="X45" s="529"/>
      <c r="Y45" s="529"/>
      <c r="Z45" s="529"/>
      <c r="AA45" s="519"/>
      <c r="AB45" s="404"/>
      <c r="AC45" s="393"/>
      <c r="AD45" s="393"/>
      <c r="AE45" s="393"/>
      <c r="AF45" s="393"/>
      <c r="AG45" s="393"/>
    </row>
    <row r="46" spans="1:33" ht="15.75" customHeight="1">
      <c r="A46" s="393"/>
      <c r="B46" s="31"/>
      <c r="C46" s="393"/>
      <c r="D46" s="393"/>
      <c r="E46" s="393"/>
      <c r="F46" s="29"/>
      <c r="G46" s="393"/>
      <c r="H46" s="393"/>
      <c r="I46" s="397"/>
      <c r="J46" s="397"/>
      <c r="K46" s="397"/>
      <c r="L46" s="397"/>
      <c r="M46" s="397"/>
      <c r="N46" s="397"/>
      <c r="O46" s="397"/>
      <c r="P46" s="397"/>
      <c r="Q46" s="397"/>
      <c r="R46" s="397"/>
      <c r="S46" s="397"/>
      <c r="T46" s="397"/>
      <c r="U46" s="397"/>
      <c r="V46" s="397"/>
      <c r="W46" s="397"/>
      <c r="X46" s="397"/>
      <c r="Y46" s="397"/>
      <c r="Z46" s="397"/>
      <c r="AA46" s="397"/>
      <c r="AB46" s="398"/>
      <c r="AC46" s="393"/>
      <c r="AD46" s="393"/>
      <c r="AE46" s="393"/>
      <c r="AF46" s="393"/>
      <c r="AG46" s="393"/>
    </row>
    <row r="47" spans="1:33" ht="15.75" customHeight="1">
      <c r="A47" s="393"/>
      <c r="B47" s="31"/>
      <c r="C47" s="413" t="s">
        <v>150</v>
      </c>
      <c r="D47" s="569">
        <v>2024</v>
      </c>
      <c r="E47" s="570"/>
      <c r="F47" s="571"/>
      <c r="G47" s="35"/>
      <c r="H47" s="397"/>
      <c r="I47" s="397"/>
      <c r="J47" s="397"/>
      <c r="K47" s="397"/>
      <c r="L47" s="397"/>
      <c r="M47" s="397"/>
      <c r="N47" s="397"/>
      <c r="O47" s="397"/>
      <c r="P47" s="397"/>
      <c r="Q47" s="561"/>
      <c r="R47" s="546"/>
      <c r="S47" s="546"/>
      <c r="T47" s="546"/>
      <c r="U47" s="546"/>
      <c r="V47" s="397"/>
      <c r="W47" s="397"/>
      <c r="X47" s="560"/>
      <c r="Y47" s="546"/>
      <c r="Z47" s="546"/>
      <c r="AA47" s="546"/>
      <c r="AB47" s="404"/>
      <c r="AC47" s="393"/>
      <c r="AD47" s="393"/>
      <c r="AE47" s="393"/>
      <c r="AF47" s="393"/>
      <c r="AG47" s="393"/>
    </row>
    <row r="48" spans="1:33" ht="5.25" customHeight="1">
      <c r="A48" s="393"/>
      <c r="B48" s="31"/>
      <c r="C48" s="405"/>
      <c r="D48" s="38"/>
      <c r="E48" s="38"/>
      <c r="F48" s="38"/>
      <c r="G48" s="393"/>
      <c r="H48" s="397"/>
      <c r="I48" s="397"/>
      <c r="J48" s="397"/>
      <c r="K48" s="397"/>
      <c r="L48" s="397"/>
      <c r="M48" s="397"/>
      <c r="N48" s="397"/>
      <c r="O48" s="397"/>
      <c r="P48" s="397"/>
      <c r="Q48" s="402"/>
      <c r="R48" s="402"/>
      <c r="S48" s="402"/>
      <c r="T48" s="402"/>
      <c r="U48" s="402"/>
      <c r="V48" s="397"/>
      <c r="W48" s="397"/>
      <c r="X48" s="414"/>
      <c r="Y48" s="414"/>
      <c r="Z48" s="414"/>
      <c r="AA48" s="414"/>
      <c r="AB48" s="404"/>
      <c r="AC48" s="393"/>
      <c r="AD48" s="393"/>
      <c r="AE48" s="393"/>
      <c r="AF48" s="393"/>
      <c r="AG48" s="393"/>
    </row>
    <row r="49" spans="1:33" ht="15.75" customHeight="1">
      <c r="A49" s="393"/>
      <c r="B49" s="31"/>
      <c r="C49" s="405" t="s">
        <v>140</v>
      </c>
      <c r="D49" s="566">
        <v>1.2</v>
      </c>
      <c r="E49" s="529"/>
      <c r="F49" s="519"/>
      <c r="G49" s="393"/>
      <c r="H49" s="397"/>
      <c r="I49" s="397"/>
      <c r="J49" s="397"/>
      <c r="K49" s="397"/>
      <c r="L49" s="397"/>
      <c r="M49" s="397"/>
      <c r="N49" s="397"/>
      <c r="O49" s="397"/>
      <c r="P49" s="397"/>
      <c r="Q49" s="561"/>
      <c r="R49" s="546"/>
      <c r="S49" s="546"/>
      <c r="T49" s="546"/>
      <c r="U49" s="546"/>
      <c r="V49" s="397"/>
      <c r="W49" s="397"/>
      <c r="X49" s="560"/>
      <c r="Y49" s="546"/>
      <c r="Z49" s="546"/>
      <c r="AA49" s="546"/>
      <c r="AB49" s="398"/>
      <c r="AC49" s="393"/>
      <c r="AD49" s="393"/>
      <c r="AE49" s="393"/>
      <c r="AF49" s="393"/>
      <c r="AG49" s="393"/>
    </row>
    <row r="50" spans="1:33" ht="15.75" customHeight="1">
      <c r="A50" s="393"/>
      <c r="B50" s="31"/>
      <c r="C50" s="393"/>
      <c r="D50" s="393"/>
      <c r="E50" s="393"/>
      <c r="F50" s="393"/>
      <c r="G50" s="393"/>
      <c r="H50" s="393"/>
      <c r="I50" s="397"/>
      <c r="J50" s="397"/>
      <c r="K50" s="405"/>
      <c r="L50" s="405"/>
      <c r="M50" s="405"/>
      <c r="N50" s="405"/>
      <c r="O50" s="405"/>
      <c r="P50" s="405"/>
      <c r="Q50" s="405"/>
      <c r="R50" s="405"/>
      <c r="S50" s="405"/>
      <c r="T50" s="405"/>
      <c r="U50" s="405"/>
      <c r="V50" s="405"/>
      <c r="W50" s="405"/>
      <c r="X50" s="405"/>
      <c r="Y50" s="405"/>
      <c r="Z50" s="405"/>
      <c r="AA50" s="405"/>
      <c r="AB50" s="398"/>
      <c r="AC50" s="393"/>
      <c r="AD50" s="393"/>
      <c r="AE50" s="393"/>
      <c r="AF50" s="393"/>
      <c r="AG50" s="393"/>
    </row>
    <row r="51" spans="1:33" ht="15.75" customHeight="1">
      <c r="A51" s="393"/>
      <c r="B51" s="31"/>
      <c r="C51" s="405"/>
      <c r="D51" s="528" t="s">
        <v>151</v>
      </c>
      <c r="E51" s="529"/>
      <c r="F51" s="529"/>
      <c r="G51" s="529"/>
      <c r="H51" s="529"/>
      <c r="I51" s="529"/>
      <c r="J51" s="529"/>
      <c r="K51" s="529"/>
      <c r="L51" s="529"/>
      <c r="M51" s="529"/>
      <c r="N51" s="529"/>
      <c r="O51" s="529"/>
      <c r="P51" s="529"/>
      <c r="Q51" s="529"/>
      <c r="R51" s="529"/>
      <c r="S51" s="529"/>
      <c r="T51" s="529"/>
      <c r="U51" s="529"/>
      <c r="V51" s="529"/>
      <c r="W51" s="529"/>
      <c r="X51" s="529"/>
      <c r="Y51" s="519"/>
      <c r="Z51" s="406"/>
      <c r="AA51" s="406"/>
      <c r="AB51" s="415"/>
      <c r="AC51" s="393"/>
      <c r="AD51" s="393"/>
      <c r="AE51" s="393"/>
      <c r="AF51" s="393"/>
      <c r="AG51" s="393"/>
    </row>
    <row r="52" spans="1:33" ht="15.75" customHeight="1">
      <c r="A52" s="393"/>
      <c r="B52" s="31"/>
      <c r="C52" s="393"/>
      <c r="D52" s="534" t="s">
        <v>152</v>
      </c>
      <c r="E52" s="529"/>
      <c r="F52" s="529"/>
      <c r="G52" s="529"/>
      <c r="H52" s="519"/>
      <c r="I52" s="530" t="s">
        <v>153</v>
      </c>
      <c r="J52" s="529"/>
      <c r="K52" s="529"/>
      <c r="L52" s="529"/>
      <c r="M52" s="529"/>
      <c r="N52" s="529"/>
      <c r="O52" s="529"/>
      <c r="P52" s="519"/>
      <c r="Q52" s="531" t="s">
        <v>154</v>
      </c>
      <c r="R52" s="529"/>
      <c r="S52" s="529"/>
      <c r="T52" s="529"/>
      <c r="U52" s="529"/>
      <c r="V52" s="529"/>
      <c r="W52" s="529"/>
      <c r="X52" s="529"/>
      <c r="Y52" s="519"/>
      <c r="Z52" s="406"/>
      <c r="AA52" s="406"/>
      <c r="AB52" s="415"/>
      <c r="AC52" s="393"/>
      <c r="AD52" s="393"/>
      <c r="AE52" s="393"/>
      <c r="AF52" s="393"/>
      <c r="AG52" s="393"/>
    </row>
    <row r="53" spans="1:33" ht="15.75" customHeight="1">
      <c r="A53" s="416"/>
      <c r="B53" s="39"/>
      <c r="C53" s="40"/>
      <c r="D53" s="535" t="s">
        <v>155</v>
      </c>
      <c r="E53" s="529"/>
      <c r="F53" s="529"/>
      <c r="G53" s="529"/>
      <c r="H53" s="519"/>
      <c r="I53" s="532" t="s">
        <v>156</v>
      </c>
      <c r="J53" s="529"/>
      <c r="K53" s="529"/>
      <c r="L53" s="529"/>
      <c r="M53" s="529"/>
      <c r="N53" s="529"/>
      <c r="O53" s="529"/>
      <c r="P53" s="519"/>
      <c r="Q53" s="533" t="s">
        <v>157</v>
      </c>
      <c r="R53" s="529"/>
      <c r="S53" s="529"/>
      <c r="T53" s="529"/>
      <c r="U53" s="529"/>
      <c r="V53" s="529"/>
      <c r="W53" s="529"/>
      <c r="X53" s="529"/>
      <c r="Y53" s="519"/>
      <c r="Z53" s="416"/>
      <c r="AA53" s="416"/>
      <c r="AB53" s="417"/>
      <c r="AC53" s="416"/>
      <c r="AD53" s="416"/>
      <c r="AE53" s="416"/>
      <c r="AF53" s="416"/>
      <c r="AG53" s="416"/>
    </row>
    <row r="54" spans="1:33" ht="15.75" customHeight="1">
      <c r="A54" s="393"/>
      <c r="B54" s="31"/>
      <c r="C54" s="418"/>
      <c r="D54" s="418"/>
      <c r="E54" s="418"/>
      <c r="F54" s="418"/>
      <c r="G54" s="419"/>
      <c r="H54" s="419"/>
      <c r="I54" s="419"/>
      <c r="J54" s="419"/>
      <c r="K54" s="419"/>
      <c r="L54" s="419"/>
      <c r="M54" s="419"/>
      <c r="N54" s="419"/>
      <c r="O54" s="419"/>
      <c r="P54" s="419"/>
      <c r="Q54" s="419"/>
      <c r="R54" s="419"/>
      <c r="S54" s="419"/>
      <c r="T54" s="419"/>
      <c r="U54" s="419"/>
      <c r="V54" s="419"/>
      <c r="W54" s="419"/>
      <c r="X54" s="419"/>
      <c r="Y54" s="419"/>
      <c r="Z54" s="418"/>
      <c r="AA54" s="418"/>
      <c r="AB54" s="401"/>
      <c r="AC54" s="393"/>
      <c r="AD54" s="393"/>
      <c r="AE54" s="393"/>
      <c r="AF54" s="393"/>
      <c r="AG54" s="393"/>
    </row>
    <row r="55" spans="1:33" ht="15.75" customHeight="1">
      <c r="A55" s="420"/>
      <c r="B55" s="41"/>
      <c r="C55" s="536" t="s">
        <v>158</v>
      </c>
      <c r="D55" s="529"/>
      <c r="E55" s="529"/>
      <c r="F55" s="519"/>
      <c r="G55" s="537" t="s">
        <v>159</v>
      </c>
      <c r="H55" s="538" t="s">
        <v>160</v>
      </c>
      <c r="I55" s="539"/>
      <c r="J55" s="539"/>
      <c r="K55" s="539"/>
      <c r="L55" s="539"/>
      <c r="M55" s="539"/>
      <c r="N55" s="539"/>
      <c r="O55" s="539"/>
      <c r="P55" s="539"/>
      <c r="Q55" s="539"/>
      <c r="R55" s="539"/>
      <c r="S55" s="539"/>
      <c r="T55" s="539"/>
      <c r="U55" s="539"/>
      <c r="V55" s="539"/>
      <c r="W55" s="539"/>
      <c r="X55" s="539"/>
      <c r="Y55" s="539"/>
      <c r="Z55" s="539"/>
      <c r="AA55" s="540"/>
      <c r="AB55" s="415"/>
      <c r="AC55" s="420"/>
      <c r="AD55" s="420"/>
      <c r="AE55" s="420"/>
      <c r="AF55" s="420"/>
      <c r="AG55" s="420"/>
    </row>
    <row r="56" spans="1:33" ht="15.75" customHeight="1">
      <c r="A56" s="420"/>
      <c r="B56" s="41"/>
      <c r="C56" s="42" t="s">
        <v>161</v>
      </c>
      <c r="D56" s="43" t="s">
        <v>741</v>
      </c>
      <c r="E56" s="536" t="s">
        <v>162</v>
      </c>
      <c r="F56" s="519"/>
      <c r="G56" s="506"/>
      <c r="H56" s="541"/>
      <c r="I56" s="542"/>
      <c r="J56" s="542"/>
      <c r="K56" s="542"/>
      <c r="L56" s="542"/>
      <c r="M56" s="542"/>
      <c r="N56" s="542"/>
      <c r="O56" s="542"/>
      <c r="P56" s="542"/>
      <c r="Q56" s="542"/>
      <c r="R56" s="542"/>
      <c r="S56" s="542"/>
      <c r="T56" s="542"/>
      <c r="U56" s="542"/>
      <c r="V56" s="542"/>
      <c r="W56" s="542"/>
      <c r="X56" s="542"/>
      <c r="Y56" s="542"/>
      <c r="Z56" s="542"/>
      <c r="AA56" s="543"/>
      <c r="AB56" s="415"/>
      <c r="AC56" s="420"/>
      <c r="AD56" s="420"/>
      <c r="AE56" s="420"/>
      <c r="AF56" s="420"/>
      <c r="AG56" s="420"/>
    </row>
    <row r="57" spans="1:33" ht="15.75" customHeight="1">
      <c r="A57" s="420"/>
      <c r="B57" s="41"/>
      <c r="C57" s="44">
        <v>2024</v>
      </c>
      <c r="D57" s="45">
        <v>45474</v>
      </c>
      <c r="E57" s="544">
        <v>45656</v>
      </c>
      <c r="F57" s="519"/>
      <c r="G57" s="46">
        <v>0.65</v>
      </c>
      <c r="H57" s="548"/>
      <c r="I57" s="529"/>
      <c r="J57" s="529"/>
      <c r="K57" s="529"/>
      <c r="L57" s="529"/>
      <c r="M57" s="529"/>
      <c r="N57" s="529"/>
      <c r="O57" s="529"/>
      <c r="P57" s="529"/>
      <c r="Q57" s="529"/>
      <c r="R57" s="529"/>
      <c r="S57" s="529"/>
      <c r="T57" s="529"/>
      <c r="U57" s="529"/>
      <c r="V57" s="529"/>
      <c r="W57" s="529"/>
      <c r="X57" s="529"/>
      <c r="Y57" s="529"/>
      <c r="Z57" s="529"/>
      <c r="AA57" s="519"/>
      <c r="AB57" s="415"/>
      <c r="AC57" s="420"/>
      <c r="AD57" s="420"/>
      <c r="AE57" s="420"/>
      <c r="AF57" s="420"/>
      <c r="AG57" s="420"/>
    </row>
    <row r="58" spans="1:33" ht="15.75" customHeight="1">
      <c r="A58" s="420"/>
      <c r="B58" s="41"/>
      <c r="C58" s="44">
        <v>2025</v>
      </c>
      <c r="D58" s="45">
        <v>45658</v>
      </c>
      <c r="E58" s="544">
        <v>46021</v>
      </c>
      <c r="F58" s="519"/>
      <c r="G58" s="46">
        <v>0.85</v>
      </c>
      <c r="H58" s="548"/>
      <c r="I58" s="529"/>
      <c r="J58" s="529"/>
      <c r="K58" s="529"/>
      <c r="L58" s="529"/>
      <c r="M58" s="529"/>
      <c r="N58" s="529"/>
      <c r="O58" s="529"/>
      <c r="P58" s="529"/>
      <c r="Q58" s="529"/>
      <c r="R58" s="529"/>
      <c r="S58" s="529"/>
      <c r="T58" s="529"/>
      <c r="U58" s="529"/>
      <c r="V58" s="529"/>
      <c r="W58" s="529"/>
      <c r="X58" s="529"/>
      <c r="Y58" s="529"/>
      <c r="Z58" s="529"/>
      <c r="AA58" s="519"/>
      <c r="AB58" s="415"/>
      <c r="AC58" s="420"/>
      <c r="AD58" s="420"/>
      <c r="AE58" s="420"/>
      <c r="AF58" s="420"/>
      <c r="AG58" s="420"/>
    </row>
    <row r="59" spans="1:33" ht="15.75" customHeight="1">
      <c r="A59" s="420"/>
      <c r="B59" s="41"/>
      <c r="C59" s="44">
        <v>2026</v>
      </c>
      <c r="D59" s="45">
        <v>46023</v>
      </c>
      <c r="E59" s="544">
        <v>46386</v>
      </c>
      <c r="F59" s="519"/>
      <c r="G59" s="46">
        <v>0.85</v>
      </c>
      <c r="H59" s="548"/>
      <c r="I59" s="529"/>
      <c r="J59" s="529"/>
      <c r="K59" s="529"/>
      <c r="L59" s="529"/>
      <c r="M59" s="529"/>
      <c r="N59" s="529"/>
      <c r="O59" s="529"/>
      <c r="P59" s="529"/>
      <c r="Q59" s="529"/>
      <c r="R59" s="529"/>
      <c r="S59" s="529"/>
      <c r="T59" s="529"/>
      <c r="U59" s="529"/>
      <c r="V59" s="529"/>
      <c r="W59" s="529"/>
      <c r="X59" s="529"/>
      <c r="Y59" s="529"/>
      <c r="Z59" s="529"/>
      <c r="AA59" s="519"/>
      <c r="AB59" s="415"/>
      <c r="AC59" s="420"/>
      <c r="AD59" s="420"/>
      <c r="AE59" s="420"/>
      <c r="AF59" s="420"/>
      <c r="AG59" s="420"/>
    </row>
    <row r="60" spans="1:33" ht="15.75" customHeight="1">
      <c r="A60" s="420"/>
      <c r="B60" s="41"/>
      <c r="C60" s="44">
        <v>2027</v>
      </c>
      <c r="D60" s="45">
        <v>46388</v>
      </c>
      <c r="E60" s="544">
        <v>46751</v>
      </c>
      <c r="F60" s="519"/>
      <c r="G60" s="46">
        <v>0.65</v>
      </c>
      <c r="H60" s="548"/>
      <c r="I60" s="529"/>
      <c r="J60" s="529"/>
      <c r="K60" s="529"/>
      <c r="L60" s="529"/>
      <c r="M60" s="529"/>
      <c r="N60" s="529"/>
      <c r="O60" s="529"/>
      <c r="P60" s="529"/>
      <c r="Q60" s="529"/>
      <c r="R60" s="529"/>
      <c r="S60" s="529"/>
      <c r="T60" s="529"/>
      <c r="U60" s="529"/>
      <c r="V60" s="529"/>
      <c r="W60" s="529"/>
      <c r="X60" s="529"/>
      <c r="Y60" s="529"/>
      <c r="Z60" s="529"/>
      <c r="AA60" s="519"/>
      <c r="AB60" s="415"/>
      <c r="AC60" s="420"/>
      <c r="AD60" s="420"/>
      <c r="AE60" s="420"/>
      <c r="AF60" s="420"/>
      <c r="AG60" s="420"/>
    </row>
    <row r="61" spans="1:33" ht="15.75" customHeight="1">
      <c r="A61" s="420"/>
      <c r="B61" s="41"/>
      <c r="C61" s="44"/>
      <c r="D61" s="44"/>
      <c r="E61" s="536"/>
      <c r="F61" s="519"/>
      <c r="G61" s="43"/>
      <c r="H61" s="536"/>
      <c r="I61" s="529"/>
      <c r="J61" s="529"/>
      <c r="K61" s="529"/>
      <c r="L61" s="529"/>
      <c r="M61" s="529"/>
      <c r="N61" s="529"/>
      <c r="O61" s="529"/>
      <c r="P61" s="529"/>
      <c r="Q61" s="529"/>
      <c r="R61" s="529"/>
      <c r="S61" s="529"/>
      <c r="T61" s="529"/>
      <c r="U61" s="529"/>
      <c r="V61" s="529"/>
      <c r="W61" s="529"/>
      <c r="X61" s="529"/>
      <c r="Y61" s="529"/>
      <c r="Z61" s="529"/>
      <c r="AA61" s="519"/>
      <c r="AB61" s="415"/>
      <c r="AC61" s="420"/>
      <c r="AD61" s="420"/>
      <c r="AE61" s="420"/>
      <c r="AF61" s="420"/>
      <c r="AG61" s="420"/>
    </row>
    <row r="62" spans="1:33" ht="15.75" customHeight="1">
      <c r="A62" s="393"/>
      <c r="B62" s="31"/>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400"/>
      <c r="AC62" s="393"/>
      <c r="AD62" s="393"/>
      <c r="AE62" s="393"/>
      <c r="AF62" s="393"/>
      <c r="AG62" s="393"/>
    </row>
    <row r="63" spans="1:33" ht="15.75" customHeight="1">
      <c r="A63" s="393"/>
      <c r="B63" s="31"/>
      <c r="C63" s="550" t="s">
        <v>163</v>
      </c>
      <c r="D63" s="546"/>
      <c r="E63" s="405"/>
      <c r="F63" s="397" t="s">
        <v>164</v>
      </c>
      <c r="G63" s="47"/>
      <c r="H63" s="407"/>
      <c r="I63" s="397" t="s">
        <v>165</v>
      </c>
      <c r="J63" s="393"/>
      <c r="K63" s="549"/>
      <c r="L63" s="519"/>
      <c r="M63" s="405"/>
      <c r="N63" s="393"/>
      <c r="O63" s="393"/>
      <c r="P63" s="393"/>
      <c r="Q63" s="393"/>
      <c r="R63" s="393"/>
      <c r="S63" s="393"/>
      <c r="T63" s="393"/>
      <c r="U63" s="393"/>
      <c r="V63" s="393"/>
      <c r="W63" s="393"/>
      <c r="X63" s="393"/>
      <c r="Y63" s="393"/>
      <c r="Z63" s="393"/>
      <c r="AA63" s="393"/>
      <c r="AB63" s="400"/>
      <c r="AC63" s="393"/>
      <c r="AD63" s="393"/>
      <c r="AE63" s="393"/>
      <c r="AF63" s="393"/>
      <c r="AG63" s="393"/>
    </row>
    <row r="64" spans="1:33" ht="15.75" customHeight="1">
      <c r="A64" s="393"/>
      <c r="B64" s="42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22"/>
      <c r="AC64" s="393"/>
      <c r="AD64" s="393"/>
      <c r="AE64" s="393"/>
      <c r="AF64" s="393"/>
      <c r="AG64" s="393"/>
    </row>
    <row r="65" spans="1:33" ht="15.75" customHeight="1">
      <c r="A65" s="393"/>
      <c r="B65" s="547" t="s">
        <v>166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19"/>
      <c r="AC65" s="393"/>
      <c r="AD65" s="393"/>
      <c r="AE65" s="393"/>
      <c r="AF65" s="393"/>
      <c r="AG65" s="393"/>
    </row>
    <row r="66" spans="1:33" ht="15.75" customHeight="1">
      <c r="A66" s="393"/>
      <c r="B66" s="48"/>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9"/>
      <c r="AC66" s="393"/>
      <c r="AD66" s="393"/>
      <c r="AE66" s="393"/>
      <c r="AF66" s="393"/>
      <c r="AG66" s="393"/>
    </row>
    <row r="67" spans="1:33" ht="29.25" customHeight="1">
      <c r="A67" s="393"/>
      <c r="B67" s="536" t="s">
        <v>161</v>
      </c>
      <c r="C67" s="519"/>
      <c r="D67" s="43"/>
      <c r="E67" s="536" t="s">
        <v>167</v>
      </c>
      <c r="F67" s="519"/>
      <c r="G67" s="43"/>
      <c r="H67" s="528" t="s">
        <v>168</v>
      </c>
      <c r="I67" s="519"/>
      <c r="J67" s="536"/>
      <c r="K67" s="519"/>
      <c r="L67" s="545"/>
      <c r="M67" s="546"/>
      <c r="N67" s="43" t="s">
        <v>169</v>
      </c>
      <c r="O67" s="536"/>
      <c r="P67" s="529"/>
      <c r="Q67" s="519"/>
      <c r="R67" s="536" t="s">
        <v>170</v>
      </c>
      <c r="S67" s="529"/>
      <c r="T67" s="519"/>
      <c r="U67" s="536"/>
      <c r="V67" s="529"/>
      <c r="W67" s="519"/>
      <c r="X67" s="536" t="s">
        <v>171</v>
      </c>
      <c r="Y67" s="519"/>
      <c r="Z67" s="536"/>
      <c r="AA67" s="529"/>
      <c r="AB67" s="519"/>
      <c r="AC67" s="393"/>
      <c r="AD67" s="393"/>
      <c r="AE67" s="393"/>
      <c r="AF67" s="393"/>
      <c r="AG67" s="393"/>
    </row>
    <row r="68" spans="1:33" ht="15.75" customHeight="1">
      <c r="A68" s="393"/>
      <c r="B68" s="48"/>
      <c r="C68" s="423"/>
      <c r="D68" s="423"/>
      <c r="E68" s="423"/>
      <c r="F68" s="416"/>
      <c r="G68" s="424"/>
      <c r="H68" s="425"/>
      <c r="I68" s="425"/>
      <c r="J68" s="416"/>
      <c r="K68" s="416"/>
      <c r="L68" s="416"/>
      <c r="M68" s="416"/>
      <c r="N68" s="425"/>
      <c r="O68" s="416"/>
      <c r="P68" s="416"/>
      <c r="Q68" s="416"/>
      <c r="R68" s="416"/>
      <c r="S68" s="425"/>
      <c r="T68" s="402"/>
      <c r="U68" s="402"/>
      <c r="V68" s="393"/>
      <c r="W68" s="425"/>
      <c r="X68" s="412"/>
      <c r="Y68" s="412"/>
      <c r="Z68" s="50"/>
      <c r="AA68" s="28"/>
      <c r="AB68" s="51"/>
      <c r="AC68" s="393"/>
      <c r="AD68" s="393"/>
      <c r="AE68" s="393"/>
      <c r="AF68" s="393"/>
      <c r="AG68" s="393"/>
    </row>
    <row r="69" spans="1:33" ht="15.75" customHeight="1">
      <c r="A69" s="393"/>
      <c r="B69" s="547" t="s">
        <v>172</v>
      </c>
      <c r="C69" s="519"/>
      <c r="D69" s="551"/>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3"/>
      <c r="AC69" s="393"/>
      <c r="AD69" s="393"/>
      <c r="AE69" s="393"/>
      <c r="AF69" s="393"/>
      <c r="AG69" s="393"/>
    </row>
    <row r="70" spans="1:33" ht="15.75" customHeight="1">
      <c r="A70" s="393"/>
      <c r="B70" s="48"/>
      <c r="C70" s="423"/>
      <c r="D70" s="423"/>
      <c r="E70" s="423"/>
      <c r="F70" s="416"/>
      <c r="G70" s="424"/>
      <c r="H70" s="425"/>
      <c r="I70" s="425"/>
      <c r="J70" s="416"/>
      <c r="K70" s="416"/>
      <c r="L70" s="416"/>
      <c r="M70" s="416"/>
      <c r="N70" s="425"/>
      <c r="O70" s="416"/>
      <c r="P70" s="416"/>
      <c r="Q70" s="416"/>
      <c r="R70" s="416"/>
      <c r="S70" s="425"/>
      <c r="T70" s="402"/>
      <c r="U70" s="402"/>
      <c r="V70" s="393"/>
      <c r="W70" s="425"/>
      <c r="X70" s="412"/>
      <c r="Y70" s="412"/>
      <c r="Z70" s="50"/>
      <c r="AA70" s="28"/>
      <c r="AB70" s="51"/>
      <c r="AC70" s="393"/>
      <c r="AD70" s="393"/>
      <c r="AE70" s="393"/>
      <c r="AF70" s="393"/>
      <c r="AG70" s="393"/>
    </row>
    <row r="71" spans="1:33" ht="15.75" customHeight="1">
      <c r="A71" s="393"/>
      <c r="B71" s="547" t="s">
        <v>173</v>
      </c>
      <c r="C71" s="519"/>
      <c r="D71" s="55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3"/>
      <c r="AC71" s="393"/>
      <c r="AD71" s="393"/>
      <c r="AE71" s="393"/>
      <c r="AF71" s="393"/>
      <c r="AG71" s="393"/>
    </row>
    <row r="72" spans="1:33" ht="15.75" customHeight="1">
      <c r="A72" s="393"/>
      <c r="B72" s="48"/>
      <c r="C72" s="423"/>
      <c r="D72" s="423"/>
      <c r="E72" s="423"/>
      <c r="F72" s="416"/>
      <c r="G72" s="424"/>
      <c r="H72" s="425"/>
      <c r="I72" s="425"/>
      <c r="J72" s="416"/>
      <c r="K72" s="416"/>
      <c r="L72" s="416"/>
      <c r="M72" s="416"/>
      <c r="N72" s="425"/>
      <c r="O72" s="416"/>
      <c r="P72" s="416"/>
      <c r="Q72" s="416"/>
      <c r="R72" s="416"/>
      <c r="S72" s="425"/>
      <c r="T72" s="402"/>
      <c r="U72" s="402"/>
      <c r="V72" s="393"/>
      <c r="W72" s="425"/>
      <c r="X72" s="412"/>
      <c r="Y72" s="412"/>
      <c r="Z72" s="412"/>
      <c r="AA72" s="402"/>
      <c r="AB72" s="408"/>
      <c r="AC72" s="393"/>
      <c r="AD72" s="393"/>
      <c r="AE72" s="393"/>
      <c r="AF72" s="393"/>
      <c r="AG72" s="393"/>
    </row>
    <row r="73" spans="1:33" ht="15.75" customHeight="1">
      <c r="A73" s="393"/>
      <c r="B73" s="547" t="s">
        <v>174</v>
      </c>
      <c r="C73" s="519"/>
      <c r="D73" s="55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3"/>
      <c r="AC73" s="393"/>
      <c r="AD73" s="393"/>
      <c r="AE73" s="393"/>
      <c r="AF73" s="393"/>
      <c r="AG73" s="393"/>
    </row>
    <row r="74" spans="1:33" ht="15.75" customHeight="1">
      <c r="A74" s="393"/>
      <c r="B74" s="48"/>
      <c r="C74" s="423"/>
      <c r="D74" s="423"/>
      <c r="E74" s="423"/>
      <c r="F74" s="416"/>
      <c r="G74" s="424"/>
      <c r="H74" s="425"/>
      <c r="I74" s="425"/>
      <c r="J74" s="416"/>
      <c r="K74" s="416"/>
      <c r="L74" s="416"/>
      <c r="M74" s="416"/>
      <c r="N74" s="425"/>
      <c r="O74" s="416"/>
      <c r="P74" s="416"/>
      <c r="Q74" s="416"/>
      <c r="R74" s="416"/>
      <c r="S74" s="425"/>
      <c r="T74" s="402"/>
      <c r="U74" s="402"/>
      <c r="V74" s="393"/>
      <c r="W74" s="425"/>
      <c r="X74" s="412"/>
      <c r="Y74" s="412"/>
      <c r="Z74" s="50"/>
      <c r="AA74" s="28"/>
      <c r="AB74" s="51"/>
      <c r="AC74" s="393"/>
      <c r="AD74" s="393"/>
      <c r="AE74" s="393"/>
      <c r="AF74" s="393"/>
      <c r="AG74" s="393"/>
    </row>
    <row r="75" spans="1:33" ht="15.75" customHeight="1">
      <c r="A75" s="393"/>
      <c r="B75" s="547" t="s">
        <v>175</v>
      </c>
      <c r="C75" s="519"/>
      <c r="D75" s="55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3"/>
      <c r="AC75" s="393"/>
      <c r="AD75" s="393"/>
      <c r="AE75" s="393"/>
      <c r="AF75" s="393"/>
      <c r="AG75" s="393"/>
    </row>
    <row r="76" spans="1:33" ht="15.75" customHeight="1">
      <c r="A76" s="393"/>
      <c r="B76" s="48"/>
      <c r="C76" s="423"/>
      <c r="D76" s="423"/>
      <c r="E76" s="423"/>
      <c r="F76" s="416"/>
      <c r="G76" s="424"/>
      <c r="H76" s="425"/>
      <c r="I76" s="425"/>
      <c r="J76" s="416"/>
      <c r="K76" s="416"/>
      <c r="L76" s="416"/>
      <c r="M76" s="416"/>
      <c r="N76" s="425"/>
      <c r="O76" s="416"/>
      <c r="P76" s="416"/>
      <c r="Q76" s="416"/>
      <c r="R76" s="416"/>
      <c r="S76" s="425"/>
      <c r="T76" s="402"/>
      <c r="U76" s="402"/>
      <c r="V76" s="393"/>
      <c r="W76" s="425"/>
      <c r="X76" s="412"/>
      <c r="Y76" s="412"/>
      <c r="Z76" s="50"/>
      <c r="AA76" s="28"/>
      <c r="AB76" s="51"/>
      <c r="AC76" s="393"/>
      <c r="AD76" s="393"/>
      <c r="AE76" s="393"/>
      <c r="AF76" s="393"/>
      <c r="AG76" s="393"/>
    </row>
    <row r="77" spans="1:33" ht="15.75" customHeight="1">
      <c r="A77" s="393"/>
      <c r="B77" s="547" t="s">
        <v>176</v>
      </c>
      <c r="C77" s="519"/>
      <c r="D77" s="55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3"/>
      <c r="AC77" s="393"/>
      <c r="AD77" s="393"/>
      <c r="AE77" s="393"/>
      <c r="AF77" s="393"/>
      <c r="AG77" s="393"/>
    </row>
    <row r="78" spans="1:33" ht="15.75" customHeight="1">
      <c r="A78" s="393"/>
      <c r="B78" s="48"/>
      <c r="C78" s="423"/>
      <c r="D78" s="423"/>
      <c r="E78" s="423"/>
      <c r="F78" s="416"/>
      <c r="G78" s="424"/>
      <c r="H78" s="425"/>
      <c r="I78" s="425"/>
      <c r="J78" s="416"/>
      <c r="K78" s="416"/>
      <c r="L78" s="416"/>
      <c r="M78" s="416"/>
      <c r="N78" s="425"/>
      <c r="O78" s="416"/>
      <c r="P78" s="416"/>
      <c r="Q78" s="416"/>
      <c r="R78" s="416"/>
      <c r="S78" s="425"/>
      <c r="T78" s="402"/>
      <c r="U78" s="402"/>
      <c r="V78" s="393"/>
      <c r="W78" s="425"/>
      <c r="X78" s="412"/>
      <c r="Y78" s="412"/>
      <c r="Z78" s="50"/>
      <c r="AA78" s="28"/>
      <c r="AB78" s="51"/>
      <c r="AC78" s="393"/>
      <c r="AD78" s="393"/>
      <c r="AE78" s="393"/>
      <c r="AF78" s="393"/>
      <c r="AG78" s="393"/>
    </row>
    <row r="79" spans="1:33" ht="15.75" customHeight="1">
      <c r="A79" s="393"/>
      <c r="B79" s="547" t="s">
        <v>177</v>
      </c>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19"/>
      <c r="AC79" s="393"/>
      <c r="AD79" s="393"/>
      <c r="AE79" s="393"/>
      <c r="AF79" s="393"/>
      <c r="AG79" s="393"/>
    </row>
    <row r="80" spans="1:33" ht="15.75" customHeight="1">
      <c r="A80" s="393"/>
      <c r="B80" s="528" t="s">
        <v>122</v>
      </c>
      <c r="C80" s="519"/>
      <c r="D80" s="52" t="s">
        <v>178</v>
      </c>
      <c r="E80" s="528" t="s">
        <v>179</v>
      </c>
      <c r="F80" s="519"/>
      <c r="G80" s="528" t="s">
        <v>177</v>
      </c>
      <c r="H80" s="529"/>
      <c r="I80" s="529"/>
      <c r="J80" s="529"/>
      <c r="K80" s="529"/>
      <c r="L80" s="529"/>
      <c r="M80" s="529"/>
      <c r="N80" s="529"/>
      <c r="O80" s="519"/>
      <c r="P80" s="528" t="s">
        <v>180</v>
      </c>
      <c r="Q80" s="529"/>
      <c r="R80" s="529"/>
      <c r="S80" s="529"/>
      <c r="T80" s="529"/>
      <c r="U80" s="529"/>
      <c r="V80" s="529"/>
      <c r="W80" s="529"/>
      <c r="X80" s="529"/>
      <c r="Y80" s="529"/>
      <c r="Z80" s="529"/>
      <c r="AA80" s="529"/>
      <c r="AB80" s="519"/>
      <c r="AC80" s="393"/>
      <c r="AD80" s="393"/>
      <c r="AE80" s="393"/>
      <c r="AF80" s="393"/>
      <c r="AG80" s="393"/>
    </row>
    <row r="81" spans="1:33" ht="15.75" customHeight="1">
      <c r="A81" s="393"/>
      <c r="B81" s="528"/>
      <c r="C81" s="519"/>
      <c r="D81" s="37"/>
      <c r="E81" s="528"/>
      <c r="F81" s="519"/>
      <c r="G81" s="553"/>
      <c r="H81" s="529"/>
      <c r="I81" s="529"/>
      <c r="J81" s="529"/>
      <c r="K81" s="529"/>
      <c r="L81" s="529"/>
      <c r="M81" s="529"/>
      <c r="N81" s="529"/>
      <c r="O81" s="519"/>
      <c r="P81" s="553"/>
      <c r="Q81" s="529"/>
      <c r="R81" s="529"/>
      <c r="S81" s="529"/>
      <c r="T81" s="529"/>
      <c r="U81" s="529"/>
      <c r="V81" s="529"/>
      <c r="W81" s="529"/>
      <c r="X81" s="529"/>
      <c r="Y81" s="529"/>
      <c r="Z81" s="529"/>
      <c r="AA81" s="529"/>
      <c r="AB81" s="519"/>
      <c r="AC81" s="393"/>
      <c r="AD81" s="393"/>
      <c r="AE81" s="393"/>
      <c r="AF81" s="393"/>
      <c r="AG81" s="393"/>
    </row>
    <row r="82" spans="1:33" ht="15.75" customHeight="1">
      <c r="A82" s="393"/>
      <c r="B82" s="528"/>
      <c r="C82" s="519"/>
      <c r="D82" s="37"/>
      <c r="E82" s="528"/>
      <c r="F82" s="519"/>
      <c r="G82" s="553"/>
      <c r="H82" s="529"/>
      <c r="I82" s="529"/>
      <c r="J82" s="529"/>
      <c r="K82" s="529"/>
      <c r="L82" s="529"/>
      <c r="M82" s="529"/>
      <c r="N82" s="529"/>
      <c r="O82" s="519"/>
      <c r="P82" s="553"/>
      <c r="Q82" s="529"/>
      <c r="R82" s="529"/>
      <c r="S82" s="529"/>
      <c r="T82" s="529"/>
      <c r="U82" s="529"/>
      <c r="V82" s="529"/>
      <c r="W82" s="529"/>
      <c r="X82" s="529"/>
      <c r="Y82" s="529"/>
      <c r="Z82" s="529"/>
      <c r="AA82" s="529"/>
      <c r="AB82" s="519"/>
      <c r="AC82" s="393"/>
      <c r="AD82" s="393"/>
      <c r="AE82" s="393"/>
      <c r="AF82" s="393"/>
      <c r="AG82" s="393"/>
    </row>
    <row r="83" spans="1:33" ht="26.25" customHeight="1">
      <c r="A83" s="393"/>
      <c r="B83" s="554" t="s">
        <v>181</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19"/>
      <c r="AC83" s="393"/>
      <c r="AD83" s="426"/>
      <c r="AE83" s="393"/>
      <c r="AF83" s="393"/>
      <c r="AG83" s="393"/>
    </row>
    <row r="84" spans="1:33"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row>
    <row r="85" spans="1:33"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row>
    <row r="86" spans="1:33"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row>
    <row r="87" spans="1:33"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row>
    <row r="88" spans="1:33"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row>
    <row r="89" spans="1:33"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1:33"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1:33"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row>
    <row r="92" spans="1:33"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row>
    <row r="93" spans="1:33"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row>
    <row r="94" spans="1:33"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row>
    <row r="95" spans="1:33"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row>
    <row r="96" spans="1:33"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row>
    <row r="97" spans="1:33"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1:33"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1:33"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1:33"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1:33"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1:33"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1:33"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1:33"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1:33"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1:33"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1:33"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1:33"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1:33"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1:33"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1:33"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1:33"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1:33"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1:33"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1:33"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row r="116" spans="1:33"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row>
    <row r="117" spans="1:33"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row>
    <row r="118" spans="1:33"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row>
    <row r="119" spans="1:33"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row>
    <row r="120" spans="1:33"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1:33"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row>
    <row r="122" spans="1:33"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row>
    <row r="123" spans="1:33"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row>
    <row r="124" spans="1:33"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row>
    <row r="125" spans="1:33"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row>
    <row r="126" spans="1:33"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row>
    <row r="127" spans="1:33"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row>
    <row r="128" spans="1:33"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row>
    <row r="129" spans="1:33"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row>
    <row r="130" spans="1:33"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row>
    <row r="131" spans="1:33"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row>
    <row r="132" spans="1:33"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row>
    <row r="133" spans="1:33"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row>
    <row r="134" spans="1:33"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row>
    <row r="135" spans="1:33"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row>
    <row r="136" spans="1:33"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row>
    <row r="137" spans="1:33"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row>
    <row r="138" spans="1:33"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row>
    <row r="139" spans="1:33"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row>
    <row r="140" spans="1:33"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row>
    <row r="141" spans="1:33"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row>
    <row r="142" spans="1:33"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row>
    <row r="143" spans="1:33"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row>
    <row r="144" spans="1:33"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row>
    <row r="145" spans="1:33"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row>
    <row r="146" spans="1:33"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row>
    <row r="147" spans="1:33"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row>
    <row r="148" spans="1:33"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row>
    <row r="149" spans="1:33"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row>
    <row r="150" spans="1:33"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row>
    <row r="151" spans="1:33"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row>
    <row r="152" spans="1:33"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row>
    <row r="153" spans="1:33"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row>
    <row r="154" spans="1:33"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row>
    <row r="155" spans="1:33"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row>
    <row r="156" spans="1:33"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row>
    <row r="157" spans="1:33"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row>
    <row r="158" spans="1:33"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row>
    <row r="159" spans="1:33"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row>
    <row r="160" spans="1:33"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row>
    <row r="161" spans="1:33"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row>
    <row r="162" spans="1:33"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row>
    <row r="163" spans="1:33"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row>
    <row r="164" spans="1:33"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row>
    <row r="165" spans="1:33"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row>
    <row r="166" spans="1:33"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row>
    <row r="167" spans="1:33"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row>
    <row r="168" spans="1:33"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row>
    <row r="169" spans="1:33"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row>
    <row r="170" spans="1:33"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row>
    <row r="171" spans="1:33"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row>
    <row r="172" spans="1:33"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row>
    <row r="173" spans="1:33"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row>
    <row r="174" spans="1:33"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row>
    <row r="175" spans="1:33"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c r="AG175" s="393"/>
    </row>
    <row r="176" spans="1:33"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c r="AG176" s="393"/>
    </row>
    <row r="177" spans="1:33"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row>
    <row r="178" spans="1:33"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row>
    <row r="179" spans="1:33"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row>
    <row r="180" spans="1:33"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row>
    <row r="181" spans="1:33"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row>
    <row r="182" spans="1:33"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c r="AG182" s="393"/>
    </row>
    <row r="183" spans="1:33"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c r="AG183" s="393"/>
    </row>
    <row r="184" spans="1:33"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c r="AG184" s="393"/>
    </row>
    <row r="185" spans="1:33"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row>
    <row r="186" spans="1:33"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row>
    <row r="187" spans="1:33"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row>
    <row r="188" spans="1:33"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row>
    <row r="189" spans="1:33"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row>
    <row r="190" spans="1:33"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row>
    <row r="191" spans="1:33"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row>
    <row r="192" spans="1:33"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row>
    <row r="193" spans="1:33"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row>
    <row r="194" spans="1:33"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3"/>
    </row>
    <row r="195" spans="1:33"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row>
    <row r="196" spans="1:33"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row>
    <row r="197" spans="1:33"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row>
    <row r="198" spans="1:33"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row>
    <row r="199" spans="1:33"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row>
    <row r="200" spans="1:33"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row>
    <row r="201" spans="1:33"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row>
    <row r="202" spans="1:33"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row>
    <row r="203" spans="1:33"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row>
    <row r="204" spans="1:33"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row>
    <row r="205" spans="1:33"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row>
    <row r="206" spans="1:33"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row>
    <row r="207" spans="1:33"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row>
    <row r="208" spans="1:33"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row>
    <row r="209" spans="1:33"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row>
    <row r="210" spans="1:33"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row>
    <row r="211" spans="1:33"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row>
    <row r="212" spans="1:33"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row>
    <row r="213" spans="1:33"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c r="AG213" s="393"/>
    </row>
    <row r="214" spans="1:33"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c r="AG214" s="393"/>
    </row>
    <row r="215" spans="1:33"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row>
    <row r="216" spans="1:33"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row>
    <row r="217" spans="1:33"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row>
    <row r="218" spans="1:33"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row>
    <row r="219" spans="1:33"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row>
    <row r="220" spans="1:33"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row>
    <row r="221" spans="1:33"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row>
    <row r="222" spans="1:33"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row>
    <row r="223" spans="1:33"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row>
    <row r="224" spans="1:33"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c r="AG224" s="393"/>
    </row>
    <row r="225" spans="1:33"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row>
    <row r="226" spans="1:33"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row>
    <row r="227" spans="1:33"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row>
    <row r="228" spans="1:33"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row>
    <row r="229" spans="1:33"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row>
    <row r="230" spans="1:33"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row>
    <row r="231" spans="1:33"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row>
    <row r="232" spans="1:33"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row>
    <row r="233" spans="1:33"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row>
    <row r="234" spans="1:33"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row>
    <row r="235" spans="1:33"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row>
    <row r="236" spans="1:33"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row>
    <row r="237" spans="1:33"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row>
    <row r="238" spans="1:33"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row>
    <row r="239" spans="1:33"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c r="AG239" s="393"/>
    </row>
    <row r="240" spans="1:33"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row>
    <row r="241" spans="1:33"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c r="AG241" s="393"/>
    </row>
    <row r="242" spans="1:33"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c r="AG242" s="393"/>
    </row>
    <row r="243" spans="1:33"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row>
    <row r="244" spans="1:33"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row>
    <row r="245" spans="1:33"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row>
    <row r="246" spans="1:33"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c r="AG246" s="393"/>
    </row>
    <row r="247" spans="1:33"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row>
    <row r="248" spans="1:33"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row>
    <row r="249" spans="1:33"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c r="AG249" s="393"/>
    </row>
    <row r="250" spans="1:33"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row>
    <row r="251" spans="1:33"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row>
    <row r="252" spans="1:33"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c r="AG252" s="393"/>
    </row>
    <row r="253" spans="1:33"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c r="AG253" s="393"/>
    </row>
    <row r="254" spans="1:33"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row>
    <row r="255" spans="1:33"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row>
    <row r="256" spans="1:33"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row>
    <row r="257" spans="1:33"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row>
    <row r="258" spans="1:33"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c r="AG258" s="393"/>
    </row>
    <row r="259" spans="1:33"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c r="AG259" s="393"/>
    </row>
    <row r="260" spans="1:33"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c r="AG260" s="393"/>
    </row>
    <row r="261" spans="1:33"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row>
    <row r="262" spans="1:33"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c r="AG262" s="393"/>
    </row>
    <row r="263" spans="1:33"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c r="AG263" s="393"/>
    </row>
    <row r="264" spans="1:33"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c r="AG264" s="393"/>
    </row>
    <row r="265" spans="1:33"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row>
    <row r="266" spans="1:33"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c r="AG266" s="393"/>
    </row>
    <row r="267" spans="1:33"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row>
    <row r="268" spans="1:33"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c r="AG268" s="393"/>
    </row>
    <row r="269" spans="1:33"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row>
    <row r="270" spans="1:33"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row>
    <row r="271" spans="1:33"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c r="AG271" s="393"/>
    </row>
    <row r="272" spans="1:33"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row>
    <row r="273" spans="1:33"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row>
    <row r="274" spans="1:33"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row>
    <row r="275" spans="1:33"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c r="AG275" s="393"/>
    </row>
    <row r="276" spans="1:33"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row>
    <row r="277" spans="1:33"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row>
    <row r="278" spans="1:33"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row>
    <row r="279" spans="1:33"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row>
    <row r="280" spans="1:33"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row>
    <row r="281" spans="1:33"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c r="AG281" s="393"/>
    </row>
    <row r="282" spans="1:33"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row>
    <row r="283" spans="1:33"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c r="AG283" s="393"/>
    </row>
    <row r="284" spans="1:33"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row>
    <row r="285" spans="1:33"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c r="AG285" s="393"/>
    </row>
    <row r="286" spans="1:33"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row>
    <row r="287" spans="1:33"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c r="AG287" s="393"/>
    </row>
    <row r="288" spans="1:33"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row>
    <row r="289" spans="1:33"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c r="AG289" s="393"/>
    </row>
    <row r="290" spans="1:33"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row>
    <row r="291" spans="1:33"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row>
    <row r="292" spans="1:33"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c r="AG292" s="393"/>
    </row>
    <row r="293" spans="1:33"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c r="AG293" s="393"/>
    </row>
    <row r="294" spans="1:33"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row>
    <row r="295" spans="1:33"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row>
    <row r="296" spans="1:33"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row>
    <row r="297" spans="1:33"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c r="AG297" s="393"/>
    </row>
    <row r="298" spans="1:33"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row>
    <row r="299" spans="1:33"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row>
    <row r="300" spans="1:33"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row>
    <row r="301" spans="1:33"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row>
    <row r="302" spans="1:33"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c r="AG302" s="393"/>
    </row>
    <row r="303" spans="1:33"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row>
    <row r="304" spans="1:33"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c r="AG304" s="393"/>
    </row>
    <row r="305" spans="1:33"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c r="AG305" s="393"/>
    </row>
    <row r="306" spans="1:33"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row>
    <row r="307" spans="1:33"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row>
    <row r="308" spans="1:33"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c r="AG308" s="393"/>
    </row>
    <row r="309" spans="1:33"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row>
    <row r="310" spans="1:33"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row>
    <row r="311" spans="1:33"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row>
    <row r="312" spans="1:33"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c r="AG312" s="393"/>
    </row>
    <row r="313" spans="1:33"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c r="AG313" s="393"/>
    </row>
    <row r="314" spans="1:33"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row>
    <row r="315" spans="1:33"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c r="AG315" s="393"/>
    </row>
    <row r="316" spans="1:33"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c r="AG316" s="393"/>
    </row>
    <row r="317" spans="1:33"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c r="AG317" s="393"/>
    </row>
    <row r="318" spans="1:33"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c r="AG318" s="393"/>
    </row>
    <row r="319" spans="1:33"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c r="AG319" s="393"/>
    </row>
    <row r="320" spans="1:33"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c r="AG320" s="393"/>
    </row>
    <row r="321" spans="1:33"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row>
    <row r="322" spans="1:33"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c r="AG322" s="393"/>
    </row>
    <row r="323" spans="1:33"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c r="AG323" s="393"/>
    </row>
    <row r="324" spans="1:33"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c r="AG324" s="393"/>
    </row>
    <row r="325" spans="1:33"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c r="AG325" s="393"/>
    </row>
    <row r="326" spans="1:33"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c r="AG326" s="393"/>
    </row>
    <row r="327" spans="1:33"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c r="AG327" s="393"/>
    </row>
    <row r="328" spans="1:33"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c r="AG328" s="393"/>
    </row>
    <row r="329" spans="1:33"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c r="AG329" s="393"/>
    </row>
    <row r="330" spans="1:33"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row>
    <row r="331" spans="1:33"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row>
    <row r="332" spans="1:33"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row>
    <row r="333" spans="1:33"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c r="AG333" s="393"/>
    </row>
    <row r="334" spans="1:33"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row>
    <row r="335" spans="1:33"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c r="AG335" s="393"/>
    </row>
    <row r="336" spans="1:33"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row>
    <row r="337" spans="1:33"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row>
    <row r="338" spans="1:33"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c r="AG338" s="393"/>
    </row>
    <row r="339" spans="1:33"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row>
    <row r="340" spans="1:33"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c r="AG340" s="393"/>
    </row>
    <row r="341" spans="1:33"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row>
    <row r="342" spans="1:33"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c r="AG342" s="393"/>
    </row>
    <row r="343" spans="1:33"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c r="AG343" s="393"/>
    </row>
    <row r="344" spans="1:33"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c r="AG344" s="393"/>
    </row>
    <row r="345" spans="1:33"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c r="AG345" s="393"/>
    </row>
    <row r="346" spans="1:33"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c r="AG346" s="393"/>
    </row>
    <row r="347" spans="1:33"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c r="AG347" s="393"/>
    </row>
    <row r="348" spans="1:33"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c r="AG348" s="393"/>
    </row>
    <row r="349" spans="1:33"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c r="AG349" s="393"/>
    </row>
    <row r="350" spans="1:33"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c r="AG350" s="393"/>
    </row>
    <row r="351" spans="1:33"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row>
    <row r="352" spans="1:33"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row>
    <row r="353" spans="1:33"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c r="AG353" s="393"/>
    </row>
    <row r="354" spans="1:33"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row>
    <row r="355" spans="1:33"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c r="AG355" s="393"/>
    </row>
    <row r="356" spans="1:33"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c r="AG356" s="393"/>
    </row>
    <row r="357" spans="1:33"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c r="AG357" s="393"/>
    </row>
    <row r="358" spans="1:33"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c r="AG358" s="393"/>
    </row>
    <row r="359" spans="1:33"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c r="AG359" s="393"/>
    </row>
    <row r="360" spans="1:33"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c r="AG360" s="393"/>
    </row>
    <row r="361" spans="1:33"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c r="AG361" s="393"/>
    </row>
    <row r="362" spans="1:33"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c r="AG362" s="393"/>
    </row>
    <row r="363" spans="1:33"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c r="AG363" s="393"/>
    </row>
    <row r="364" spans="1:33"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c r="AG364" s="393"/>
    </row>
    <row r="365" spans="1:33"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c r="AG365" s="393"/>
    </row>
    <row r="366" spans="1:33"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c r="AG366" s="393"/>
    </row>
    <row r="367" spans="1:33"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row>
    <row r="368" spans="1:33"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c r="AG368" s="393"/>
    </row>
    <row r="369" spans="1:33"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c r="AG369" s="393"/>
    </row>
    <row r="370" spans="1:33"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row>
    <row r="371" spans="1:33"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row>
    <row r="372" spans="1:33"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c r="AG372" s="393"/>
    </row>
    <row r="373" spans="1:33"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row>
    <row r="374" spans="1:33"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row>
    <row r="375" spans="1:33"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c r="AG375" s="393"/>
    </row>
    <row r="376" spans="1:33"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c r="AG376" s="393"/>
    </row>
    <row r="377" spans="1:33"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c r="AG377" s="393"/>
    </row>
    <row r="378" spans="1:33"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c r="AG378" s="393"/>
    </row>
    <row r="379" spans="1:33"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c r="AG379" s="393"/>
    </row>
    <row r="380" spans="1:33"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c r="AG380" s="393"/>
    </row>
    <row r="381" spans="1:33"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c r="AG381" s="393"/>
    </row>
    <row r="382" spans="1:33"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c r="AG382" s="393"/>
    </row>
    <row r="383" spans="1:33"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c r="AG383" s="393"/>
    </row>
    <row r="384" spans="1:33"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c r="AG384" s="393"/>
    </row>
    <row r="385" spans="1:33"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c r="AG385" s="393"/>
    </row>
    <row r="386" spans="1:33"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c r="AG386" s="393"/>
    </row>
    <row r="387" spans="1:33"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c r="AG387" s="393"/>
    </row>
    <row r="388" spans="1:33"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c r="AG388" s="393"/>
    </row>
    <row r="389" spans="1:33"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c r="AG389" s="393"/>
    </row>
    <row r="390" spans="1:33"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c r="AG390" s="393"/>
    </row>
    <row r="391" spans="1:33"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c r="AG391" s="393"/>
    </row>
    <row r="392" spans="1:33"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c r="AG392" s="393"/>
    </row>
    <row r="393" spans="1:33"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c r="AG393" s="393"/>
    </row>
    <row r="394" spans="1:33"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c r="AG394" s="393"/>
    </row>
    <row r="395" spans="1:33"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c r="AG395" s="393"/>
    </row>
    <row r="396" spans="1:33"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c r="AG396" s="393"/>
    </row>
    <row r="397" spans="1:33"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c r="AG397" s="393"/>
    </row>
    <row r="398" spans="1:33"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c r="AG398" s="393"/>
    </row>
    <row r="399" spans="1:33"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c r="AG399" s="393"/>
    </row>
    <row r="400" spans="1:33"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c r="AG400" s="393"/>
    </row>
    <row r="401" spans="1:33"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c r="AG401" s="393"/>
    </row>
    <row r="402" spans="1:33"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c r="AG402" s="393"/>
    </row>
    <row r="403" spans="1:33"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c r="AG403" s="393"/>
    </row>
    <row r="404" spans="1:33"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c r="AG404" s="393"/>
    </row>
    <row r="405" spans="1:33"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c r="AG405" s="393"/>
    </row>
    <row r="406" spans="1:33"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c r="AG406" s="393"/>
    </row>
    <row r="407" spans="1:33"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c r="AG407" s="393"/>
    </row>
    <row r="408" spans="1:33"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c r="AG408" s="393"/>
    </row>
    <row r="409" spans="1:33"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c r="AG409" s="393"/>
    </row>
    <row r="410" spans="1:33"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row>
    <row r="411" spans="1:33"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c r="AG411" s="393"/>
    </row>
    <row r="412" spans="1:33"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c r="AG412" s="393"/>
    </row>
    <row r="413" spans="1:33"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row>
    <row r="414" spans="1:33"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row>
    <row r="415" spans="1:33"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c r="AG415" s="393"/>
    </row>
    <row r="416" spans="1:33"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c r="AG416" s="393"/>
    </row>
    <row r="417" spans="1:33"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c r="AG417" s="393"/>
    </row>
    <row r="418" spans="1:33"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c r="AG418" s="393"/>
    </row>
    <row r="419" spans="1:33"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c r="AG419" s="393"/>
    </row>
    <row r="420" spans="1:33"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c r="AG420" s="393"/>
    </row>
    <row r="421" spans="1:33"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c r="AE421" s="393"/>
      <c r="AF421" s="393"/>
      <c r="AG421" s="393"/>
    </row>
    <row r="422" spans="1:33"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c r="AE422" s="393"/>
      <c r="AF422" s="393"/>
      <c r="AG422" s="393"/>
    </row>
    <row r="423" spans="1:33"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row>
    <row r="424" spans="1:33"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row>
    <row r="425" spans="1:33"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c r="AG425" s="393"/>
    </row>
    <row r="426" spans="1:33"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c r="AE426" s="393"/>
      <c r="AF426" s="393"/>
      <c r="AG426" s="393"/>
    </row>
    <row r="427" spans="1:33"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row>
    <row r="428" spans="1:33"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c r="AE428" s="393"/>
      <c r="AF428" s="393"/>
      <c r="AG428" s="393"/>
    </row>
    <row r="429" spans="1:33"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c r="AE429" s="393"/>
      <c r="AF429" s="393"/>
      <c r="AG429" s="393"/>
    </row>
    <row r="430" spans="1:33"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c r="AE430" s="393"/>
      <c r="AF430" s="393"/>
      <c r="AG430" s="393"/>
    </row>
    <row r="431" spans="1:33"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c r="AE431" s="393"/>
      <c r="AF431" s="393"/>
      <c r="AG431" s="393"/>
    </row>
    <row r="432" spans="1:33"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c r="AE432" s="393"/>
      <c r="AF432" s="393"/>
      <c r="AG432" s="393"/>
    </row>
    <row r="433" spans="1:33"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c r="AE433" s="393"/>
      <c r="AF433" s="393"/>
      <c r="AG433" s="393"/>
    </row>
    <row r="434" spans="1:33"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c r="AE434" s="393"/>
      <c r="AF434" s="393"/>
      <c r="AG434" s="393"/>
    </row>
    <row r="435" spans="1:33"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c r="AE435" s="393"/>
      <c r="AF435" s="393"/>
      <c r="AG435" s="393"/>
    </row>
    <row r="436" spans="1:33"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c r="AE436" s="393"/>
      <c r="AF436" s="393"/>
      <c r="AG436" s="393"/>
    </row>
    <row r="437" spans="1:33"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c r="AE437" s="393"/>
      <c r="AF437" s="393"/>
      <c r="AG437" s="393"/>
    </row>
    <row r="438" spans="1:33"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c r="AE438" s="393"/>
      <c r="AF438" s="393"/>
      <c r="AG438" s="393"/>
    </row>
    <row r="439" spans="1:33"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c r="AE439" s="393"/>
      <c r="AF439" s="393"/>
      <c r="AG439" s="393"/>
    </row>
    <row r="440" spans="1:33"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c r="AE440" s="393"/>
      <c r="AF440" s="393"/>
      <c r="AG440" s="393"/>
    </row>
    <row r="441" spans="1:33"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c r="AE441" s="393"/>
      <c r="AF441" s="393"/>
      <c r="AG441" s="393"/>
    </row>
    <row r="442" spans="1:33"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c r="AE442" s="393"/>
      <c r="AF442" s="393"/>
      <c r="AG442" s="393"/>
    </row>
    <row r="443" spans="1:33"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c r="AE443" s="393"/>
      <c r="AF443" s="393"/>
      <c r="AG443" s="393"/>
    </row>
    <row r="444" spans="1:33"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c r="AE444" s="393"/>
      <c r="AF444" s="393"/>
      <c r="AG444" s="393"/>
    </row>
    <row r="445" spans="1:33"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row>
    <row r="446" spans="1:33"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c r="AE446" s="393"/>
      <c r="AF446" s="393"/>
      <c r="AG446" s="393"/>
    </row>
    <row r="447" spans="1:33"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c r="AE447" s="393"/>
      <c r="AF447" s="393"/>
      <c r="AG447" s="393"/>
    </row>
    <row r="448" spans="1:33"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c r="AE448" s="393"/>
      <c r="AF448" s="393"/>
      <c r="AG448" s="393"/>
    </row>
    <row r="449" spans="1:33"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c r="AE449" s="393"/>
      <c r="AF449" s="393"/>
      <c r="AG449" s="393"/>
    </row>
    <row r="450" spans="1:33"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c r="AE450" s="393"/>
      <c r="AF450" s="393"/>
      <c r="AG450" s="393"/>
    </row>
    <row r="451" spans="1:33"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c r="AE451" s="393"/>
      <c r="AF451" s="393"/>
      <c r="AG451" s="393"/>
    </row>
    <row r="452" spans="1:33"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c r="AE452" s="393"/>
      <c r="AF452" s="393"/>
      <c r="AG452" s="393"/>
    </row>
    <row r="453" spans="1:33"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c r="AE453" s="393"/>
      <c r="AF453" s="393"/>
      <c r="AG453" s="393"/>
    </row>
    <row r="454" spans="1:33"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c r="AE454" s="393"/>
      <c r="AF454" s="393"/>
      <c r="AG454" s="393"/>
    </row>
    <row r="455" spans="1:33"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c r="AE455" s="393"/>
      <c r="AF455" s="393"/>
      <c r="AG455" s="393"/>
    </row>
    <row r="456" spans="1:33"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c r="AE456" s="393"/>
      <c r="AF456" s="393"/>
      <c r="AG456" s="393"/>
    </row>
    <row r="457" spans="1:33"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c r="AE457" s="393"/>
      <c r="AF457" s="393"/>
      <c r="AG457" s="393"/>
    </row>
    <row r="458" spans="1:33"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c r="AE458" s="393"/>
      <c r="AF458" s="393"/>
      <c r="AG458" s="393"/>
    </row>
    <row r="459" spans="1:33"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c r="AE459" s="393"/>
      <c r="AF459" s="393"/>
      <c r="AG459" s="393"/>
    </row>
    <row r="460" spans="1:33"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c r="AE460" s="393"/>
      <c r="AF460" s="393"/>
      <c r="AG460" s="393"/>
    </row>
    <row r="461" spans="1:33"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c r="AE461" s="393"/>
      <c r="AF461" s="393"/>
      <c r="AG461" s="393"/>
    </row>
    <row r="462" spans="1:33"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c r="AE462" s="393"/>
      <c r="AF462" s="393"/>
      <c r="AG462" s="393"/>
    </row>
    <row r="463" spans="1:33"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c r="AE463" s="393"/>
      <c r="AF463" s="393"/>
      <c r="AG463" s="393"/>
    </row>
    <row r="464" spans="1:33"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c r="AE464" s="393"/>
      <c r="AF464" s="393"/>
      <c r="AG464" s="393"/>
    </row>
    <row r="465" spans="1:33"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c r="AE465" s="393"/>
      <c r="AF465" s="393"/>
      <c r="AG465" s="393"/>
    </row>
    <row r="466" spans="1:33"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c r="AE466" s="393"/>
      <c r="AF466" s="393"/>
      <c r="AG466" s="393"/>
    </row>
    <row r="467" spans="1:33"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c r="AE467" s="393"/>
      <c r="AF467" s="393"/>
      <c r="AG467" s="393"/>
    </row>
    <row r="468" spans="1:33"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c r="AE468" s="393"/>
      <c r="AF468" s="393"/>
      <c r="AG468" s="393"/>
    </row>
    <row r="469" spans="1:33"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c r="AE469" s="393"/>
      <c r="AF469" s="393"/>
      <c r="AG469" s="393"/>
    </row>
    <row r="470" spans="1:33"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c r="AE470" s="393"/>
      <c r="AF470" s="393"/>
      <c r="AG470" s="393"/>
    </row>
    <row r="471" spans="1:33"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c r="AE471" s="393"/>
      <c r="AF471" s="393"/>
      <c r="AG471" s="393"/>
    </row>
    <row r="472" spans="1:33"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c r="AE472" s="393"/>
      <c r="AF472" s="393"/>
      <c r="AG472" s="393"/>
    </row>
    <row r="473" spans="1:33"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c r="AE473" s="393"/>
      <c r="AF473" s="393"/>
      <c r="AG473" s="393"/>
    </row>
    <row r="474" spans="1:33"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c r="AE474" s="393"/>
      <c r="AF474" s="393"/>
      <c r="AG474" s="393"/>
    </row>
    <row r="475" spans="1:33"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c r="AE475" s="393"/>
      <c r="AF475" s="393"/>
      <c r="AG475" s="393"/>
    </row>
    <row r="476" spans="1:33"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c r="AE476" s="393"/>
      <c r="AF476" s="393"/>
      <c r="AG476" s="393"/>
    </row>
    <row r="477" spans="1:33"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c r="AE477" s="393"/>
      <c r="AF477" s="393"/>
      <c r="AG477" s="393"/>
    </row>
    <row r="478" spans="1:33"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c r="AE478" s="393"/>
      <c r="AF478" s="393"/>
      <c r="AG478" s="393"/>
    </row>
    <row r="479" spans="1:33"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c r="AE479" s="393"/>
      <c r="AF479" s="393"/>
      <c r="AG479" s="393"/>
    </row>
    <row r="480" spans="1:33"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c r="AE480" s="393"/>
      <c r="AF480" s="393"/>
      <c r="AG480" s="393"/>
    </row>
    <row r="481" spans="1:33"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row>
    <row r="482" spans="1:33"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row>
    <row r="483" spans="1:33"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row>
    <row r="484" spans="1:33"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row>
    <row r="485" spans="1:33"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c r="AE485" s="393"/>
      <c r="AF485" s="393"/>
      <c r="AG485" s="393"/>
    </row>
    <row r="486" spans="1:33"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row>
    <row r="487" spans="1:33"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c r="AE487" s="393"/>
      <c r="AF487" s="393"/>
      <c r="AG487" s="393"/>
    </row>
    <row r="488" spans="1:33"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c r="AG488" s="393"/>
    </row>
    <row r="489" spans="1:33"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c r="AE489" s="393"/>
      <c r="AF489" s="393"/>
      <c r="AG489" s="393"/>
    </row>
    <row r="490" spans="1:33"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c r="AE490" s="393"/>
      <c r="AF490" s="393"/>
      <c r="AG490" s="393"/>
    </row>
    <row r="491" spans="1:33"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c r="AE491" s="393"/>
      <c r="AF491" s="393"/>
      <c r="AG491" s="393"/>
    </row>
    <row r="492" spans="1:33"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c r="AE492" s="393"/>
      <c r="AF492" s="393"/>
      <c r="AG492" s="393"/>
    </row>
    <row r="493" spans="1:33"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c r="AE493" s="393"/>
      <c r="AF493" s="393"/>
      <c r="AG493" s="393"/>
    </row>
    <row r="494" spans="1:33"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c r="AE494" s="393"/>
      <c r="AF494" s="393"/>
      <c r="AG494" s="393"/>
    </row>
    <row r="495" spans="1:33"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c r="AE495" s="393"/>
      <c r="AF495" s="393"/>
      <c r="AG495" s="393"/>
    </row>
    <row r="496" spans="1:33"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c r="AE496" s="393"/>
      <c r="AF496" s="393"/>
      <c r="AG496" s="393"/>
    </row>
    <row r="497" spans="1:33"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c r="AE497" s="393"/>
      <c r="AF497" s="393"/>
      <c r="AG497" s="393"/>
    </row>
    <row r="498" spans="1:33"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c r="AE498" s="393"/>
      <c r="AF498" s="393"/>
      <c r="AG498" s="393"/>
    </row>
    <row r="499" spans="1:33"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c r="AE499" s="393"/>
      <c r="AF499" s="393"/>
      <c r="AG499" s="393"/>
    </row>
    <row r="500" spans="1:33"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c r="AE500" s="393"/>
      <c r="AF500" s="393"/>
      <c r="AG500" s="393"/>
    </row>
    <row r="501" spans="1:33"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c r="AE501" s="393"/>
      <c r="AF501" s="393"/>
      <c r="AG501" s="393"/>
    </row>
    <row r="502" spans="1:33"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c r="AE502" s="393"/>
      <c r="AF502" s="393"/>
      <c r="AG502" s="393"/>
    </row>
    <row r="503" spans="1:33"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c r="AE503" s="393"/>
      <c r="AF503" s="393"/>
      <c r="AG503" s="393"/>
    </row>
    <row r="504" spans="1:33"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c r="AG504" s="393"/>
    </row>
    <row r="505" spans="1:33"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c r="AG505" s="393"/>
    </row>
    <row r="506" spans="1:33"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c r="AE506" s="393"/>
      <c r="AF506" s="393"/>
      <c r="AG506" s="393"/>
    </row>
    <row r="507" spans="1:33"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c r="AE507" s="393"/>
      <c r="AF507" s="393"/>
      <c r="AG507" s="393"/>
    </row>
    <row r="508" spans="1:33"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c r="AE508" s="393"/>
      <c r="AF508" s="393"/>
      <c r="AG508" s="393"/>
    </row>
    <row r="509" spans="1:33"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c r="AE509" s="393"/>
      <c r="AF509" s="393"/>
      <c r="AG509" s="393"/>
    </row>
    <row r="510" spans="1:33"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c r="AE510" s="393"/>
      <c r="AF510" s="393"/>
      <c r="AG510" s="393"/>
    </row>
    <row r="511" spans="1:33"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c r="AE511" s="393"/>
      <c r="AF511" s="393"/>
      <c r="AG511" s="393"/>
    </row>
    <row r="512" spans="1:33"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c r="AE512" s="393"/>
      <c r="AF512" s="393"/>
      <c r="AG512" s="393"/>
    </row>
    <row r="513" spans="1:33"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row>
    <row r="514" spans="1:33"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c r="AE514" s="393"/>
      <c r="AF514" s="393"/>
      <c r="AG514" s="393"/>
    </row>
    <row r="515" spans="1:33"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c r="AE515" s="393"/>
      <c r="AF515" s="393"/>
      <c r="AG515" s="393"/>
    </row>
    <row r="516" spans="1:33"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c r="AE516" s="393"/>
      <c r="AF516" s="393"/>
      <c r="AG516" s="393"/>
    </row>
    <row r="517" spans="1:33"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c r="AE517" s="393"/>
      <c r="AF517" s="393"/>
      <c r="AG517" s="393"/>
    </row>
    <row r="518" spans="1:33"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c r="AE518" s="393"/>
      <c r="AF518" s="393"/>
      <c r="AG518" s="393"/>
    </row>
    <row r="519" spans="1:33"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c r="AE519" s="393"/>
      <c r="AF519" s="393"/>
      <c r="AG519" s="393"/>
    </row>
    <row r="520" spans="1:33"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c r="AE520" s="393"/>
      <c r="AF520" s="393"/>
      <c r="AG520" s="393"/>
    </row>
    <row r="521" spans="1:33"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c r="AE521" s="393"/>
      <c r="AF521" s="393"/>
      <c r="AG521" s="393"/>
    </row>
    <row r="522" spans="1:33"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c r="AE522" s="393"/>
      <c r="AF522" s="393"/>
      <c r="AG522" s="393"/>
    </row>
    <row r="523" spans="1:33"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c r="AE523" s="393"/>
      <c r="AF523" s="393"/>
      <c r="AG523" s="393"/>
    </row>
    <row r="524" spans="1:33"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c r="AE524" s="393"/>
      <c r="AF524" s="393"/>
      <c r="AG524" s="393"/>
    </row>
    <row r="525" spans="1:33"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c r="AE525" s="393"/>
      <c r="AF525" s="393"/>
      <c r="AG525" s="393"/>
    </row>
    <row r="526" spans="1:33"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c r="AE526" s="393"/>
      <c r="AF526" s="393"/>
      <c r="AG526" s="393"/>
    </row>
    <row r="527" spans="1:33"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c r="AE527" s="393"/>
      <c r="AF527" s="393"/>
      <c r="AG527" s="393"/>
    </row>
    <row r="528" spans="1:33"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c r="AE528" s="393"/>
      <c r="AF528" s="393"/>
      <c r="AG528" s="393"/>
    </row>
    <row r="529" spans="1:33"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row>
    <row r="530" spans="1:33"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c r="AE530" s="393"/>
      <c r="AF530" s="393"/>
      <c r="AG530" s="393"/>
    </row>
    <row r="531" spans="1:33"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c r="AE531" s="393"/>
      <c r="AF531" s="393"/>
      <c r="AG531" s="393"/>
    </row>
    <row r="532" spans="1:33"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c r="AE532" s="393"/>
      <c r="AF532" s="393"/>
      <c r="AG532" s="393"/>
    </row>
    <row r="533" spans="1:33"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c r="AE533" s="393"/>
      <c r="AF533" s="393"/>
      <c r="AG533" s="393"/>
    </row>
    <row r="534" spans="1:33"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c r="AE534" s="393"/>
      <c r="AF534" s="393"/>
      <c r="AG534" s="393"/>
    </row>
    <row r="535" spans="1:33"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row>
    <row r="536" spans="1:33"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c r="AE536" s="393"/>
      <c r="AF536" s="393"/>
      <c r="AG536" s="393"/>
    </row>
    <row r="537" spans="1:33"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c r="AE537" s="393"/>
      <c r="AF537" s="393"/>
      <c r="AG537" s="393"/>
    </row>
    <row r="538" spans="1:33"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c r="AE538" s="393"/>
      <c r="AF538" s="393"/>
      <c r="AG538" s="393"/>
    </row>
    <row r="539" spans="1:33"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c r="AE539" s="393"/>
      <c r="AF539" s="393"/>
      <c r="AG539" s="393"/>
    </row>
    <row r="540" spans="1:33"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c r="AE540" s="393"/>
      <c r="AF540" s="393"/>
      <c r="AG540" s="393"/>
    </row>
    <row r="541" spans="1:33"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c r="AE541" s="393"/>
      <c r="AF541" s="393"/>
      <c r="AG541" s="393"/>
    </row>
    <row r="542" spans="1:33"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c r="AE542" s="393"/>
      <c r="AF542" s="393"/>
      <c r="AG542" s="393"/>
    </row>
    <row r="543" spans="1:33"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c r="AE543" s="393"/>
      <c r="AF543" s="393"/>
      <c r="AG543" s="393"/>
    </row>
    <row r="544" spans="1:33"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c r="AE544" s="393"/>
      <c r="AF544" s="393"/>
      <c r="AG544" s="393"/>
    </row>
    <row r="545" spans="1:33"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c r="AE545" s="393"/>
      <c r="AF545" s="393"/>
      <c r="AG545" s="393"/>
    </row>
    <row r="546" spans="1:33"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c r="AE546" s="393"/>
      <c r="AF546" s="393"/>
      <c r="AG546" s="393"/>
    </row>
    <row r="547" spans="1:33"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c r="AE547" s="393"/>
      <c r="AF547" s="393"/>
      <c r="AG547" s="393"/>
    </row>
    <row r="548" spans="1:33"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c r="AE548" s="393"/>
      <c r="AF548" s="393"/>
      <c r="AG548" s="393"/>
    </row>
    <row r="549" spans="1:33"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c r="AE549" s="393"/>
      <c r="AF549" s="393"/>
      <c r="AG549" s="393"/>
    </row>
    <row r="550" spans="1:33"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c r="AE550" s="393"/>
      <c r="AF550" s="393"/>
      <c r="AG550" s="393"/>
    </row>
    <row r="551" spans="1:33"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c r="AE551" s="393"/>
      <c r="AF551" s="393"/>
      <c r="AG551" s="393"/>
    </row>
    <row r="552" spans="1:33"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c r="AE552" s="393"/>
      <c r="AF552" s="393"/>
      <c r="AG552" s="393"/>
    </row>
    <row r="553" spans="1:33"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c r="AE553" s="393"/>
      <c r="AF553" s="393"/>
      <c r="AG553" s="393"/>
    </row>
    <row r="554" spans="1:33"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c r="AE554" s="393"/>
      <c r="AF554" s="393"/>
      <c r="AG554" s="393"/>
    </row>
    <row r="555" spans="1:33"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c r="AE555" s="393"/>
      <c r="AF555" s="393"/>
      <c r="AG555" s="393"/>
    </row>
    <row r="556" spans="1:33"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c r="AE556" s="393"/>
      <c r="AF556" s="393"/>
      <c r="AG556" s="393"/>
    </row>
    <row r="557" spans="1:33"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c r="AE557" s="393"/>
      <c r="AF557" s="393"/>
      <c r="AG557" s="393"/>
    </row>
    <row r="558" spans="1:33"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c r="AE558" s="393"/>
      <c r="AF558" s="393"/>
      <c r="AG558" s="393"/>
    </row>
    <row r="559" spans="1:33"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c r="AE559" s="393"/>
      <c r="AF559" s="393"/>
      <c r="AG559" s="393"/>
    </row>
    <row r="560" spans="1:33"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c r="AE560" s="393"/>
      <c r="AF560" s="393"/>
      <c r="AG560" s="393"/>
    </row>
    <row r="561" spans="1:33"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c r="AE561" s="393"/>
      <c r="AF561" s="393"/>
      <c r="AG561" s="393"/>
    </row>
    <row r="562" spans="1:33"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c r="AE562" s="393"/>
      <c r="AF562" s="393"/>
      <c r="AG562" s="393"/>
    </row>
    <row r="563" spans="1:33"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c r="AE563" s="393"/>
      <c r="AF563" s="393"/>
      <c r="AG563" s="393"/>
    </row>
    <row r="564" spans="1:33"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c r="AE564" s="393"/>
      <c r="AF564" s="393"/>
      <c r="AG564" s="393"/>
    </row>
    <row r="565" spans="1:33"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c r="AE565" s="393"/>
      <c r="AF565" s="393"/>
      <c r="AG565" s="393"/>
    </row>
    <row r="566" spans="1:33"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c r="AE566" s="393"/>
      <c r="AF566" s="393"/>
      <c r="AG566" s="393"/>
    </row>
    <row r="567" spans="1:33"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c r="AE567" s="393"/>
      <c r="AF567" s="393"/>
      <c r="AG567" s="393"/>
    </row>
    <row r="568" spans="1:33"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c r="AE568" s="393"/>
      <c r="AF568" s="393"/>
      <c r="AG568" s="393"/>
    </row>
    <row r="569" spans="1:33"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c r="AE569" s="393"/>
      <c r="AF569" s="393"/>
      <c r="AG569" s="393"/>
    </row>
    <row r="570" spans="1:33"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c r="AE570" s="393"/>
      <c r="AF570" s="393"/>
      <c r="AG570" s="393"/>
    </row>
    <row r="571" spans="1:33"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c r="AE571" s="393"/>
      <c r="AF571" s="393"/>
      <c r="AG571" s="393"/>
    </row>
    <row r="572" spans="1:33"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c r="AE572" s="393"/>
      <c r="AF572" s="393"/>
      <c r="AG572" s="393"/>
    </row>
    <row r="573" spans="1:33"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c r="AE573" s="393"/>
      <c r="AF573" s="393"/>
      <c r="AG573" s="393"/>
    </row>
    <row r="574" spans="1:33"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c r="AE574" s="393"/>
      <c r="AF574" s="393"/>
      <c r="AG574" s="393"/>
    </row>
    <row r="575" spans="1:33"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c r="AE575" s="393"/>
      <c r="AF575" s="393"/>
      <c r="AG575" s="393"/>
    </row>
    <row r="576" spans="1:33"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c r="AE576" s="393"/>
      <c r="AF576" s="393"/>
      <c r="AG576" s="393"/>
    </row>
    <row r="577" spans="1:33"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c r="AE577" s="393"/>
      <c r="AF577" s="393"/>
      <c r="AG577" s="393"/>
    </row>
    <row r="578" spans="1:33"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c r="AE578" s="393"/>
      <c r="AF578" s="393"/>
      <c r="AG578" s="393"/>
    </row>
    <row r="579" spans="1:33"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c r="AE579" s="393"/>
      <c r="AF579" s="393"/>
      <c r="AG579" s="393"/>
    </row>
    <row r="580" spans="1:33"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c r="AE580" s="393"/>
      <c r="AF580" s="393"/>
      <c r="AG580" s="393"/>
    </row>
    <row r="581" spans="1:33"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c r="AE581" s="393"/>
      <c r="AF581" s="393"/>
      <c r="AG581" s="393"/>
    </row>
    <row r="582" spans="1:33"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c r="AE582" s="393"/>
      <c r="AF582" s="393"/>
      <c r="AG582" s="393"/>
    </row>
    <row r="583" spans="1:33"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c r="AE583" s="393"/>
      <c r="AF583" s="393"/>
      <c r="AG583" s="393"/>
    </row>
    <row r="584" spans="1:33"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c r="AE584" s="393"/>
      <c r="AF584" s="393"/>
      <c r="AG584" s="393"/>
    </row>
    <row r="585" spans="1:33"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c r="AE585" s="393"/>
      <c r="AF585" s="393"/>
      <c r="AG585" s="393"/>
    </row>
    <row r="586" spans="1:33"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c r="AE586" s="393"/>
      <c r="AF586" s="393"/>
      <c r="AG586" s="393"/>
    </row>
    <row r="587" spans="1:33"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c r="AE587" s="393"/>
      <c r="AF587" s="393"/>
      <c r="AG587" s="393"/>
    </row>
    <row r="588" spans="1:33"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c r="AE588" s="393"/>
      <c r="AF588" s="393"/>
      <c r="AG588" s="393"/>
    </row>
    <row r="589" spans="1:33"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row>
    <row r="590" spans="1:33"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c r="AE590" s="393"/>
      <c r="AF590" s="393"/>
      <c r="AG590" s="393"/>
    </row>
    <row r="591" spans="1:33"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c r="AE591" s="393"/>
      <c r="AF591" s="393"/>
      <c r="AG591" s="393"/>
    </row>
    <row r="592" spans="1:33"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c r="AE592" s="393"/>
      <c r="AF592" s="393"/>
      <c r="AG592" s="393"/>
    </row>
    <row r="593" spans="1:33"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c r="AE593" s="393"/>
      <c r="AF593" s="393"/>
      <c r="AG593" s="393"/>
    </row>
    <row r="594" spans="1:33"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c r="AE594" s="393"/>
      <c r="AF594" s="393"/>
      <c r="AG594" s="393"/>
    </row>
    <row r="595" spans="1:33"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c r="AE595" s="393"/>
      <c r="AF595" s="393"/>
      <c r="AG595" s="393"/>
    </row>
    <row r="596" spans="1:33"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c r="AE596" s="393"/>
      <c r="AF596" s="393"/>
      <c r="AG596" s="393"/>
    </row>
    <row r="597" spans="1:33"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c r="AE597" s="393"/>
      <c r="AF597" s="393"/>
      <c r="AG597" s="393"/>
    </row>
    <row r="598" spans="1:33"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c r="AE598" s="393"/>
      <c r="AF598" s="393"/>
      <c r="AG598" s="393"/>
    </row>
    <row r="599" spans="1:33"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row>
    <row r="600" spans="1:33"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c r="AE600" s="393"/>
      <c r="AF600" s="393"/>
      <c r="AG600" s="393"/>
    </row>
    <row r="601" spans="1:33"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c r="AE601" s="393"/>
      <c r="AF601" s="393"/>
      <c r="AG601" s="393"/>
    </row>
    <row r="602" spans="1:33"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c r="AE602" s="393"/>
      <c r="AF602" s="393"/>
      <c r="AG602" s="393"/>
    </row>
    <row r="603" spans="1:33"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c r="AE603" s="393"/>
      <c r="AF603" s="393"/>
      <c r="AG603" s="393"/>
    </row>
    <row r="604" spans="1:33"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c r="AE604" s="393"/>
      <c r="AF604" s="393"/>
      <c r="AG604" s="393"/>
    </row>
    <row r="605" spans="1:33"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c r="AE605" s="393"/>
      <c r="AF605" s="393"/>
      <c r="AG605" s="393"/>
    </row>
    <row r="606" spans="1:33"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c r="AE606" s="393"/>
      <c r="AF606" s="393"/>
      <c r="AG606" s="393"/>
    </row>
    <row r="607" spans="1:33"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c r="AE607" s="393"/>
      <c r="AF607" s="393"/>
      <c r="AG607" s="393"/>
    </row>
    <row r="608" spans="1:33"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c r="AE608" s="393"/>
      <c r="AF608" s="393"/>
      <c r="AG608" s="393"/>
    </row>
    <row r="609" spans="1:33"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c r="AE609" s="393"/>
      <c r="AF609" s="393"/>
      <c r="AG609" s="393"/>
    </row>
    <row r="610" spans="1:33"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c r="AE610" s="393"/>
      <c r="AF610" s="393"/>
      <c r="AG610" s="393"/>
    </row>
    <row r="611" spans="1:33"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c r="AE611" s="393"/>
      <c r="AF611" s="393"/>
      <c r="AG611" s="393"/>
    </row>
    <row r="612" spans="1:33"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c r="AE612" s="393"/>
      <c r="AF612" s="393"/>
      <c r="AG612" s="393"/>
    </row>
    <row r="613" spans="1:33"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row>
    <row r="614" spans="1:33"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c r="AE614" s="393"/>
      <c r="AF614" s="393"/>
      <c r="AG614" s="393"/>
    </row>
    <row r="615" spans="1:33"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c r="AE615" s="393"/>
      <c r="AF615" s="393"/>
      <c r="AG615" s="393"/>
    </row>
    <row r="616" spans="1:33"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c r="AE616" s="393"/>
      <c r="AF616" s="393"/>
      <c r="AG616" s="393"/>
    </row>
    <row r="617" spans="1:33"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c r="AE617" s="393"/>
      <c r="AF617" s="393"/>
      <c r="AG617" s="393"/>
    </row>
    <row r="618" spans="1:33"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c r="AE618" s="393"/>
      <c r="AF618" s="393"/>
      <c r="AG618" s="393"/>
    </row>
    <row r="619" spans="1:33"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c r="AE619" s="393"/>
      <c r="AF619" s="393"/>
      <c r="AG619" s="393"/>
    </row>
    <row r="620" spans="1:33"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c r="AE620" s="393"/>
      <c r="AF620" s="393"/>
      <c r="AG620" s="393"/>
    </row>
    <row r="621" spans="1:33"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c r="AE621" s="393"/>
      <c r="AF621" s="393"/>
      <c r="AG621" s="393"/>
    </row>
    <row r="622" spans="1:33"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c r="AE622" s="393"/>
      <c r="AF622" s="393"/>
      <c r="AG622" s="393"/>
    </row>
    <row r="623" spans="1:33"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c r="AE623" s="393"/>
      <c r="AF623" s="393"/>
      <c r="AG623" s="393"/>
    </row>
    <row r="624" spans="1:33"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c r="AE624" s="393"/>
      <c r="AF624" s="393"/>
      <c r="AG624" s="393"/>
    </row>
    <row r="625" spans="1:33"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row>
    <row r="626" spans="1:33"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c r="AE626" s="393"/>
      <c r="AF626" s="393"/>
      <c r="AG626" s="393"/>
    </row>
    <row r="627" spans="1:33"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row>
    <row r="628" spans="1:33"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c r="AE628" s="393"/>
      <c r="AF628" s="393"/>
      <c r="AG628" s="393"/>
    </row>
    <row r="629" spans="1:33"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c r="AE629" s="393"/>
      <c r="AF629" s="393"/>
      <c r="AG629" s="393"/>
    </row>
    <row r="630" spans="1:33"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c r="AE630" s="393"/>
      <c r="AF630" s="393"/>
      <c r="AG630" s="393"/>
    </row>
    <row r="631" spans="1:33"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c r="AE631" s="393"/>
      <c r="AF631" s="393"/>
      <c r="AG631" s="393"/>
    </row>
    <row r="632" spans="1:33"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c r="AE632" s="393"/>
      <c r="AF632" s="393"/>
      <c r="AG632" s="393"/>
    </row>
    <row r="633" spans="1:33"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c r="AE633" s="393"/>
      <c r="AF633" s="393"/>
      <c r="AG633" s="393"/>
    </row>
    <row r="634" spans="1:33"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c r="AE634" s="393"/>
      <c r="AF634" s="393"/>
      <c r="AG634" s="393"/>
    </row>
    <row r="635" spans="1:33"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c r="AE635" s="393"/>
      <c r="AF635" s="393"/>
      <c r="AG635" s="393"/>
    </row>
    <row r="636" spans="1:33"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c r="AE636" s="393"/>
      <c r="AF636" s="393"/>
      <c r="AG636" s="393"/>
    </row>
    <row r="637" spans="1:33"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c r="AE637" s="393"/>
      <c r="AF637" s="393"/>
      <c r="AG637" s="393"/>
    </row>
    <row r="638" spans="1:33"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c r="AE638" s="393"/>
      <c r="AF638" s="393"/>
      <c r="AG638" s="393"/>
    </row>
    <row r="639" spans="1:33"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c r="AE639" s="393"/>
      <c r="AF639" s="393"/>
      <c r="AG639" s="393"/>
    </row>
    <row r="640" spans="1:33"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c r="AE640" s="393"/>
      <c r="AF640" s="393"/>
      <c r="AG640" s="393"/>
    </row>
    <row r="641" spans="1:33"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c r="AE641" s="393"/>
      <c r="AF641" s="393"/>
      <c r="AG641" s="393"/>
    </row>
    <row r="642" spans="1:33"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c r="AE642" s="393"/>
      <c r="AF642" s="393"/>
      <c r="AG642" s="393"/>
    </row>
    <row r="643" spans="1:33"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row>
    <row r="644" spans="1:33"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c r="AE644" s="393"/>
      <c r="AF644" s="393"/>
      <c r="AG644" s="393"/>
    </row>
    <row r="645" spans="1:33"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c r="AE645" s="393"/>
      <c r="AF645" s="393"/>
      <c r="AG645" s="393"/>
    </row>
    <row r="646" spans="1:33"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c r="AE646" s="393"/>
      <c r="AF646" s="393"/>
      <c r="AG646" s="393"/>
    </row>
    <row r="647" spans="1:33"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c r="AE647" s="393"/>
      <c r="AF647" s="393"/>
      <c r="AG647" s="393"/>
    </row>
    <row r="648" spans="1:33"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c r="AE648" s="393"/>
      <c r="AF648" s="393"/>
      <c r="AG648" s="393"/>
    </row>
    <row r="649" spans="1:33"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c r="AE649" s="393"/>
      <c r="AF649" s="393"/>
      <c r="AG649" s="393"/>
    </row>
    <row r="650" spans="1:33"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c r="AE650" s="393"/>
      <c r="AF650" s="393"/>
      <c r="AG650" s="393"/>
    </row>
    <row r="651" spans="1:33"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c r="AE651" s="393"/>
      <c r="AF651" s="393"/>
      <c r="AG651" s="393"/>
    </row>
    <row r="652" spans="1:33"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c r="AE652" s="393"/>
      <c r="AF652" s="393"/>
      <c r="AG652" s="393"/>
    </row>
    <row r="653" spans="1:33"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c r="AE653" s="393"/>
      <c r="AF653" s="393"/>
      <c r="AG653" s="393"/>
    </row>
    <row r="654" spans="1:33"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c r="AE654" s="393"/>
      <c r="AF654" s="393"/>
      <c r="AG654" s="393"/>
    </row>
    <row r="655" spans="1:33"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c r="AE655" s="393"/>
      <c r="AF655" s="393"/>
      <c r="AG655" s="393"/>
    </row>
    <row r="656" spans="1:33"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c r="AE656" s="393"/>
      <c r="AF656" s="393"/>
      <c r="AG656" s="393"/>
    </row>
    <row r="657" spans="1:33"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c r="AE657" s="393"/>
      <c r="AF657" s="393"/>
      <c r="AG657" s="393"/>
    </row>
    <row r="658" spans="1:33"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c r="AE658" s="393"/>
      <c r="AF658" s="393"/>
      <c r="AG658" s="393"/>
    </row>
    <row r="659" spans="1:33"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row>
    <row r="660" spans="1:33"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c r="AE660" s="393"/>
      <c r="AF660" s="393"/>
      <c r="AG660" s="393"/>
    </row>
    <row r="661" spans="1:33"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393"/>
    </row>
    <row r="662" spans="1:33"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row>
    <row r="663" spans="1:33"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row>
    <row r="664" spans="1:33"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row>
    <row r="665" spans="1:33"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c r="AE665" s="393"/>
      <c r="AF665" s="393"/>
      <c r="AG665" s="393"/>
    </row>
    <row r="666" spans="1:33"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c r="AE666" s="393"/>
      <c r="AF666" s="393"/>
      <c r="AG666" s="393"/>
    </row>
    <row r="667" spans="1:33"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c r="AE667" s="393"/>
      <c r="AF667" s="393"/>
      <c r="AG667" s="393"/>
    </row>
    <row r="668" spans="1:33"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c r="AE668" s="393"/>
      <c r="AF668" s="393"/>
      <c r="AG668" s="393"/>
    </row>
    <row r="669" spans="1:33"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c r="AE669" s="393"/>
      <c r="AF669" s="393"/>
      <c r="AG669" s="393"/>
    </row>
    <row r="670" spans="1:33"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c r="AE670" s="393"/>
      <c r="AF670" s="393"/>
      <c r="AG670" s="393"/>
    </row>
    <row r="671" spans="1:33"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c r="AE671" s="393"/>
      <c r="AF671" s="393"/>
      <c r="AG671" s="393"/>
    </row>
    <row r="672" spans="1:33"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c r="AE672" s="393"/>
      <c r="AF672" s="393"/>
      <c r="AG672" s="393"/>
    </row>
    <row r="673" spans="1:33"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row>
    <row r="674" spans="1:33"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c r="AE674" s="393"/>
      <c r="AF674" s="393"/>
      <c r="AG674" s="393"/>
    </row>
    <row r="675" spans="1:33"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c r="AE675" s="393"/>
      <c r="AF675" s="393"/>
      <c r="AG675" s="393"/>
    </row>
    <row r="676" spans="1:33"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c r="AE676" s="393"/>
      <c r="AF676" s="393"/>
      <c r="AG676" s="393"/>
    </row>
    <row r="677" spans="1:33"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c r="AE677" s="393"/>
      <c r="AF677" s="393"/>
      <c r="AG677" s="393"/>
    </row>
    <row r="678" spans="1:33"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c r="AE678" s="393"/>
      <c r="AF678" s="393"/>
      <c r="AG678" s="393"/>
    </row>
    <row r="679" spans="1:33"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c r="AE679" s="393"/>
      <c r="AF679" s="393"/>
      <c r="AG679" s="393"/>
    </row>
    <row r="680" spans="1:33"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c r="AE680" s="393"/>
      <c r="AF680" s="393"/>
      <c r="AG680" s="393"/>
    </row>
    <row r="681" spans="1:33"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row>
    <row r="682" spans="1:33"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c r="AE682" s="393"/>
      <c r="AF682" s="393"/>
      <c r="AG682" s="393"/>
    </row>
    <row r="683" spans="1:33"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c r="AE683" s="393"/>
      <c r="AF683" s="393"/>
      <c r="AG683" s="393"/>
    </row>
    <row r="684" spans="1:33"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c r="AE684" s="393"/>
      <c r="AF684" s="393"/>
      <c r="AG684" s="393"/>
    </row>
    <row r="685" spans="1:33"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c r="AE685" s="393"/>
      <c r="AF685" s="393"/>
      <c r="AG685" s="393"/>
    </row>
    <row r="686" spans="1:33"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c r="AE686" s="393"/>
      <c r="AF686" s="393"/>
      <c r="AG686" s="393"/>
    </row>
    <row r="687" spans="1:33"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c r="AE687" s="393"/>
      <c r="AF687" s="393"/>
      <c r="AG687" s="393"/>
    </row>
    <row r="688" spans="1:33"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c r="AE688" s="393"/>
      <c r="AF688" s="393"/>
      <c r="AG688" s="393"/>
    </row>
    <row r="689" spans="1:33"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c r="AE689" s="393"/>
      <c r="AF689" s="393"/>
      <c r="AG689" s="393"/>
    </row>
    <row r="690" spans="1:33"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c r="AE690" s="393"/>
      <c r="AF690" s="393"/>
      <c r="AG690" s="393"/>
    </row>
    <row r="691" spans="1:33"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c r="AE691" s="393"/>
      <c r="AF691" s="393"/>
      <c r="AG691" s="393"/>
    </row>
    <row r="692" spans="1:33"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c r="AE692" s="393"/>
      <c r="AF692" s="393"/>
      <c r="AG692" s="393"/>
    </row>
    <row r="693" spans="1:33"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c r="AE693" s="393"/>
      <c r="AF693" s="393"/>
      <c r="AG693" s="393"/>
    </row>
    <row r="694" spans="1:33"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c r="AE694" s="393"/>
      <c r="AF694" s="393"/>
      <c r="AG694" s="393"/>
    </row>
    <row r="695" spans="1:33"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c r="AE695" s="393"/>
      <c r="AF695" s="393"/>
      <c r="AG695" s="393"/>
    </row>
    <row r="696" spans="1:33"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c r="AE696" s="393"/>
      <c r="AF696" s="393"/>
      <c r="AG696" s="393"/>
    </row>
    <row r="697" spans="1:33"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row>
    <row r="698" spans="1:33"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c r="AE698" s="393"/>
      <c r="AF698" s="393"/>
      <c r="AG698" s="393"/>
    </row>
    <row r="699" spans="1:33"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c r="AE699" s="393"/>
      <c r="AF699" s="393"/>
      <c r="AG699" s="393"/>
    </row>
    <row r="700" spans="1:33"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c r="AE700" s="393"/>
      <c r="AF700" s="393"/>
      <c r="AG700" s="393"/>
    </row>
    <row r="701" spans="1:33"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c r="AE701" s="393"/>
      <c r="AF701" s="393"/>
      <c r="AG701" s="393"/>
    </row>
    <row r="702" spans="1:33"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c r="AE702" s="393"/>
      <c r="AF702" s="393"/>
      <c r="AG702" s="393"/>
    </row>
    <row r="703" spans="1:33"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c r="AE703" s="393"/>
      <c r="AF703" s="393"/>
      <c r="AG703" s="393"/>
    </row>
    <row r="704" spans="1:33"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c r="AE704" s="393"/>
      <c r="AF704" s="393"/>
      <c r="AG704" s="393"/>
    </row>
    <row r="705" spans="1:33"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c r="AE705" s="393"/>
      <c r="AF705" s="393"/>
      <c r="AG705" s="393"/>
    </row>
    <row r="706" spans="1:33"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c r="AE706" s="393"/>
      <c r="AF706" s="393"/>
      <c r="AG706" s="393"/>
    </row>
    <row r="707" spans="1:33"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c r="AE707" s="393"/>
      <c r="AF707" s="393"/>
      <c r="AG707" s="393"/>
    </row>
    <row r="708" spans="1:33"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c r="AE708" s="393"/>
      <c r="AF708" s="393"/>
      <c r="AG708" s="393"/>
    </row>
    <row r="709" spans="1:33"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c r="AE709" s="393"/>
      <c r="AF709" s="393"/>
      <c r="AG709" s="393"/>
    </row>
    <row r="710" spans="1:33"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c r="AE710" s="393"/>
      <c r="AF710" s="393"/>
      <c r="AG710" s="393"/>
    </row>
    <row r="711" spans="1:33"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c r="AE711" s="393"/>
      <c r="AF711" s="393"/>
      <c r="AG711" s="393"/>
    </row>
    <row r="712" spans="1:33"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c r="AE712" s="393"/>
      <c r="AF712" s="393"/>
      <c r="AG712" s="393"/>
    </row>
    <row r="713" spans="1:33"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c r="AE713" s="393"/>
      <c r="AF713" s="393"/>
      <c r="AG713" s="393"/>
    </row>
    <row r="714" spans="1:33"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c r="AE714" s="393"/>
      <c r="AF714" s="393"/>
      <c r="AG714" s="393"/>
    </row>
    <row r="715" spans="1:33"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c r="AE715" s="393"/>
      <c r="AF715" s="393"/>
      <c r="AG715" s="393"/>
    </row>
    <row r="716" spans="1:33"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c r="AE716" s="393"/>
      <c r="AF716" s="393"/>
      <c r="AG716" s="393"/>
    </row>
    <row r="717" spans="1:33"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c r="AE717" s="393"/>
      <c r="AF717" s="393"/>
      <c r="AG717" s="393"/>
    </row>
    <row r="718" spans="1:33"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c r="AE718" s="393"/>
      <c r="AF718" s="393"/>
      <c r="AG718" s="393"/>
    </row>
    <row r="719" spans="1:33"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c r="AE719" s="393"/>
      <c r="AF719" s="393"/>
      <c r="AG719" s="393"/>
    </row>
    <row r="720" spans="1:33"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c r="AE720" s="393"/>
      <c r="AF720" s="393"/>
      <c r="AG720" s="393"/>
    </row>
    <row r="721" spans="1:33"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c r="AE721" s="393"/>
      <c r="AF721" s="393"/>
      <c r="AG721" s="393"/>
    </row>
    <row r="722" spans="1:33"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c r="AE722" s="393"/>
      <c r="AF722" s="393"/>
      <c r="AG722" s="393"/>
    </row>
    <row r="723" spans="1:33"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c r="AE723" s="393"/>
      <c r="AF723" s="393"/>
      <c r="AG723" s="393"/>
    </row>
    <row r="724" spans="1:33"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c r="AE724" s="393"/>
      <c r="AF724" s="393"/>
      <c r="AG724" s="393"/>
    </row>
    <row r="725" spans="1:33"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c r="AE725" s="393"/>
      <c r="AF725" s="393"/>
      <c r="AG725" s="393"/>
    </row>
    <row r="726" spans="1:33"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c r="AE726" s="393"/>
      <c r="AF726" s="393"/>
      <c r="AG726" s="393"/>
    </row>
    <row r="727" spans="1:33"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row>
    <row r="728" spans="1:33"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c r="AE728" s="393"/>
      <c r="AF728" s="393"/>
      <c r="AG728" s="393"/>
    </row>
    <row r="729" spans="1:33"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c r="AE729" s="393"/>
      <c r="AF729" s="393"/>
      <c r="AG729" s="393"/>
    </row>
    <row r="730" spans="1:33"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c r="AE730" s="393"/>
      <c r="AF730" s="393"/>
      <c r="AG730" s="393"/>
    </row>
    <row r="731" spans="1:33"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c r="AE731" s="393"/>
      <c r="AF731" s="393"/>
      <c r="AG731" s="393"/>
    </row>
    <row r="732" spans="1:33"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c r="AE732" s="393"/>
      <c r="AF732" s="393"/>
      <c r="AG732" s="393"/>
    </row>
    <row r="733" spans="1:33"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93"/>
      <c r="AG733" s="393"/>
    </row>
    <row r="734" spans="1:33"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c r="AE734" s="393"/>
      <c r="AF734" s="393"/>
      <c r="AG734" s="393"/>
    </row>
    <row r="735" spans="1:33"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c r="AE735" s="393"/>
      <c r="AF735" s="393"/>
      <c r="AG735" s="393"/>
    </row>
    <row r="736" spans="1:33"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c r="AE736" s="393"/>
      <c r="AF736" s="393"/>
      <c r="AG736" s="393"/>
    </row>
    <row r="737" spans="1:33"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c r="AE737" s="393"/>
      <c r="AF737" s="393"/>
      <c r="AG737" s="393"/>
    </row>
    <row r="738" spans="1:33"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c r="AE738" s="393"/>
      <c r="AF738" s="393"/>
      <c r="AG738" s="393"/>
    </row>
    <row r="739" spans="1:33"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c r="AE739" s="393"/>
      <c r="AF739" s="393"/>
      <c r="AG739" s="393"/>
    </row>
    <row r="740" spans="1:33"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c r="AE740" s="393"/>
      <c r="AF740" s="393"/>
      <c r="AG740" s="393"/>
    </row>
    <row r="741" spans="1:33"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c r="AE741" s="393"/>
      <c r="AF741" s="393"/>
      <c r="AG741" s="393"/>
    </row>
    <row r="742" spans="1:33"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c r="AE742" s="393"/>
      <c r="AF742" s="393"/>
      <c r="AG742" s="393"/>
    </row>
    <row r="743" spans="1:33"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c r="AE743" s="393"/>
      <c r="AF743" s="393"/>
      <c r="AG743" s="393"/>
    </row>
    <row r="744" spans="1:33"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c r="AE744" s="393"/>
      <c r="AF744" s="393"/>
      <c r="AG744" s="393"/>
    </row>
    <row r="745" spans="1:33"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c r="AE745" s="393"/>
      <c r="AF745" s="393"/>
      <c r="AG745" s="393"/>
    </row>
    <row r="746" spans="1:33"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c r="AE746" s="393"/>
      <c r="AF746" s="393"/>
      <c r="AG746" s="393"/>
    </row>
    <row r="747" spans="1:33"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c r="AE747" s="393"/>
      <c r="AF747" s="393"/>
      <c r="AG747" s="393"/>
    </row>
    <row r="748" spans="1:33"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c r="AE748" s="393"/>
      <c r="AF748" s="393"/>
      <c r="AG748" s="393"/>
    </row>
    <row r="749" spans="1:33"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c r="AE749" s="393"/>
      <c r="AF749" s="393"/>
      <c r="AG749" s="393"/>
    </row>
    <row r="750" spans="1:33"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c r="AE750" s="393"/>
      <c r="AF750" s="393"/>
      <c r="AG750" s="393"/>
    </row>
    <row r="751" spans="1:33"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c r="AE751" s="393"/>
      <c r="AF751" s="393"/>
      <c r="AG751" s="393"/>
    </row>
    <row r="752" spans="1:33"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c r="AE752" s="393"/>
      <c r="AF752" s="393"/>
      <c r="AG752" s="393"/>
    </row>
    <row r="753" spans="1:33"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c r="AE753" s="393"/>
      <c r="AF753" s="393"/>
      <c r="AG753" s="393"/>
    </row>
    <row r="754" spans="1:33"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c r="AE754" s="393"/>
      <c r="AF754" s="393"/>
      <c r="AG754" s="393"/>
    </row>
    <row r="755" spans="1:33"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c r="AE755" s="393"/>
      <c r="AF755" s="393"/>
      <c r="AG755" s="393"/>
    </row>
    <row r="756" spans="1:33"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c r="AE756" s="393"/>
      <c r="AF756" s="393"/>
      <c r="AG756" s="393"/>
    </row>
    <row r="757" spans="1:33"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c r="AE757" s="393"/>
      <c r="AF757" s="393"/>
      <c r="AG757" s="393"/>
    </row>
    <row r="758" spans="1:33"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c r="AE758" s="393"/>
      <c r="AF758" s="393"/>
      <c r="AG758" s="393"/>
    </row>
    <row r="759" spans="1:33"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c r="AE759" s="393"/>
      <c r="AF759" s="393"/>
      <c r="AG759" s="393"/>
    </row>
    <row r="760" spans="1:33"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c r="AE760" s="393"/>
      <c r="AF760" s="393"/>
      <c r="AG760" s="393"/>
    </row>
    <row r="761" spans="1:33"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c r="AE761" s="393"/>
      <c r="AF761" s="393"/>
      <c r="AG761" s="393"/>
    </row>
    <row r="762" spans="1:33"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c r="AE762" s="393"/>
      <c r="AF762" s="393"/>
      <c r="AG762" s="393"/>
    </row>
    <row r="763" spans="1:33"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c r="AE763" s="393"/>
      <c r="AF763" s="393"/>
      <c r="AG763" s="393"/>
    </row>
    <row r="764" spans="1:33"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c r="AE764" s="393"/>
      <c r="AF764" s="393"/>
      <c r="AG764" s="393"/>
    </row>
    <row r="765" spans="1:33"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c r="AE765" s="393"/>
      <c r="AF765" s="393"/>
      <c r="AG765" s="393"/>
    </row>
    <row r="766" spans="1:33"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c r="AE766" s="393"/>
      <c r="AF766" s="393"/>
      <c r="AG766" s="393"/>
    </row>
    <row r="767" spans="1:33"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c r="AE767" s="393"/>
      <c r="AF767" s="393"/>
      <c r="AG767" s="393"/>
    </row>
    <row r="768" spans="1:33"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c r="AE768" s="393"/>
      <c r="AF768" s="393"/>
      <c r="AG768" s="393"/>
    </row>
    <row r="769" spans="1:33"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c r="AE769" s="393"/>
      <c r="AF769" s="393"/>
      <c r="AG769" s="393"/>
    </row>
    <row r="770" spans="1:33"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c r="AE770" s="393"/>
      <c r="AF770" s="393"/>
      <c r="AG770" s="393"/>
    </row>
    <row r="771" spans="1:33"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c r="AE771" s="393"/>
      <c r="AF771" s="393"/>
      <c r="AG771" s="393"/>
    </row>
    <row r="772" spans="1:33"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c r="AE772" s="393"/>
      <c r="AF772" s="393"/>
      <c r="AG772" s="393"/>
    </row>
    <row r="773" spans="1:33"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c r="AE773" s="393"/>
      <c r="AF773" s="393"/>
      <c r="AG773" s="393"/>
    </row>
    <row r="774" spans="1:33"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c r="AE774" s="393"/>
      <c r="AF774" s="393"/>
      <c r="AG774" s="393"/>
    </row>
    <row r="775" spans="1:33"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c r="AE775" s="393"/>
      <c r="AF775" s="393"/>
      <c r="AG775" s="393"/>
    </row>
    <row r="776" spans="1:33"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c r="AE776" s="393"/>
      <c r="AF776" s="393"/>
      <c r="AG776" s="393"/>
    </row>
    <row r="777" spans="1:33"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c r="AE777" s="393"/>
      <c r="AF777" s="393"/>
      <c r="AG777" s="393"/>
    </row>
    <row r="778" spans="1:33"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c r="AE778" s="393"/>
      <c r="AF778" s="393"/>
      <c r="AG778" s="393"/>
    </row>
    <row r="779" spans="1:33"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c r="AE779" s="393"/>
      <c r="AF779" s="393"/>
      <c r="AG779" s="393"/>
    </row>
    <row r="780" spans="1:33"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c r="AE780" s="393"/>
      <c r="AF780" s="393"/>
      <c r="AG780" s="393"/>
    </row>
    <row r="781" spans="1:33"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c r="AE781" s="393"/>
      <c r="AF781" s="393"/>
      <c r="AG781" s="393"/>
    </row>
    <row r="782" spans="1:33"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c r="AE782" s="393"/>
      <c r="AF782" s="393"/>
      <c r="AG782" s="393"/>
    </row>
    <row r="783" spans="1:33"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c r="AE783" s="393"/>
      <c r="AF783" s="393"/>
      <c r="AG783" s="393"/>
    </row>
    <row r="784" spans="1:33"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c r="AE784" s="393"/>
      <c r="AF784" s="393"/>
      <c r="AG784" s="393"/>
    </row>
    <row r="785" spans="1:33"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c r="AE785" s="393"/>
      <c r="AF785" s="393"/>
      <c r="AG785" s="393"/>
    </row>
    <row r="786" spans="1:33"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c r="AE786" s="393"/>
      <c r="AF786" s="393"/>
      <c r="AG786" s="393"/>
    </row>
    <row r="787" spans="1:33"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c r="AE787" s="393"/>
      <c r="AF787" s="393"/>
      <c r="AG787" s="393"/>
    </row>
    <row r="788" spans="1:33"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c r="AE788" s="393"/>
      <c r="AF788" s="393"/>
      <c r="AG788" s="393"/>
    </row>
    <row r="789" spans="1:33"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c r="AE789" s="393"/>
      <c r="AF789" s="393"/>
      <c r="AG789" s="393"/>
    </row>
    <row r="790" spans="1:33"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c r="AE790" s="393"/>
      <c r="AF790" s="393"/>
      <c r="AG790" s="393"/>
    </row>
    <row r="791" spans="1:33"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c r="AE791" s="393"/>
      <c r="AF791" s="393"/>
      <c r="AG791" s="393"/>
    </row>
    <row r="792" spans="1:33"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c r="AE792" s="393"/>
      <c r="AF792" s="393"/>
      <c r="AG792" s="393"/>
    </row>
    <row r="793" spans="1:33"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c r="AE793" s="393"/>
      <c r="AF793" s="393"/>
      <c r="AG793" s="393"/>
    </row>
    <row r="794" spans="1:33"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c r="AE794" s="393"/>
      <c r="AF794" s="393"/>
      <c r="AG794" s="393"/>
    </row>
    <row r="795" spans="1:33"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c r="AE795" s="393"/>
      <c r="AF795" s="393"/>
      <c r="AG795" s="393"/>
    </row>
    <row r="796" spans="1:33"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c r="AE796" s="393"/>
      <c r="AF796" s="393"/>
      <c r="AG796" s="393"/>
    </row>
    <row r="797" spans="1:33"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c r="AE797" s="393"/>
      <c r="AF797" s="393"/>
      <c r="AG797" s="393"/>
    </row>
    <row r="798" spans="1:33"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c r="AE798" s="393"/>
      <c r="AF798" s="393"/>
      <c r="AG798" s="393"/>
    </row>
    <row r="799" spans="1:33"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c r="AE799" s="393"/>
      <c r="AF799" s="393"/>
      <c r="AG799" s="393"/>
    </row>
    <row r="800" spans="1:33"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c r="AE800" s="393"/>
      <c r="AF800" s="393"/>
      <c r="AG800" s="393"/>
    </row>
    <row r="801" spans="1:33"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c r="AE801" s="393"/>
      <c r="AF801" s="393"/>
      <c r="AG801" s="393"/>
    </row>
    <row r="802" spans="1:33"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c r="AE802" s="393"/>
      <c r="AF802" s="393"/>
      <c r="AG802" s="393"/>
    </row>
    <row r="803" spans="1:33"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c r="AE803" s="393"/>
      <c r="AF803" s="393"/>
      <c r="AG803" s="393"/>
    </row>
    <row r="804" spans="1:33"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c r="AE804" s="393"/>
      <c r="AF804" s="393"/>
      <c r="AG804" s="393"/>
    </row>
    <row r="805" spans="1:33"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c r="AE805" s="393"/>
      <c r="AF805" s="393"/>
      <c r="AG805" s="393"/>
    </row>
    <row r="806" spans="1:33"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c r="AE806" s="393"/>
      <c r="AF806" s="393"/>
      <c r="AG806" s="393"/>
    </row>
    <row r="807" spans="1:33"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c r="AE807" s="393"/>
      <c r="AF807" s="393"/>
      <c r="AG807" s="393"/>
    </row>
    <row r="808" spans="1:33"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c r="AE808" s="393"/>
      <c r="AF808" s="393"/>
      <c r="AG808" s="393"/>
    </row>
    <row r="809" spans="1:33"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c r="AE809" s="393"/>
      <c r="AF809" s="393"/>
      <c r="AG809" s="393"/>
    </row>
    <row r="810" spans="1:33"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row>
    <row r="811" spans="1:33"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c r="AE811" s="393"/>
      <c r="AF811" s="393"/>
      <c r="AG811" s="393"/>
    </row>
    <row r="812" spans="1:33"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c r="AE812" s="393"/>
      <c r="AF812" s="393"/>
      <c r="AG812" s="393"/>
    </row>
    <row r="813" spans="1:33"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c r="AE813" s="393"/>
      <c r="AF813" s="393"/>
      <c r="AG813" s="393"/>
    </row>
    <row r="814" spans="1:33"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c r="AE814" s="393"/>
      <c r="AF814" s="393"/>
      <c r="AG814" s="393"/>
    </row>
    <row r="815" spans="1:33"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c r="AE815" s="393"/>
      <c r="AF815" s="393"/>
      <c r="AG815" s="393"/>
    </row>
    <row r="816" spans="1:33"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c r="AE816" s="393"/>
      <c r="AF816" s="393"/>
      <c r="AG816" s="393"/>
    </row>
    <row r="817" spans="1:33"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c r="AE817" s="393"/>
      <c r="AF817" s="393"/>
      <c r="AG817" s="393"/>
    </row>
    <row r="818" spans="1:33"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c r="AE818" s="393"/>
      <c r="AF818" s="393"/>
      <c r="AG818" s="393"/>
    </row>
    <row r="819" spans="1:33"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c r="AE819" s="393"/>
      <c r="AF819" s="393"/>
      <c r="AG819" s="393"/>
    </row>
    <row r="820" spans="1:33"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c r="AE820" s="393"/>
      <c r="AF820" s="393"/>
      <c r="AG820" s="393"/>
    </row>
    <row r="821" spans="1:33"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c r="AE821" s="393"/>
      <c r="AF821" s="393"/>
      <c r="AG821" s="393"/>
    </row>
    <row r="822" spans="1:33"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c r="AE822" s="393"/>
      <c r="AF822" s="393"/>
      <c r="AG822" s="393"/>
    </row>
    <row r="823" spans="1:33"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c r="AE823" s="393"/>
      <c r="AF823" s="393"/>
      <c r="AG823" s="393"/>
    </row>
    <row r="824" spans="1:33"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c r="AE824" s="393"/>
      <c r="AF824" s="393"/>
      <c r="AG824" s="393"/>
    </row>
    <row r="825" spans="1:33"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c r="AE825" s="393"/>
      <c r="AF825" s="393"/>
      <c r="AG825" s="393"/>
    </row>
    <row r="826" spans="1:33"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c r="AE826" s="393"/>
      <c r="AF826" s="393"/>
      <c r="AG826" s="393"/>
    </row>
    <row r="827" spans="1:33"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c r="AE827" s="393"/>
      <c r="AF827" s="393"/>
      <c r="AG827" s="393"/>
    </row>
    <row r="828" spans="1:33"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c r="AE828" s="393"/>
      <c r="AF828" s="393"/>
      <c r="AG828" s="393"/>
    </row>
    <row r="829" spans="1:33"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c r="AE829" s="393"/>
      <c r="AF829" s="393"/>
      <c r="AG829" s="393"/>
    </row>
    <row r="830" spans="1:33"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c r="AE830" s="393"/>
      <c r="AF830" s="393"/>
      <c r="AG830" s="393"/>
    </row>
    <row r="831" spans="1:33"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c r="AE831" s="393"/>
      <c r="AF831" s="393"/>
      <c r="AG831" s="393"/>
    </row>
    <row r="832" spans="1:33"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c r="AE832" s="393"/>
      <c r="AF832" s="393"/>
      <c r="AG832" s="393"/>
    </row>
    <row r="833" spans="1:33"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c r="AE833" s="393"/>
      <c r="AF833" s="393"/>
      <c r="AG833" s="393"/>
    </row>
    <row r="834" spans="1:33"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c r="AE834" s="393"/>
      <c r="AF834" s="393"/>
      <c r="AG834" s="393"/>
    </row>
    <row r="835" spans="1:33"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c r="AE835" s="393"/>
      <c r="AF835" s="393"/>
      <c r="AG835" s="393"/>
    </row>
    <row r="836" spans="1:33"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c r="AE836" s="393"/>
      <c r="AF836" s="393"/>
      <c r="AG836" s="393"/>
    </row>
    <row r="837" spans="1:33"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c r="AE837" s="393"/>
      <c r="AF837" s="393"/>
      <c r="AG837" s="393"/>
    </row>
    <row r="838" spans="1:33"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c r="AE838" s="393"/>
      <c r="AF838" s="393"/>
      <c r="AG838" s="393"/>
    </row>
    <row r="839" spans="1:33"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c r="AE839" s="393"/>
      <c r="AF839" s="393"/>
      <c r="AG839" s="393"/>
    </row>
    <row r="840" spans="1:33"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c r="AE840" s="393"/>
      <c r="AF840" s="393"/>
      <c r="AG840" s="393"/>
    </row>
    <row r="841" spans="1:33"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c r="AE841" s="393"/>
      <c r="AF841" s="393"/>
      <c r="AG841" s="393"/>
    </row>
    <row r="842" spans="1:33"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row>
    <row r="843" spans="1:33"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c r="AE843" s="393"/>
      <c r="AF843" s="393"/>
      <c r="AG843" s="393"/>
    </row>
    <row r="844" spans="1:33"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c r="AE844" s="393"/>
      <c r="AF844" s="393"/>
      <c r="AG844" s="393"/>
    </row>
    <row r="845" spans="1:33"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c r="AE845" s="393"/>
      <c r="AF845" s="393"/>
      <c r="AG845" s="393"/>
    </row>
    <row r="846" spans="1:33"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c r="AE846" s="393"/>
      <c r="AF846" s="393"/>
      <c r="AG846" s="393"/>
    </row>
    <row r="847" spans="1:33"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c r="AE847" s="393"/>
      <c r="AF847" s="393"/>
      <c r="AG847" s="393"/>
    </row>
    <row r="848" spans="1:33"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c r="AE848" s="393"/>
      <c r="AF848" s="393"/>
      <c r="AG848" s="393"/>
    </row>
    <row r="849" spans="1:33"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c r="AE849" s="393"/>
      <c r="AF849" s="393"/>
      <c r="AG849" s="393"/>
    </row>
    <row r="850" spans="1:33"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c r="AE850" s="393"/>
      <c r="AF850" s="393"/>
      <c r="AG850" s="393"/>
    </row>
    <row r="851" spans="1:33"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c r="AE851" s="393"/>
      <c r="AF851" s="393"/>
      <c r="AG851" s="393"/>
    </row>
    <row r="852" spans="1:33"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c r="AE852" s="393"/>
      <c r="AF852" s="393"/>
      <c r="AG852" s="393"/>
    </row>
    <row r="853" spans="1:33"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c r="AE853" s="393"/>
      <c r="AF853" s="393"/>
      <c r="AG853" s="393"/>
    </row>
    <row r="854" spans="1:33"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c r="AE854" s="393"/>
      <c r="AF854" s="393"/>
      <c r="AG854" s="393"/>
    </row>
    <row r="855" spans="1:33"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c r="AE855" s="393"/>
      <c r="AF855" s="393"/>
      <c r="AG855" s="393"/>
    </row>
    <row r="856" spans="1:33"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c r="AE856" s="393"/>
      <c r="AF856" s="393"/>
      <c r="AG856" s="393"/>
    </row>
    <row r="857" spans="1:33"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c r="AE857" s="393"/>
      <c r="AF857" s="393"/>
      <c r="AG857" s="393"/>
    </row>
    <row r="858" spans="1:33"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c r="AE858" s="393"/>
      <c r="AF858" s="393"/>
      <c r="AG858" s="393"/>
    </row>
    <row r="859" spans="1:33"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c r="AE859" s="393"/>
      <c r="AF859" s="393"/>
      <c r="AG859" s="393"/>
    </row>
    <row r="860" spans="1:33"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c r="AE860" s="393"/>
      <c r="AF860" s="393"/>
      <c r="AG860" s="393"/>
    </row>
    <row r="861" spans="1:33"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c r="AE861" s="393"/>
      <c r="AF861" s="393"/>
      <c r="AG861" s="393"/>
    </row>
    <row r="862" spans="1:33"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c r="AE862" s="393"/>
      <c r="AF862" s="393"/>
      <c r="AG862" s="393"/>
    </row>
    <row r="863" spans="1:33"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c r="AE863" s="393"/>
      <c r="AF863" s="393"/>
      <c r="AG863" s="393"/>
    </row>
    <row r="864" spans="1:33"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c r="AE864" s="393"/>
      <c r="AF864" s="393"/>
      <c r="AG864" s="393"/>
    </row>
    <row r="865" spans="1:33"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c r="AE865" s="393"/>
      <c r="AF865" s="393"/>
      <c r="AG865" s="393"/>
    </row>
    <row r="866" spans="1:33"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c r="AE866" s="393"/>
      <c r="AF866" s="393"/>
      <c r="AG866" s="393"/>
    </row>
    <row r="867" spans="1:33"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c r="AE867" s="393"/>
      <c r="AF867" s="393"/>
      <c r="AG867" s="393"/>
    </row>
    <row r="868" spans="1:33"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c r="AE868" s="393"/>
      <c r="AF868" s="393"/>
      <c r="AG868" s="393"/>
    </row>
    <row r="869" spans="1:33"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c r="AE869" s="393"/>
      <c r="AF869" s="393"/>
      <c r="AG869" s="393"/>
    </row>
    <row r="870" spans="1:33"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c r="AE870" s="393"/>
      <c r="AF870" s="393"/>
      <c r="AG870" s="393"/>
    </row>
    <row r="871" spans="1:33"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c r="AE871" s="393"/>
      <c r="AF871" s="393"/>
      <c r="AG871" s="393"/>
    </row>
    <row r="872" spans="1:33"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c r="AE872" s="393"/>
      <c r="AF872" s="393"/>
      <c r="AG872" s="393"/>
    </row>
    <row r="873" spans="1:33"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c r="AE873" s="393"/>
      <c r="AF873" s="393"/>
      <c r="AG873" s="393"/>
    </row>
    <row r="874" spans="1:33"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c r="AE874" s="393"/>
      <c r="AF874" s="393"/>
      <c r="AG874" s="393"/>
    </row>
    <row r="875" spans="1:33"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c r="AE875" s="393"/>
      <c r="AF875" s="393"/>
      <c r="AG875" s="393"/>
    </row>
    <row r="876" spans="1:33"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c r="AE876" s="393"/>
      <c r="AF876" s="393"/>
      <c r="AG876" s="393"/>
    </row>
    <row r="877" spans="1:33"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c r="AE877" s="393"/>
      <c r="AF877" s="393"/>
      <c r="AG877" s="393"/>
    </row>
    <row r="878" spans="1:33"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c r="AE878" s="393"/>
      <c r="AF878" s="393"/>
      <c r="AG878" s="393"/>
    </row>
    <row r="879" spans="1:33"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c r="AE879" s="393"/>
      <c r="AF879" s="393"/>
      <c r="AG879" s="393"/>
    </row>
    <row r="880" spans="1:33"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c r="AE880" s="393"/>
      <c r="AF880" s="393"/>
      <c r="AG880" s="393"/>
    </row>
    <row r="881" spans="1:33"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c r="AE881" s="393"/>
      <c r="AF881" s="393"/>
      <c r="AG881" s="393"/>
    </row>
    <row r="882" spans="1:33"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c r="AE882" s="393"/>
      <c r="AF882" s="393"/>
      <c r="AG882" s="393"/>
    </row>
    <row r="883" spans="1:33"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c r="AE883" s="393"/>
      <c r="AF883" s="393"/>
      <c r="AG883" s="393"/>
    </row>
    <row r="884" spans="1:33"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c r="AE884" s="393"/>
      <c r="AF884" s="393"/>
      <c r="AG884" s="393"/>
    </row>
    <row r="885" spans="1:33"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c r="AE885" s="393"/>
      <c r="AF885" s="393"/>
      <c r="AG885" s="393"/>
    </row>
    <row r="886" spans="1:33"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c r="AE886" s="393"/>
      <c r="AF886" s="393"/>
      <c r="AG886" s="393"/>
    </row>
    <row r="887" spans="1:33"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c r="AE887" s="393"/>
      <c r="AF887" s="393"/>
      <c r="AG887" s="393"/>
    </row>
    <row r="888" spans="1:33"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c r="AE888" s="393"/>
      <c r="AF888" s="393"/>
      <c r="AG888" s="393"/>
    </row>
    <row r="889" spans="1:33"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c r="AE889" s="393"/>
      <c r="AF889" s="393"/>
      <c r="AG889" s="393"/>
    </row>
    <row r="890" spans="1:33"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c r="AE890" s="393"/>
      <c r="AF890" s="393"/>
      <c r="AG890" s="393"/>
    </row>
    <row r="891" spans="1:33"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c r="AE891" s="393"/>
      <c r="AF891" s="393"/>
      <c r="AG891" s="393"/>
    </row>
    <row r="892" spans="1:33"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c r="AE892" s="393"/>
      <c r="AF892" s="393"/>
      <c r="AG892" s="393"/>
    </row>
    <row r="893" spans="1:33"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c r="AE893" s="393"/>
      <c r="AF893" s="393"/>
      <c r="AG893" s="393"/>
    </row>
    <row r="894" spans="1:33"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c r="AE894" s="393"/>
      <c r="AF894" s="393"/>
      <c r="AG894" s="393"/>
    </row>
    <row r="895" spans="1:33"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c r="AE895" s="393"/>
      <c r="AF895" s="393"/>
      <c r="AG895" s="393"/>
    </row>
    <row r="896" spans="1:33"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c r="AE896" s="393"/>
      <c r="AF896" s="393"/>
      <c r="AG896" s="393"/>
    </row>
    <row r="897" spans="1:33"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c r="AE897" s="393"/>
      <c r="AF897" s="393"/>
      <c r="AG897" s="393"/>
    </row>
    <row r="898" spans="1:33"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c r="AE898" s="393"/>
      <c r="AF898" s="393"/>
      <c r="AG898" s="393"/>
    </row>
    <row r="899" spans="1:33"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c r="AE899" s="393"/>
      <c r="AF899" s="393"/>
      <c r="AG899" s="393"/>
    </row>
    <row r="900" spans="1:33"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c r="AE900" s="393"/>
      <c r="AF900" s="393"/>
      <c r="AG900" s="393"/>
    </row>
    <row r="901" spans="1:33"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c r="AE901" s="393"/>
      <c r="AF901" s="393"/>
      <c r="AG901" s="393"/>
    </row>
    <row r="902" spans="1:33"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c r="AE902" s="393"/>
      <c r="AF902" s="393"/>
      <c r="AG902" s="393"/>
    </row>
    <row r="903" spans="1:33"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c r="AE903" s="393"/>
      <c r="AF903" s="393"/>
      <c r="AG903" s="393"/>
    </row>
    <row r="904" spans="1:33"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c r="AE904" s="393"/>
      <c r="AF904" s="393"/>
      <c r="AG904" s="393"/>
    </row>
    <row r="905" spans="1:33"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c r="AE905" s="393"/>
      <c r="AF905" s="393"/>
      <c r="AG905" s="393"/>
    </row>
    <row r="906" spans="1:33"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c r="AE906" s="393"/>
      <c r="AF906" s="393"/>
      <c r="AG906" s="393"/>
    </row>
    <row r="907" spans="1:33"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c r="AE907" s="393"/>
      <c r="AF907" s="393"/>
      <c r="AG907" s="393"/>
    </row>
    <row r="908" spans="1:33"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c r="AE908" s="393"/>
      <c r="AF908" s="393"/>
      <c r="AG908" s="393"/>
    </row>
    <row r="909" spans="1:33"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c r="AE909" s="393"/>
      <c r="AF909" s="393"/>
      <c r="AG909" s="393"/>
    </row>
    <row r="910" spans="1:33"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c r="AE910" s="393"/>
      <c r="AF910" s="393"/>
      <c r="AG910" s="393"/>
    </row>
    <row r="911" spans="1:33"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c r="AE911" s="393"/>
      <c r="AF911" s="393"/>
      <c r="AG911" s="393"/>
    </row>
    <row r="912" spans="1:33"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c r="AE912" s="393"/>
      <c r="AF912" s="393"/>
      <c r="AG912" s="393"/>
    </row>
    <row r="913" spans="1:33"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c r="AE913" s="393"/>
      <c r="AF913" s="393"/>
      <c r="AG913" s="393"/>
    </row>
    <row r="914" spans="1:33"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c r="AE914" s="393"/>
      <c r="AF914" s="393"/>
      <c r="AG914" s="393"/>
    </row>
    <row r="915" spans="1:33"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c r="AE915" s="393"/>
      <c r="AF915" s="393"/>
      <c r="AG915" s="393"/>
    </row>
    <row r="916" spans="1:33"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c r="AE916" s="393"/>
      <c r="AF916" s="393"/>
      <c r="AG916" s="393"/>
    </row>
    <row r="917" spans="1:33"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c r="AE917" s="393"/>
      <c r="AF917" s="393"/>
      <c r="AG917" s="393"/>
    </row>
    <row r="918" spans="1:33"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c r="AE918" s="393"/>
      <c r="AF918" s="393"/>
      <c r="AG918" s="393"/>
    </row>
    <row r="919" spans="1:33"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c r="AE919" s="393"/>
      <c r="AF919" s="393"/>
      <c r="AG919" s="393"/>
    </row>
    <row r="920" spans="1:33"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c r="AE920" s="393"/>
      <c r="AF920" s="393"/>
      <c r="AG920" s="393"/>
    </row>
    <row r="921" spans="1:33"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c r="AE921" s="393"/>
      <c r="AF921" s="393"/>
      <c r="AG921" s="393"/>
    </row>
    <row r="922" spans="1:33"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c r="AE922" s="393"/>
      <c r="AF922" s="393"/>
      <c r="AG922" s="393"/>
    </row>
    <row r="923" spans="1:33"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c r="AE923" s="393"/>
      <c r="AF923" s="393"/>
      <c r="AG923" s="393"/>
    </row>
    <row r="924" spans="1:33"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c r="AE924" s="393"/>
      <c r="AF924" s="393"/>
      <c r="AG924" s="393"/>
    </row>
    <row r="925" spans="1:33"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c r="AE925" s="393"/>
      <c r="AF925" s="393"/>
      <c r="AG925" s="393"/>
    </row>
    <row r="926" spans="1:33"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c r="AE926" s="393"/>
      <c r="AF926" s="393"/>
      <c r="AG926" s="393"/>
    </row>
    <row r="927" spans="1:33"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c r="AE927" s="393"/>
      <c r="AF927" s="393"/>
      <c r="AG927" s="393"/>
    </row>
    <row r="928" spans="1:33"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c r="AE928" s="393"/>
      <c r="AF928" s="393"/>
      <c r="AG928" s="393"/>
    </row>
    <row r="929" spans="1:33"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c r="AE929" s="393"/>
      <c r="AF929" s="393"/>
      <c r="AG929" s="393"/>
    </row>
    <row r="930" spans="1:33"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c r="AE930" s="393"/>
      <c r="AF930" s="393"/>
      <c r="AG930" s="393"/>
    </row>
    <row r="931" spans="1:33"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c r="AE931" s="393"/>
      <c r="AF931" s="393"/>
      <c r="AG931" s="393"/>
    </row>
    <row r="932" spans="1:33"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c r="AE932" s="393"/>
      <c r="AF932" s="393"/>
      <c r="AG932" s="393"/>
    </row>
    <row r="933" spans="1:33"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c r="AE933" s="393"/>
      <c r="AF933" s="393"/>
      <c r="AG933" s="393"/>
    </row>
    <row r="934" spans="1:33"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c r="AE934" s="393"/>
      <c r="AF934" s="393"/>
      <c r="AG934" s="393"/>
    </row>
    <row r="935" spans="1:33"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c r="AE935" s="393"/>
      <c r="AF935" s="393"/>
      <c r="AG935" s="393"/>
    </row>
    <row r="936" spans="1:33"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c r="AE936" s="393"/>
      <c r="AF936" s="393"/>
      <c r="AG936" s="393"/>
    </row>
    <row r="937" spans="1:33"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c r="AE937" s="393"/>
      <c r="AF937" s="393"/>
      <c r="AG937" s="393"/>
    </row>
    <row r="938" spans="1:33"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c r="AE938" s="393"/>
      <c r="AF938" s="393"/>
      <c r="AG938" s="393"/>
    </row>
    <row r="939" spans="1:33"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c r="AE939" s="393"/>
      <c r="AF939" s="393"/>
      <c r="AG939" s="393"/>
    </row>
    <row r="940" spans="1:33"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c r="AE940" s="393"/>
      <c r="AF940" s="393"/>
      <c r="AG940" s="393"/>
    </row>
    <row r="941" spans="1:33"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c r="AE941" s="393"/>
      <c r="AF941" s="393"/>
      <c r="AG941" s="393"/>
    </row>
    <row r="942" spans="1:33"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c r="AE942" s="393"/>
      <c r="AF942" s="393"/>
      <c r="AG942" s="393"/>
    </row>
    <row r="943" spans="1:33"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c r="AE943" s="393"/>
      <c r="AF943" s="393"/>
      <c r="AG943" s="393"/>
    </row>
    <row r="944" spans="1:33"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c r="AE944" s="393"/>
      <c r="AF944" s="393"/>
      <c r="AG944" s="393"/>
    </row>
    <row r="945" spans="1:33"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c r="AE945" s="393"/>
      <c r="AF945" s="393"/>
      <c r="AG945" s="393"/>
    </row>
    <row r="946" spans="1:33"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c r="AE946" s="393"/>
      <c r="AF946" s="393"/>
      <c r="AG946" s="393"/>
    </row>
    <row r="947" spans="1:33"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c r="AE947" s="393"/>
      <c r="AF947" s="393"/>
      <c r="AG947" s="393"/>
    </row>
    <row r="948" spans="1:33"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c r="AE948" s="393"/>
      <c r="AF948" s="393"/>
      <c r="AG948" s="393"/>
    </row>
    <row r="949" spans="1:33"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c r="AE949" s="393"/>
      <c r="AF949" s="393"/>
      <c r="AG949" s="393"/>
    </row>
    <row r="950" spans="1:33"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c r="AE950" s="393"/>
      <c r="AF950" s="393"/>
      <c r="AG950" s="393"/>
    </row>
    <row r="951" spans="1:33"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c r="AE951" s="393"/>
      <c r="AF951" s="393"/>
      <c r="AG951" s="393"/>
    </row>
    <row r="952" spans="1:33"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c r="AE952" s="393"/>
      <c r="AF952" s="393"/>
      <c r="AG952" s="393"/>
    </row>
    <row r="953" spans="1:33"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c r="AE953" s="393"/>
      <c r="AF953" s="393"/>
      <c r="AG953" s="393"/>
    </row>
    <row r="954" spans="1:33"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c r="AE954" s="393"/>
      <c r="AF954" s="393"/>
      <c r="AG954" s="393"/>
    </row>
    <row r="955" spans="1:33"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c r="AE955" s="393"/>
      <c r="AF955" s="393"/>
      <c r="AG955" s="393"/>
    </row>
    <row r="956" spans="1:33"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c r="AE956" s="393"/>
      <c r="AF956" s="393"/>
      <c r="AG956" s="393"/>
    </row>
    <row r="957" spans="1:33"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c r="AE957" s="393"/>
      <c r="AF957" s="393"/>
      <c r="AG957" s="393"/>
    </row>
    <row r="958" spans="1:33"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c r="AE958" s="393"/>
      <c r="AF958" s="393"/>
      <c r="AG958" s="393"/>
    </row>
    <row r="959" spans="1:33"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c r="AE959" s="393"/>
      <c r="AF959" s="393"/>
      <c r="AG959" s="393"/>
    </row>
    <row r="960" spans="1:33"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c r="AE960" s="393"/>
      <c r="AF960" s="393"/>
      <c r="AG960" s="393"/>
    </row>
    <row r="961" spans="1:33"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c r="AE961" s="393"/>
      <c r="AF961" s="393"/>
      <c r="AG961" s="393"/>
    </row>
    <row r="962" spans="1:33"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c r="AE962" s="393"/>
      <c r="AF962" s="393"/>
      <c r="AG962" s="393"/>
    </row>
    <row r="963" spans="1:33"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c r="AG963" s="393"/>
    </row>
    <row r="964" spans="1:33"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c r="AE964" s="393"/>
      <c r="AF964" s="393"/>
      <c r="AG964" s="393"/>
    </row>
    <row r="965" spans="1:33"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c r="AE965" s="393"/>
      <c r="AF965" s="393"/>
      <c r="AG965" s="393"/>
    </row>
    <row r="966" spans="1:33"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c r="AE966" s="393"/>
      <c r="AF966" s="393"/>
      <c r="AG966" s="393"/>
    </row>
    <row r="967" spans="1:33"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c r="AE967" s="393"/>
      <c r="AF967" s="393"/>
      <c r="AG967" s="393"/>
    </row>
    <row r="968" spans="1:33"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c r="AE968" s="393"/>
      <c r="AF968" s="393"/>
      <c r="AG968" s="393"/>
    </row>
    <row r="969" spans="1:33"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c r="AE969" s="393"/>
      <c r="AF969" s="393"/>
      <c r="AG969" s="393"/>
    </row>
    <row r="970" spans="1:33"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c r="AE970" s="393"/>
      <c r="AF970" s="393"/>
      <c r="AG970" s="393"/>
    </row>
    <row r="971" spans="1:33"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c r="AE971" s="393"/>
      <c r="AF971" s="393"/>
      <c r="AG971" s="393"/>
    </row>
    <row r="972" spans="1:33"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c r="AE972" s="393"/>
      <c r="AF972" s="393"/>
      <c r="AG972" s="393"/>
    </row>
    <row r="973" spans="1:33"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c r="AE973" s="393"/>
      <c r="AF973" s="393"/>
      <c r="AG973" s="393"/>
    </row>
    <row r="974" spans="1:33"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c r="AE974" s="393"/>
      <c r="AF974" s="393"/>
      <c r="AG974" s="393"/>
    </row>
    <row r="975" spans="1:33"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c r="AE975" s="393"/>
      <c r="AF975" s="393"/>
      <c r="AG975" s="393"/>
    </row>
    <row r="976" spans="1:33"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c r="AE976" s="393"/>
      <c r="AF976" s="393"/>
      <c r="AG976" s="393"/>
    </row>
    <row r="977" spans="1:33"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c r="AE977" s="393"/>
      <c r="AF977" s="393"/>
      <c r="AG977" s="393"/>
    </row>
    <row r="978" spans="1:33"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c r="AE978" s="393"/>
      <c r="AF978" s="393"/>
      <c r="AG978" s="393"/>
    </row>
    <row r="979" spans="1:33"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c r="AE979" s="393"/>
      <c r="AF979" s="393"/>
      <c r="AG979" s="393"/>
    </row>
    <row r="980" spans="1:33"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c r="AE980" s="393"/>
      <c r="AF980" s="393"/>
      <c r="AG980" s="393"/>
    </row>
    <row r="981" spans="1:33"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c r="AE981" s="393"/>
      <c r="AF981" s="393"/>
      <c r="AG981" s="393"/>
    </row>
    <row r="982" spans="1:33"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c r="AE982" s="393"/>
      <c r="AF982" s="393"/>
      <c r="AG982" s="393"/>
    </row>
    <row r="983" spans="1:33"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c r="AE983" s="393"/>
      <c r="AF983" s="393"/>
      <c r="AG983" s="393"/>
    </row>
    <row r="984" spans="1:33"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c r="AE984" s="393"/>
      <c r="AF984" s="393"/>
      <c r="AG984" s="393"/>
    </row>
    <row r="985" spans="1:33"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c r="AE985" s="393"/>
      <c r="AF985" s="393"/>
      <c r="AG985" s="393"/>
    </row>
    <row r="986" spans="1:33"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c r="AE986" s="393"/>
      <c r="AF986" s="393"/>
      <c r="AG986" s="393"/>
    </row>
    <row r="987" spans="1:33"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c r="AE987" s="393"/>
      <c r="AF987" s="393"/>
      <c r="AG987" s="393"/>
    </row>
    <row r="988" spans="1:33"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c r="AE988" s="393"/>
      <c r="AF988" s="393"/>
      <c r="AG988" s="393"/>
    </row>
    <row r="989" spans="1:33"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c r="AE989" s="393"/>
      <c r="AF989" s="393"/>
      <c r="AG989" s="393"/>
    </row>
    <row r="990" spans="1:33"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c r="AE990" s="393"/>
      <c r="AF990" s="393"/>
      <c r="AG990" s="393"/>
    </row>
    <row r="991" spans="1:33"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c r="AE991" s="393"/>
      <c r="AF991" s="393"/>
      <c r="AG991" s="393"/>
    </row>
    <row r="992" spans="1:33"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c r="AE992" s="393"/>
      <c r="AF992" s="393"/>
      <c r="AG992" s="393"/>
    </row>
    <row r="993" spans="1:33"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c r="AE993" s="393"/>
      <c r="AF993" s="393"/>
      <c r="AG993" s="393"/>
    </row>
    <row r="994" spans="1:33"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c r="AE994" s="393"/>
      <c r="AF994" s="393"/>
      <c r="AG994" s="393"/>
    </row>
    <row r="995" spans="1:33"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c r="AE995" s="393"/>
      <c r="AF995" s="393"/>
      <c r="AG995" s="393"/>
    </row>
    <row r="996" spans="1:33"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c r="AE996" s="393"/>
      <c r="AF996" s="393"/>
      <c r="AG996" s="393"/>
    </row>
    <row r="997" spans="1:33"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c r="AE997" s="393"/>
      <c r="AF997" s="393"/>
      <c r="AG997" s="393"/>
    </row>
    <row r="998" spans="1:33"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c r="AE998" s="393"/>
      <c r="AF998" s="393"/>
      <c r="AG998" s="393"/>
    </row>
    <row r="999" spans="1:33"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c r="AE999" s="393"/>
      <c r="AF999" s="393"/>
      <c r="AG999" s="393"/>
    </row>
    <row r="1000" spans="1:33"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c r="AE1000" s="393"/>
      <c r="AF1000" s="393"/>
      <c r="AG1000" s="393"/>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761</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4" t="s">
        <v>125</v>
      </c>
      <c r="D12" s="565"/>
      <c r="E12" s="562" t="s">
        <v>126</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734</v>
      </c>
      <c r="D14" s="546"/>
      <c r="E14" s="555" t="s">
        <v>762</v>
      </c>
      <c r="F14" s="539"/>
      <c r="G14" s="539"/>
      <c r="H14" s="539"/>
      <c r="I14" s="539"/>
      <c r="J14" s="539"/>
      <c r="K14" s="539"/>
      <c r="L14" s="539"/>
      <c r="M14" s="539"/>
      <c r="N14" s="539"/>
      <c r="O14" s="539"/>
      <c r="P14" s="539"/>
      <c r="Q14" s="539"/>
      <c r="R14" s="539"/>
      <c r="S14" s="539"/>
      <c r="T14" s="539"/>
      <c r="U14" s="539"/>
      <c r="V14" s="539"/>
      <c r="W14" s="539"/>
      <c r="X14" s="539"/>
      <c r="Y14" s="539"/>
      <c r="Z14" s="539"/>
      <c r="AA14" s="540"/>
      <c r="AB14" s="400"/>
      <c r="AC14" s="393"/>
      <c r="AD14" s="393"/>
    </row>
    <row r="15" spans="1:30" ht="15.75" customHeight="1">
      <c r="A15" s="393"/>
      <c r="B15" s="31"/>
      <c r="C15" s="402"/>
      <c r="D15" s="402"/>
      <c r="E15" s="541"/>
      <c r="F15" s="542"/>
      <c r="G15" s="542"/>
      <c r="H15" s="542"/>
      <c r="I15" s="542"/>
      <c r="J15" s="542"/>
      <c r="K15" s="542"/>
      <c r="L15" s="542"/>
      <c r="M15" s="542"/>
      <c r="N15" s="542"/>
      <c r="O15" s="542"/>
      <c r="P15" s="542"/>
      <c r="Q15" s="542"/>
      <c r="R15" s="542"/>
      <c r="S15" s="542"/>
      <c r="T15" s="542"/>
      <c r="U15" s="542"/>
      <c r="V15" s="542"/>
      <c r="W15" s="542"/>
      <c r="X15" s="542"/>
      <c r="Y15" s="542"/>
      <c r="Z15" s="542"/>
      <c r="AA15" s="543"/>
      <c r="AB15" s="400"/>
      <c r="AC15" s="393"/>
      <c r="AD15" s="393"/>
    </row>
    <row r="16" spans="1:30" ht="15" customHeight="1">
      <c r="A16" s="393"/>
      <c r="B16" s="31"/>
      <c r="C16" s="402"/>
      <c r="D16" s="402"/>
      <c r="E16" s="402"/>
      <c r="F16" s="393"/>
      <c r="G16" s="393"/>
      <c r="H16" s="393"/>
      <c r="I16" s="393"/>
      <c r="J16" s="393"/>
      <c r="K16" s="393"/>
      <c r="L16" s="393"/>
      <c r="M16" s="393"/>
      <c r="N16" s="393"/>
      <c r="O16" s="393"/>
      <c r="P16" s="393"/>
      <c r="Q16" s="393"/>
      <c r="R16" s="393"/>
      <c r="S16" s="393"/>
      <c r="T16" s="393"/>
      <c r="U16" s="393"/>
      <c r="V16" s="393"/>
      <c r="W16" s="393"/>
      <c r="X16" s="393"/>
      <c r="Y16" s="393"/>
      <c r="Z16" s="393"/>
      <c r="AA16" s="393"/>
      <c r="AB16" s="400"/>
      <c r="AC16" s="393"/>
      <c r="AD16" s="393"/>
    </row>
    <row r="17" spans="1:30" ht="15" customHeight="1">
      <c r="A17" s="393"/>
      <c r="B17" s="31"/>
      <c r="C17" s="560" t="s">
        <v>736</v>
      </c>
      <c r="D17" s="546"/>
      <c r="E17" s="991" t="s">
        <v>751</v>
      </c>
      <c r="F17" s="539"/>
      <c r="G17" s="539"/>
      <c r="H17" s="539"/>
      <c r="I17" s="539"/>
      <c r="J17" s="539"/>
      <c r="K17" s="539"/>
      <c r="L17" s="539"/>
      <c r="M17" s="539"/>
      <c r="N17" s="539"/>
      <c r="O17" s="539"/>
      <c r="P17" s="539"/>
      <c r="Q17" s="539"/>
      <c r="R17" s="539"/>
      <c r="S17" s="539"/>
      <c r="T17" s="539"/>
      <c r="U17" s="539"/>
      <c r="V17" s="539"/>
      <c r="W17" s="539"/>
      <c r="X17" s="539"/>
      <c r="Y17" s="539"/>
      <c r="Z17" s="539"/>
      <c r="AA17" s="540"/>
      <c r="AB17" s="400"/>
      <c r="AC17" s="393"/>
      <c r="AD17" s="393"/>
    </row>
    <row r="18" spans="1:30" ht="15" customHeight="1">
      <c r="A18" s="393"/>
      <c r="B18" s="31"/>
      <c r="C18" s="402"/>
      <c r="D18" s="402"/>
      <c r="E18" s="541"/>
      <c r="F18" s="542"/>
      <c r="G18" s="542"/>
      <c r="H18" s="542"/>
      <c r="I18" s="542"/>
      <c r="J18" s="542"/>
      <c r="K18" s="542"/>
      <c r="L18" s="542"/>
      <c r="M18" s="542"/>
      <c r="N18" s="542"/>
      <c r="O18" s="542"/>
      <c r="P18" s="542"/>
      <c r="Q18" s="542"/>
      <c r="R18" s="542"/>
      <c r="S18" s="542"/>
      <c r="T18" s="542"/>
      <c r="U18" s="542"/>
      <c r="V18" s="542"/>
      <c r="W18" s="542"/>
      <c r="X18" s="542"/>
      <c r="Y18" s="542"/>
      <c r="Z18" s="542"/>
      <c r="AA18" s="543"/>
      <c r="AB18" s="400"/>
      <c r="AC18" s="393"/>
      <c r="AD18" s="393"/>
    </row>
    <row r="19" spans="1:30" ht="15" customHeight="1">
      <c r="A19" s="393"/>
      <c r="B19" s="31"/>
      <c r="C19" s="402"/>
      <c r="D19" s="402"/>
      <c r="E19" s="402"/>
      <c r="F19" s="393"/>
      <c r="G19" s="393"/>
      <c r="H19" s="393"/>
      <c r="I19" s="393"/>
      <c r="J19" s="393"/>
      <c r="K19" s="393"/>
      <c r="L19" s="393"/>
      <c r="M19" s="393"/>
      <c r="N19" s="393"/>
      <c r="O19" s="393"/>
      <c r="P19" s="393"/>
      <c r="Q19" s="393"/>
      <c r="R19" s="393"/>
      <c r="S19" s="393"/>
      <c r="T19" s="393"/>
      <c r="U19" s="393"/>
      <c r="V19" s="393"/>
      <c r="W19" s="393"/>
      <c r="X19" s="393"/>
      <c r="Y19" s="393"/>
      <c r="Z19" s="393"/>
      <c r="AA19" s="393"/>
      <c r="AB19" s="400"/>
      <c r="AC19" s="393"/>
      <c r="AD19" s="393"/>
    </row>
    <row r="20" spans="1:30" ht="15" customHeight="1">
      <c r="A20" s="393"/>
      <c r="B20" s="31"/>
      <c r="C20" s="402"/>
      <c r="D20" s="402"/>
      <c r="E20" s="402"/>
      <c r="F20" s="393"/>
      <c r="G20" s="393"/>
      <c r="H20" s="393"/>
      <c r="I20" s="393"/>
      <c r="J20" s="393"/>
      <c r="K20" s="393"/>
      <c r="L20" s="393"/>
      <c r="M20" s="393"/>
      <c r="N20" s="393"/>
      <c r="O20" s="393"/>
      <c r="P20" s="393"/>
      <c r="Q20" s="393"/>
      <c r="R20" s="393"/>
      <c r="S20" s="393"/>
      <c r="T20" s="393"/>
      <c r="U20" s="393"/>
      <c r="V20" s="393"/>
      <c r="W20" s="393"/>
      <c r="X20" s="393"/>
      <c r="Y20" s="393"/>
      <c r="Z20" s="393"/>
      <c r="AA20" s="393"/>
      <c r="AB20" s="400"/>
      <c r="AC20" s="393"/>
      <c r="AD20" s="393"/>
    </row>
    <row r="21" spans="1:30" ht="15" customHeight="1">
      <c r="A21" s="393"/>
      <c r="B21" s="31"/>
      <c r="C21" s="560" t="s">
        <v>127</v>
      </c>
      <c r="D21" s="546"/>
      <c r="E21" s="403"/>
      <c r="F21" s="561"/>
      <c r="G21" s="546"/>
      <c r="H21" s="546"/>
      <c r="I21" s="546"/>
      <c r="J21" s="546"/>
      <c r="K21" s="546"/>
      <c r="L21" s="546"/>
      <c r="M21" s="546"/>
      <c r="N21" s="546"/>
      <c r="O21" s="546"/>
      <c r="P21" s="546"/>
      <c r="Q21" s="546"/>
      <c r="R21" s="546"/>
      <c r="S21" s="546"/>
      <c r="T21" s="546"/>
      <c r="U21" s="546"/>
      <c r="V21" s="546"/>
      <c r="W21" s="546"/>
      <c r="X21" s="546"/>
      <c r="Y21" s="546"/>
      <c r="Z21" s="546"/>
      <c r="AA21" s="546"/>
      <c r="AB21" s="557"/>
      <c r="AC21" s="393"/>
      <c r="AD21" s="393"/>
    </row>
    <row r="22" spans="1:30" ht="29.25" customHeight="1">
      <c r="A22" s="393"/>
      <c r="B22" s="31"/>
      <c r="C22" s="528" t="s">
        <v>763</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19"/>
      <c r="AB22" s="404"/>
      <c r="AC22" s="393"/>
      <c r="AD22" s="393"/>
    </row>
    <row r="23" spans="1:30" ht="15" customHeight="1">
      <c r="A23" s="393"/>
      <c r="B23" s="31"/>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4"/>
      <c r="AC23" s="393"/>
      <c r="AD23" s="393"/>
    </row>
    <row r="24" spans="1:30" ht="15" customHeight="1">
      <c r="A24" s="393"/>
      <c r="B24" s="31"/>
      <c r="C24" s="406" t="s">
        <v>128</v>
      </c>
      <c r="D24" s="406"/>
      <c r="E24" s="393"/>
      <c r="F24" s="393"/>
      <c r="G24" s="393"/>
      <c r="H24" s="393"/>
      <c r="I24" s="393"/>
      <c r="J24" s="405"/>
      <c r="K24" s="405"/>
      <c r="L24" s="405"/>
      <c r="M24" s="405"/>
      <c r="N24" s="405"/>
      <c r="O24" s="405"/>
      <c r="P24" s="405"/>
      <c r="Q24" s="405"/>
      <c r="R24" s="405" t="s">
        <v>129</v>
      </c>
      <c r="S24" s="405"/>
      <c r="T24" s="405"/>
      <c r="U24" s="405"/>
      <c r="V24" s="405"/>
      <c r="W24" s="405"/>
      <c r="X24" s="405"/>
      <c r="Y24" s="405"/>
      <c r="Z24" s="405"/>
      <c r="AA24" s="405"/>
      <c r="AB24" s="404"/>
      <c r="AC24" s="393"/>
      <c r="AD24" s="393"/>
    </row>
    <row r="25" spans="1:30" ht="15" customHeight="1">
      <c r="A25" s="393"/>
      <c r="B25" s="31"/>
      <c r="C25" s="992" t="s">
        <v>764</v>
      </c>
      <c r="D25" s="539"/>
      <c r="E25" s="539"/>
      <c r="F25" s="539"/>
      <c r="G25" s="539"/>
      <c r="H25" s="539"/>
      <c r="I25" s="539"/>
      <c r="J25" s="539"/>
      <c r="K25" s="539"/>
      <c r="L25" s="539"/>
      <c r="M25" s="539"/>
      <c r="N25" s="539"/>
      <c r="O25" s="539"/>
      <c r="P25" s="540"/>
      <c r="Q25" s="393"/>
      <c r="R25" s="549"/>
      <c r="S25" s="529"/>
      <c r="T25" s="529"/>
      <c r="U25" s="529"/>
      <c r="V25" s="529"/>
      <c r="W25" s="529"/>
      <c r="X25" s="529"/>
      <c r="Y25" s="529"/>
      <c r="Z25" s="529"/>
      <c r="AA25" s="519"/>
      <c r="AB25" s="400"/>
      <c r="AC25" s="393"/>
      <c r="AD25" s="393"/>
    </row>
    <row r="26" spans="1:30" ht="15" customHeight="1">
      <c r="A26" s="393"/>
      <c r="B26" s="31"/>
      <c r="C26" s="556"/>
      <c r="D26" s="503"/>
      <c r="E26" s="503"/>
      <c r="F26" s="503"/>
      <c r="G26" s="503"/>
      <c r="H26" s="503"/>
      <c r="I26" s="503"/>
      <c r="J26" s="503"/>
      <c r="K26" s="503"/>
      <c r="L26" s="503"/>
      <c r="M26" s="503"/>
      <c r="N26" s="503"/>
      <c r="O26" s="503"/>
      <c r="P26" s="557"/>
      <c r="Q26" s="393"/>
      <c r="R26" s="393"/>
      <c r="S26" s="393"/>
      <c r="T26" s="393"/>
      <c r="U26" s="393"/>
      <c r="V26" s="393"/>
      <c r="W26" s="393"/>
      <c r="X26" s="393"/>
      <c r="Y26" s="393"/>
      <c r="Z26" s="393"/>
      <c r="AA26" s="393"/>
      <c r="AB26" s="400"/>
      <c r="AC26" s="393"/>
      <c r="AD26" s="393"/>
    </row>
    <row r="27" spans="1:30" ht="15" customHeight="1">
      <c r="A27" s="393"/>
      <c r="B27" s="31"/>
      <c r="C27" s="556"/>
      <c r="D27" s="503"/>
      <c r="E27" s="503"/>
      <c r="F27" s="503"/>
      <c r="G27" s="503"/>
      <c r="H27" s="503"/>
      <c r="I27" s="503"/>
      <c r="J27" s="503"/>
      <c r="K27" s="503"/>
      <c r="L27" s="503"/>
      <c r="M27" s="503"/>
      <c r="N27" s="503"/>
      <c r="O27" s="503"/>
      <c r="P27" s="557"/>
      <c r="Q27" s="402"/>
      <c r="R27" s="405" t="s">
        <v>130</v>
      </c>
      <c r="S27" s="405"/>
      <c r="T27" s="405"/>
      <c r="U27" s="405"/>
      <c r="V27" s="405"/>
      <c r="W27" s="402"/>
      <c r="X27" s="402"/>
      <c r="Y27" s="402"/>
      <c r="Z27" s="393"/>
      <c r="AA27" s="402"/>
      <c r="AB27" s="400"/>
      <c r="AC27" s="393"/>
      <c r="AD27" s="393"/>
    </row>
    <row r="28" spans="1:30" ht="15" customHeight="1">
      <c r="A28" s="393"/>
      <c r="B28" s="31"/>
      <c r="C28" s="556"/>
      <c r="D28" s="503"/>
      <c r="E28" s="503"/>
      <c r="F28" s="503"/>
      <c r="G28" s="503"/>
      <c r="H28" s="503"/>
      <c r="I28" s="503"/>
      <c r="J28" s="503"/>
      <c r="K28" s="503"/>
      <c r="L28" s="503"/>
      <c r="M28" s="503"/>
      <c r="N28" s="503"/>
      <c r="O28" s="503"/>
      <c r="P28" s="557"/>
      <c r="Q28" s="393"/>
      <c r="R28" s="37"/>
      <c r="S28" s="393" t="s">
        <v>15</v>
      </c>
      <c r="T28" s="393"/>
      <c r="U28" s="37"/>
      <c r="V28" s="393" t="s">
        <v>27</v>
      </c>
      <c r="W28" s="393"/>
      <c r="X28" s="37"/>
      <c r="Y28" s="407" t="s">
        <v>46</v>
      </c>
      <c r="Z28" s="393"/>
      <c r="AA28" s="393"/>
      <c r="AB28" s="400"/>
      <c r="AC28" s="393"/>
      <c r="AD28" s="393"/>
    </row>
    <row r="29" spans="1:30" ht="15" customHeight="1">
      <c r="A29" s="393"/>
      <c r="B29" s="31"/>
      <c r="C29" s="556"/>
      <c r="D29" s="503"/>
      <c r="E29" s="503"/>
      <c r="F29" s="503"/>
      <c r="G29" s="503"/>
      <c r="H29" s="503"/>
      <c r="I29" s="503"/>
      <c r="J29" s="503"/>
      <c r="K29" s="503"/>
      <c r="L29" s="503"/>
      <c r="M29" s="503"/>
      <c r="N29" s="503"/>
      <c r="O29" s="503"/>
      <c r="P29" s="557"/>
      <c r="Q29" s="393"/>
      <c r="R29" s="393"/>
      <c r="S29" s="393"/>
      <c r="T29" s="393"/>
      <c r="U29" s="393"/>
      <c r="V29" s="393"/>
      <c r="W29" s="393"/>
      <c r="X29" s="393"/>
      <c r="Y29" s="393"/>
      <c r="Z29" s="393"/>
      <c r="AA29" s="393"/>
      <c r="AB29" s="400"/>
      <c r="AC29" s="393"/>
      <c r="AD29" s="393"/>
    </row>
    <row r="30" spans="1:30" ht="15" customHeight="1">
      <c r="A30" s="393"/>
      <c r="B30" s="31"/>
      <c r="C30" s="541"/>
      <c r="D30" s="542"/>
      <c r="E30" s="542"/>
      <c r="F30" s="542"/>
      <c r="G30" s="542"/>
      <c r="H30" s="542"/>
      <c r="I30" s="542"/>
      <c r="J30" s="542"/>
      <c r="K30" s="542"/>
      <c r="L30" s="542"/>
      <c r="M30" s="542"/>
      <c r="N30" s="542"/>
      <c r="O30" s="542"/>
      <c r="P30" s="543"/>
      <c r="Q30" s="393"/>
      <c r="R30" s="405" t="s">
        <v>131</v>
      </c>
      <c r="S30" s="393"/>
      <c r="T30" s="393"/>
      <c r="U30" s="393"/>
      <c r="V30" s="393"/>
      <c r="W30" s="566" t="s">
        <v>23</v>
      </c>
      <c r="X30" s="529"/>
      <c r="Y30" s="529"/>
      <c r="Z30" s="529"/>
      <c r="AA30" s="519"/>
      <c r="AB30" s="400"/>
      <c r="AC30" s="393"/>
      <c r="AD30" s="393"/>
    </row>
    <row r="31" spans="1:30" ht="15" customHeight="1">
      <c r="A31" s="393"/>
      <c r="B31" s="31"/>
      <c r="C31" s="402"/>
      <c r="D31" s="402"/>
      <c r="E31" s="402"/>
      <c r="F31" s="402"/>
      <c r="G31" s="402"/>
      <c r="H31" s="393"/>
      <c r="I31" s="393"/>
      <c r="J31" s="393"/>
      <c r="K31" s="393"/>
      <c r="L31" s="393"/>
      <c r="M31" s="393"/>
      <c r="N31" s="393"/>
      <c r="O31" s="393"/>
      <c r="P31" s="393"/>
      <c r="Q31" s="393"/>
      <c r="R31" s="405"/>
      <c r="S31" s="393"/>
      <c r="T31" s="393"/>
      <c r="U31" s="393"/>
      <c r="V31" s="393"/>
      <c r="W31" s="393"/>
      <c r="X31" s="393"/>
      <c r="Y31" s="393"/>
      <c r="Z31" s="393"/>
      <c r="AA31" s="393"/>
      <c r="AB31" s="400"/>
      <c r="AC31" s="393"/>
      <c r="AD31" s="393"/>
    </row>
    <row r="32" spans="1:30" ht="15" customHeight="1">
      <c r="A32" s="393"/>
      <c r="B32" s="31"/>
      <c r="C32" s="405" t="s">
        <v>132</v>
      </c>
      <c r="D32" s="402"/>
      <c r="E32" s="402"/>
      <c r="F32" s="402"/>
      <c r="G32" s="402"/>
      <c r="H32" s="402"/>
      <c r="I32" s="393"/>
      <c r="J32" s="393"/>
      <c r="K32" s="393"/>
      <c r="L32" s="393"/>
      <c r="M32" s="393"/>
      <c r="N32" s="393"/>
      <c r="O32" s="393"/>
      <c r="P32" s="393"/>
      <c r="Q32" s="393"/>
      <c r="R32" s="393"/>
      <c r="S32" s="393"/>
      <c r="T32" s="393"/>
      <c r="U32" s="393"/>
      <c r="V32" s="393"/>
      <c r="W32" s="393"/>
      <c r="X32" s="393"/>
      <c r="Y32" s="393"/>
      <c r="Z32" s="393"/>
      <c r="AA32" s="393"/>
      <c r="AB32" s="400"/>
      <c r="AC32" s="393"/>
      <c r="AD32" s="393"/>
    </row>
    <row r="33" spans="1:30" ht="39.75" customHeight="1">
      <c r="A33" s="393"/>
      <c r="B33" s="31"/>
      <c r="C33" s="566" t="s">
        <v>133</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19"/>
      <c r="AB33" s="400"/>
      <c r="AC33" s="393"/>
      <c r="AD33" s="393"/>
    </row>
    <row r="34" spans="1:30" ht="15" customHeight="1">
      <c r="A34" s="393"/>
      <c r="B34" s="3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8"/>
      <c r="AC34" s="393"/>
      <c r="AD34" s="393"/>
    </row>
    <row r="35" spans="1:30" ht="15" customHeight="1">
      <c r="A35" s="393"/>
      <c r="B35" s="31"/>
      <c r="C35" s="397" t="s">
        <v>134</v>
      </c>
      <c r="D35" s="402"/>
      <c r="E35" s="402"/>
      <c r="F35" s="402"/>
      <c r="G35" s="402"/>
      <c r="H35" s="402"/>
      <c r="I35" s="402"/>
      <c r="J35" s="402"/>
      <c r="K35" s="402"/>
      <c r="L35" s="402"/>
      <c r="M35" s="397" t="s">
        <v>134</v>
      </c>
      <c r="N35" s="402"/>
      <c r="O35" s="402"/>
      <c r="P35" s="402"/>
      <c r="Q35" s="402"/>
      <c r="R35" s="402"/>
      <c r="S35" s="402"/>
      <c r="T35" s="402"/>
      <c r="U35" s="402"/>
      <c r="V35" s="402"/>
      <c r="W35" s="402"/>
      <c r="X35" s="402"/>
      <c r="Y35" s="402"/>
      <c r="Z35" s="402"/>
      <c r="AA35" s="402"/>
      <c r="AB35" s="408"/>
      <c r="AC35" s="393"/>
      <c r="AD35" s="393"/>
    </row>
    <row r="36" spans="1:30" ht="29.25" customHeight="1">
      <c r="A36" s="393"/>
      <c r="B36" s="31"/>
      <c r="C36" s="566" t="s">
        <v>135</v>
      </c>
      <c r="D36" s="529"/>
      <c r="E36" s="529"/>
      <c r="F36" s="529"/>
      <c r="G36" s="529"/>
      <c r="H36" s="529"/>
      <c r="I36" s="529"/>
      <c r="J36" s="529"/>
      <c r="K36" s="519"/>
      <c r="L36" s="402"/>
      <c r="M36" s="566" t="s">
        <v>136</v>
      </c>
      <c r="N36" s="529"/>
      <c r="O36" s="529"/>
      <c r="P36" s="529"/>
      <c r="Q36" s="529"/>
      <c r="R36" s="529"/>
      <c r="S36" s="529"/>
      <c r="T36" s="529"/>
      <c r="U36" s="529"/>
      <c r="V36" s="529"/>
      <c r="W36" s="529"/>
      <c r="X36" s="529"/>
      <c r="Y36" s="529"/>
      <c r="Z36" s="529"/>
      <c r="AA36" s="519"/>
      <c r="AB36" s="408"/>
      <c r="AC36" s="393"/>
      <c r="AD36" s="393"/>
    </row>
    <row r="37" spans="1:30" ht="15" customHeight="1">
      <c r="A37" s="393"/>
      <c r="B37" s="3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400"/>
      <c r="AC37" s="393"/>
      <c r="AD37" s="393"/>
    </row>
    <row r="38" spans="1:30" ht="15" customHeight="1">
      <c r="A38" s="393"/>
      <c r="B38" s="31"/>
      <c r="C38" s="409" t="s">
        <v>137</v>
      </c>
      <c r="D38" s="409"/>
      <c r="E38" s="409"/>
      <c r="F38" s="409"/>
      <c r="G38" s="410"/>
      <c r="H38" s="411"/>
      <c r="I38" s="411"/>
      <c r="J38" s="411"/>
      <c r="K38" s="411"/>
      <c r="L38" s="411"/>
      <c r="M38" s="411"/>
      <c r="N38" s="411"/>
      <c r="O38" s="411"/>
      <c r="P38" s="411"/>
      <c r="Q38" s="411"/>
      <c r="R38" s="411"/>
      <c r="S38" s="411"/>
      <c r="T38" s="411"/>
      <c r="U38" s="411"/>
      <c r="V38" s="411"/>
      <c r="W38" s="411"/>
      <c r="X38" s="411"/>
      <c r="Y38" s="411"/>
      <c r="Z38" s="411"/>
      <c r="AA38" s="411"/>
      <c r="AB38" s="400"/>
      <c r="AC38" s="393"/>
      <c r="AD38" s="393"/>
    </row>
    <row r="39" spans="1:30" ht="90" customHeight="1">
      <c r="A39" s="393"/>
      <c r="B39" s="31"/>
      <c r="C39" s="567" t="s">
        <v>765</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19"/>
      <c r="AB39" s="400"/>
      <c r="AC39" s="393"/>
      <c r="AD39" s="393"/>
    </row>
    <row r="40" spans="1:30" ht="15" customHeight="1">
      <c r="A40" s="393"/>
      <c r="B40" s="31"/>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400"/>
      <c r="AC40" s="393"/>
      <c r="AD40" s="393"/>
    </row>
    <row r="41" spans="1:30" ht="15.75" customHeight="1">
      <c r="A41" s="393"/>
      <c r="B41" s="31"/>
      <c r="C41" s="550" t="s">
        <v>139</v>
      </c>
      <c r="D41" s="546"/>
      <c r="E41" s="405"/>
      <c r="F41" s="528" t="s">
        <v>34</v>
      </c>
      <c r="G41" s="519"/>
      <c r="H41" s="405"/>
      <c r="I41" s="393"/>
      <c r="J41" s="412" t="s">
        <v>140</v>
      </c>
      <c r="K41" s="528">
        <v>1</v>
      </c>
      <c r="L41" s="529"/>
      <c r="M41" s="529"/>
      <c r="N41" s="519"/>
      <c r="O41" s="405"/>
      <c r="P41" s="405"/>
      <c r="Q41" s="397" t="s">
        <v>141</v>
      </c>
      <c r="R41" s="393"/>
      <c r="S41" s="405"/>
      <c r="T41" s="405"/>
      <c r="U41" s="405"/>
      <c r="V41" s="405"/>
      <c r="W41" s="528" t="s">
        <v>20</v>
      </c>
      <c r="X41" s="529"/>
      <c r="Y41" s="529"/>
      <c r="Z41" s="529"/>
      <c r="AA41" s="519"/>
      <c r="AB41" s="404"/>
      <c r="AC41" s="393"/>
      <c r="AD41" s="393"/>
    </row>
    <row r="42" spans="1:30" ht="15.75" customHeight="1">
      <c r="A42" s="393"/>
      <c r="B42" s="31"/>
      <c r="C42" s="393"/>
      <c r="D42" s="393"/>
      <c r="E42" s="393"/>
      <c r="F42" s="407"/>
      <c r="G42" s="407"/>
      <c r="H42" s="407"/>
      <c r="I42" s="407"/>
      <c r="J42" s="407"/>
      <c r="K42" s="407"/>
      <c r="L42" s="407"/>
      <c r="M42" s="393"/>
      <c r="N42" s="393"/>
      <c r="O42" s="393"/>
      <c r="P42" s="393"/>
      <c r="Q42" s="393"/>
      <c r="R42" s="393"/>
      <c r="S42" s="393"/>
      <c r="T42" s="393"/>
      <c r="U42" s="393"/>
      <c r="V42" s="393"/>
      <c r="W42" s="393"/>
      <c r="X42" s="393"/>
      <c r="Y42" s="393"/>
      <c r="Z42" s="393"/>
      <c r="AA42" s="393"/>
      <c r="AB42" s="400"/>
      <c r="AC42" s="393"/>
      <c r="AD42" s="393"/>
    </row>
    <row r="43" spans="1:30" ht="32.25" customHeight="1">
      <c r="A43" s="393"/>
      <c r="B43" s="31"/>
      <c r="C43" s="393"/>
      <c r="D43" s="412" t="s">
        <v>142</v>
      </c>
      <c r="E43" s="405"/>
      <c r="F43" s="567"/>
      <c r="G43" s="529"/>
      <c r="H43" s="529"/>
      <c r="I43" s="529"/>
      <c r="J43" s="529"/>
      <c r="K43" s="529"/>
      <c r="L43" s="529"/>
      <c r="M43" s="519"/>
      <c r="N43" s="393"/>
      <c r="O43" s="412" t="s">
        <v>144</v>
      </c>
      <c r="P43" s="566">
        <v>0</v>
      </c>
      <c r="Q43" s="529"/>
      <c r="R43" s="529"/>
      <c r="S43" s="529"/>
      <c r="T43" s="529"/>
      <c r="U43" s="529"/>
      <c r="V43" s="529"/>
      <c r="W43" s="529"/>
      <c r="X43" s="529"/>
      <c r="Y43" s="529"/>
      <c r="Z43" s="529"/>
      <c r="AA43" s="519"/>
      <c r="AB43" s="400"/>
      <c r="AC43" s="393"/>
      <c r="AD43" s="393"/>
    </row>
    <row r="44" spans="1:30" ht="15.75" customHeight="1">
      <c r="A44" s="393"/>
      <c r="B44" s="31"/>
      <c r="C44" s="405"/>
      <c r="D44" s="405"/>
      <c r="E44" s="405"/>
      <c r="F44" s="407"/>
      <c r="G44" s="407"/>
      <c r="H44" s="407"/>
      <c r="I44" s="407"/>
      <c r="J44" s="407"/>
      <c r="K44" s="407"/>
      <c r="L44" s="407"/>
      <c r="M44" s="405"/>
      <c r="N44" s="405"/>
      <c r="O44" s="405"/>
      <c r="P44" s="405"/>
      <c r="Q44" s="405"/>
      <c r="R44" s="405"/>
      <c r="S44" s="405"/>
      <c r="T44" s="405"/>
      <c r="U44" s="405"/>
      <c r="V44" s="405"/>
      <c r="W44" s="405"/>
      <c r="X44" s="405"/>
      <c r="Y44" s="405"/>
      <c r="Z44" s="405"/>
      <c r="AA44" s="405"/>
      <c r="AB44" s="404"/>
      <c r="AC44" s="393"/>
      <c r="AD44" s="393"/>
    </row>
    <row r="45" spans="1:30" ht="15.75" customHeight="1">
      <c r="A45" s="393"/>
      <c r="B45" s="31"/>
      <c r="C45" s="393"/>
      <c r="D45" s="412" t="s">
        <v>145</v>
      </c>
      <c r="E45" s="393"/>
      <c r="F45" s="549" t="s">
        <v>146</v>
      </c>
      <c r="G45" s="519"/>
      <c r="H45" s="393"/>
      <c r="I45" s="393"/>
      <c r="J45" s="405" t="s">
        <v>147</v>
      </c>
      <c r="K45" s="393"/>
      <c r="L45" s="549" t="s">
        <v>148</v>
      </c>
      <c r="M45" s="529"/>
      <c r="N45" s="519"/>
      <c r="O45" s="405"/>
      <c r="P45" s="405"/>
      <c r="Q45" s="393"/>
      <c r="R45" s="405" t="s">
        <v>149</v>
      </c>
      <c r="S45" s="405"/>
      <c r="T45" s="405"/>
      <c r="U45" s="405"/>
      <c r="V45" s="405"/>
      <c r="W45" s="568"/>
      <c r="X45" s="529"/>
      <c r="Y45" s="529"/>
      <c r="Z45" s="529"/>
      <c r="AA45" s="519"/>
      <c r="AB45" s="404"/>
      <c r="AC45" s="393"/>
      <c r="AD45" s="393"/>
    </row>
    <row r="46" spans="1:30" ht="15.75" customHeight="1">
      <c r="A46" s="393"/>
      <c r="B46" s="31"/>
      <c r="C46" s="393"/>
      <c r="D46" s="393"/>
      <c r="E46" s="393"/>
      <c r="F46" s="29"/>
      <c r="G46" s="393"/>
      <c r="H46" s="393"/>
      <c r="I46" s="397"/>
      <c r="J46" s="397"/>
      <c r="K46" s="397"/>
      <c r="L46" s="397"/>
      <c r="M46" s="397"/>
      <c r="N46" s="397"/>
      <c r="O46" s="397"/>
      <c r="P46" s="397"/>
      <c r="Q46" s="397"/>
      <c r="R46" s="397"/>
      <c r="S46" s="397"/>
      <c r="T46" s="397"/>
      <c r="U46" s="397"/>
      <c r="V46" s="397"/>
      <c r="W46" s="397"/>
      <c r="X46" s="397"/>
      <c r="Y46" s="397"/>
      <c r="Z46" s="397"/>
      <c r="AA46" s="397"/>
      <c r="AB46" s="398"/>
      <c r="AC46" s="393"/>
      <c r="AD46" s="393"/>
    </row>
    <row r="47" spans="1:30" ht="15.75" customHeight="1">
      <c r="A47" s="393"/>
      <c r="B47" s="31"/>
      <c r="C47" s="413" t="s">
        <v>150</v>
      </c>
      <c r="D47" s="569">
        <v>2024</v>
      </c>
      <c r="E47" s="570"/>
      <c r="F47" s="571"/>
      <c r="G47" s="35"/>
      <c r="H47" s="397"/>
      <c r="I47" s="397"/>
      <c r="J47" s="397"/>
      <c r="K47" s="397"/>
      <c r="L47" s="397"/>
      <c r="M47" s="397"/>
      <c r="N47" s="397"/>
      <c r="O47" s="397"/>
      <c r="P47" s="397"/>
      <c r="Q47" s="561"/>
      <c r="R47" s="546"/>
      <c r="S47" s="546"/>
      <c r="T47" s="546"/>
      <c r="U47" s="546"/>
      <c r="V47" s="397"/>
      <c r="W47" s="397"/>
      <c r="X47" s="560"/>
      <c r="Y47" s="546"/>
      <c r="Z47" s="546"/>
      <c r="AA47" s="546"/>
      <c r="AB47" s="404"/>
      <c r="AC47" s="393"/>
      <c r="AD47" s="393"/>
    </row>
    <row r="48" spans="1:30" ht="5.25" customHeight="1">
      <c r="A48" s="393"/>
      <c r="B48" s="31"/>
      <c r="C48" s="405"/>
      <c r="D48" s="38"/>
      <c r="E48" s="38"/>
      <c r="F48" s="38"/>
      <c r="G48" s="393"/>
      <c r="H48" s="397"/>
      <c r="I48" s="397"/>
      <c r="J48" s="397"/>
      <c r="K48" s="397"/>
      <c r="L48" s="397"/>
      <c r="M48" s="397"/>
      <c r="N48" s="397"/>
      <c r="O48" s="397"/>
      <c r="P48" s="397"/>
      <c r="Q48" s="402"/>
      <c r="R48" s="402"/>
      <c r="S48" s="402"/>
      <c r="T48" s="402"/>
      <c r="U48" s="402"/>
      <c r="V48" s="397"/>
      <c r="W48" s="397"/>
      <c r="X48" s="414"/>
      <c r="Y48" s="414"/>
      <c r="Z48" s="414"/>
      <c r="AA48" s="414"/>
      <c r="AB48" s="404"/>
      <c r="AC48" s="393"/>
      <c r="AD48" s="393"/>
    </row>
    <row r="49" spans="1:30" ht="15.75" customHeight="1">
      <c r="A49" s="393"/>
      <c r="B49" s="31"/>
      <c r="C49" s="405" t="s">
        <v>140</v>
      </c>
      <c r="D49" s="566">
        <v>1.2</v>
      </c>
      <c r="E49" s="529"/>
      <c r="F49" s="519"/>
      <c r="G49" s="393"/>
      <c r="H49" s="397"/>
      <c r="I49" s="397"/>
      <c r="J49" s="397"/>
      <c r="K49" s="397"/>
      <c r="L49" s="397"/>
      <c r="M49" s="397"/>
      <c r="N49" s="397"/>
      <c r="O49" s="397"/>
      <c r="P49" s="397"/>
      <c r="Q49" s="561"/>
      <c r="R49" s="546"/>
      <c r="S49" s="546"/>
      <c r="T49" s="546"/>
      <c r="U49" s="546"/>
      <c r="V49" s="397"/>
      <c r="W49" s="397"/>
      <c r="X49" s="560"/>
      <c r="Y49" s="546"/>
      <c r="Z49" s="546"/>
      <c r="AA49" s="546"/>
      <c r="AB49" s="398"/>
      <c r="AC49" s="393"/>
      <c r="AD49" s="393"/>
    </row>
    <row r="50" spans="1:30" ht="15.75" customHeight="1">
      <c r="A50" s="393"/>
      <c r="B50" s="31"/>
      <c r="C50" s="393"/>
      <c r="D50" s="393"/>
      <c r="E50" s="393"/>
      <c r="F50" s="393"/>
      <c r="G50" s="393"/>
      <c r="H50" s="393"/>
      <c r="I50" s="397"/>
      <c r="J50" s="397"/>
      <c r="K50" s="405"/>
      <c r="L50" s="405"/>
      <c r="M50" s="405"/>
      <c r="N50" s="405"/>
      <c r="O50" s="405"/>
      <c r="P50" s="405"/>
      <c r="Q50" s="405"/>
      <c r="R50" s="405"/>
      <c r="S50" s="405"/>
      <c r="T50" s="405"/>
      <c r="U50" s="405"/>
      <c r="V50" s="405"/>
      <c r="W50" s="405"/>
      <c r="X50" s="405"/>
      <c r="Y50" s="405"/>
      <c r="Z50" s="405"/>
      <c r="AA50" s="405"/>
      <c r="AB50" s="398"/>
      <c r="AC50" s="393"/>
      <c r="AD50" s="393"/>
    </row>
    <row r="51" spans="1:30" ht="15.75" customHeight="1">
      <c r="A51" s="393"/>
      <c r="B51" s="31"/>
      <c r="C51" s="405"/>
      <c r="D51" s="528" t="s">
        <v>151</v>
      </c>
      <c r="E51" s="529"/>
      <c r="F51" s="529"/>
      <c r="G51" s="529"/>
      <c r="H51" s="529"/>
      <c r="I51" s="529"/>
      <c r="J51" s="529"/>
      <c r="K51" s="529"/>
      <c r="L51" s="529"/>
      <c r="M51" s="529"/>
      <c r="N51" s="529"/>
      <c r="O51" s="529"/>
      <c r="P51" s="529"/>
      <c r="Q51" s="529"/>
      <c r="R51" s="529"/>
      <c r="S51" s="529"/>
      <c r="T51" s="529"/>
      <c r="U51" s="529"/>
      <c r="V51" s="529"/>
      <c r="W51" s="529"/>
      <c r="X51" s="529"/>
      <c r="Y51" s="519"/>
      <c r="Z51" s="406"/>
      <c r="AA51" s="406"/>
      <c r="AB51" s="415"/>
      <c r="AC51" s="393"/>
      <c r="AD51" s="393"/>
    </row>
    <row r="52" spans="1:30" ht="15.75" customHeight="1">
      <c r="A52" s="393"/>
      <c r="B52" s="31"/>
      <c r="C52" s="393"/>
      <c r="D52" s="534" t="s">
        <v>152</v>
      </c>
      <c r="E52" s="529"/>
      <c r="F52" s="529"/>
      <c r="G52" s="529"/>
      <c r="H52" s="519"/>
      <c r="I52" s="530" t="s">
        <v>153</v>
      </c>
      <c r="J52" s="529"/>
      <c r="K52" s="529"/>
      <c r="L52" s="529"/>
      <c r="M52" s="529"/>
      <c r="N52" s="529"/>
      <c r="O52" s="529"/>
      <c r="P52" s="519"/>
      <c r="Q52" s="531" t="s">
        <v>154</v>
      </c>
      <c r="R52" s="529"/>
      <c r="S52" s="529"/>
      <c r="T52" s="529"/>
      <c r="U52" s="529"/>
      <c r="V52" s="529"/>
      <c r="W52" s="529"/>
      <c r="X52" s="529"/>
      <c r="Y52" s="519"/>
      <c r="Z52" s="406"/>
      <c r="AA52" s="406"/>
      <c r="AB52" s="415"/>
      <c r="AC52" s="393"/>
      <c r="AD52" s="393"/>
    </row>
    <row r="53" spans="1:30" ht="15.75" customHeight="1">
      <c r="A53" s="416"/>
      <c r="B53" s="39"/>
      <c r="C53" s="40"/>
      <c r="D53" s="535" t="s">
        <v>155</v>
      </c>
      <c r="E53" s="529"/>
      <c r="F53" s="529"/>
      <c r="G53" s="529"/>
      <c r="H53" s="519"/>
      <c r="I53" s="532" t="s">
        <v>156</v>
      </c>
      <c r="J53" s="529"/>
      <c r="K53" s="529"/>
      <c r="L53" s="529"/>
      <c r="M53" s="529"/>
      <c r="N53" s="529"/>
      <c r="O53" s="529"/>
      <c r="P53" s="519"/>
      <c r="Q53" s="533" t="s">
        <v>157</v>
      </c>
      <c r="R53" s="529"/>
      <c r="S53" s="529"/>
      <c r="T53" s="529"/>
      <c r="U53" s="529"/>
      <c r="V53" s="529"/>
      <c r="W53" s="529"/>
      <c r="X53" s="529"/>
      <c r="Y53" s="519"/>
      <c r="Z53" s="416"/>
      <c r="AA53" s="416"/>
      <c r="AB53" s="417"/>
      <c r="AC53" s="416"/>
      <c r="AD53" s="416"/>
    </row>
    <row r="54" spans="1:30" ht="15.75" customHeight="1">
      <c r="A54" s="393"/>
      <c r="B54" s="31"/>
      <c r="C54" s="418"/>
      <c r="D54" s="418"/>
      <c r="E54" s="418"/>
      <c r="F54" s="418"/>
      <c r="G54" s="419"/>
      <c r="H54" s="419"/>
      <c r="I54" s="419"/>
      <c r="J54" s="419"/>
      <c r="K54" s="419"/>
      <c r="L54" s="419"/>
      <c r="M54" s="419"/>
      <c r="N54" s="419"/>
      <c r="O54" s="419"/>
      <c r="P54" s="419"/>
      <c r="Q54" s="419"/>
      <c r="R54" s="419"/>
      <c r="S54" s="419"/>
      <c r="T54" s="419"/>
      <c r="U54" s="419"/>
      <c r="V54" s="419"/>
      <c r="W54" s="419"/>
      <c r="X54" s="419"/>
      <c r="Y54" s="419"/>
      <c r="Z54" s="418"/>
      <c r="AA54" s="418"/>
      <c r="AB54" s="401"/>
      <c r="AC54" s="393"/>
      <c r="AD54" s="393"/>
    </row>
    <row r="55" spans="1:30" ht="15.75" customHeight="1">
      <c r="A55" s="420"/>
      <c r="B55" s="41"/>
      <c r="C55" s="536" t="s">
        <v>158</v>
      </c>
      <c r="D55" s="529"/>
      <c r="E55" s="529"/>
      <c r="F55" s="519"/>
      <c r="G55" s="537" t="s">
        <v>159</v>
      </c>
      <c r="H55" s="538" t="s">
        <v>160</v>
      </c>
      <c r="I55" s="539"/>
      <c r="J55" s="539"/>
      <c r="K55" s="539"/>
      <c r="L55" s="539"/>
      <c r="M55" s="539"/>
      <c r="N55" s="539"/>
      <c r="O55" s="539"/>
      <c r="P55" s="539"/>
      <c r="Q55" s="539"/>
      <c r="R55" s="539"/>
      <c r="S55" s="539"/>
      <c r="T55" s="539"/>
      <c r="U55" s="539"/>
      <c r="V55" s="539"/>
      <c r="W55" s="539"/>
      <c r="X55" s="539"/>
      <c r="Y55" s="539"/>
      <c r="Z55" s="539"/>
      <c r="AA55" s="540"/>
      <c r="AB55" s="415"/>
      <c r="AC55" s="420"/>
      <c r="AD55" s="420"/>
    </row>
    <row r="56" spans="1:30" ht="15.75" customHeight="1">
      <c r="A56" s="420"/>
      <c r="B56" s="41"/>
      <c r="C56" s="42" t="s">
        <v>161</v>
      </c>
      <c r="D56" s="43" t="s">
        <v>741</v>
      </c>
      <c r="E56" s="536" t="s">
        <v>162</v>
      </c>
      <c r="F56" s="519"/>
      <c r="G56" s="506"/>
      <c r="H56" s="541"/>
      <c r="I56" s="542"/>
      <c r="J56" s="542"/>
      <c r="K56" s="542"/>
      <c r="L56" s="542"/>
      <c r="M56" s="542"/>
      <c r="N56" s="542"/>
      <c r="O56" s="542"/>
      <c r="P56" s="542"/>
      <c r="Q56" s="542"/>
      <c r="R56" s="542"/>
      <c r="S56" s="542"/>
      <c r="T56" s="542"/>
      <c r="U56" s="542"/>
      <c r="V56" s="542"/>
      <c r="W56" s="542"/>
      <c r="X56" s="542"/>
      <c r="Y56" s="542"/>
      <c r="Z56" s="542"/>
      <c r="AA56" s="543"/>
      <c r="AB56" s="415"/>
      <c r="AC56" s="420"/>
      <c r="AD56" s="420"/>
    </row>
    <row r="57" spans="1:30" ht="15.75" customHeight="1">
      <c r="A57" s="420"/>
      <c r="B57" s="41"/>
      <c r="C57" s="44">
        <v>2024</v>
      </c>
      <c r="D57" s="45">
        <v>45474</v>
      </c>
      <c r="E57" s="544">
        <v>45656</v>
      </c>
      <c r="F57" s="519"/>
      <c r="G57" s="46">
        <v>1</v>
      </c>
      <c r="H57" s="548"/>
      <c r="I57" s="529"/>
      <c r="J57" s="529"/>
      <c r="K57" s="529"/>
      <c r="L57" s="529"/>
      <c r="M57" s="529"/>
      <c r="N57" s="529"/>
      <c r="O57" s="529"/>
      <c r="P57" s="529"/>
      <c r="Q57" s="529"/>
      <c r="R57" s="529"/>
      <c r="S57" s="529"/>
      <c r="T57" s="529"/>
      <c r="U57" s="529"/>
      <c r="V57" s="529"/>
      <c r="W57" s="529"/>
      <c r="X57" s="529"/>
      <c r="Y57" s="529"/>
      <c r="Z57" s="529"/>
      <c r="AA57" s="519"/>
      <c r="AB57" s="415"/>
      <c r="AC57" s="420"/>
      <c r="AD57" s="420"/>
    </row>
    <row r="58" spans="1:30" ht="15.75" customHeight="1">
      <c r="A58" s="420"/>
      <c r="B58" s="41"/>
      <c r="C58" s="44">
        <v>2025</v>
      </c>
      <c r="D58" s="45">
        <v>45658</v>
      </c>
      <c r="E58" s="544">
        <v>46021</v>
      </c>
      <c r="F58" s="519"/>
      <c r="G58" s="46">
        <v>1</v>
      </c>
      <c r="H58" s="548"/>
      <c r="I58" s="529"/>
      <c r="J58" s="529"/>
      <c r="K58" s="529"/>
      <c r="L58" s="529"/>
      <c r="M58" s="529"/>
      <c r="N58" s="529"/>
      <c r="O58" s="529"/>
      <c r="P58" s="529"/>
      <c r="Q58" s="529"/>
      <c r="R58" s="529"/>
      <c r="S58" s="529"/>
      <c r="T58" s="529"/>
      <c r="U58" s="529"/>
      <c r="V58" s="529"/>
      <c r="W58" s="529"/>
      <c r="X58" s="529"/>
      <c r="Y58" s="529"/>
      <c r="Z58" s="529"/>
      <c r="AA58" s="519"/>
      <c r="AB58" s="415"/>
      <c r="AC58" s="420"/>
      <c r="AD58" s="420"/>
    </row>
    <row r="59" spans="1:30" ht="15.75" customHeight="1">
      <c r="A59" s="420"/>
      <c r="B59" s="41"/>
      <c r="C59" s="44">
        <v>2026</v>
      </c>
      <c r="D59" s="45">
        <v>46023</v>
      </c>
      <c r="E59" s="544">
        <v>46386</v>
      </c>
      <c r="F59" s="519"/>
      <c r="G59" s="46">
        <v>1</v>
      </c>
      <c r="H59" s="548"/>
      <c r="I59" s="529"/>
      <c r="J59" s="529"/>
      <c r="K59" s="529"/>
      <c r="L59" s="529"/>
      <c r="M59" s="529"/>
      <c r="N59" s="529"/>
      <c r="O59" s="529"/>
      <c r="P59" s="529"/>
      <c r="Q59" s="529"/>
      <c r="R59" s="529"/>
      <c r="S59" s="529"/>
      <c r="T59" s="529"/>
      <c r="U59" s="529"/>
      <c r="V59" s="529"/>
      <c r="W59" s="529"/>
      <c r="X59" s="529"/>
      <c r="Y59" s="529"/>
      <c r="Z59" s="529"/>
      <c r="AA59" s="519"/>
      <c r="AB59" s="415"/>
      <c r="AC59" s="420"/>
      <c r="AD59" s="420"/>
    </row>
    <row r="60" spans="1:30" ht="15.75" customHeight="1">
      <c r="A60" s="420"/>
      <c r="B60" s="41"/>
      <c r="C60" s="44">
        <v>2027</v>
      </c>
      <c r="D60" s="45">
        <v>46388</v>
      </c>
      <c r="E60" s="544">
        <v>46751</v>
      </c>
      <c r="F60" s="519"/>
      <c r="G60" s="46">
        <v>1</v>
      </c>
      <c r="H60" s="548"/>
      <c r="I60" s="529"/>
      <c r="J60" s="529"/>
      <c r="K60" s="529"/>
      <c r="L60" s="529"/>
      <c r="M60" s="529"/>
      <c r="N60" s="529"/>
      <c r="O60" s="529"/>
      <c r="P60" s="529"/>
      <c r="Q60" s="529"/>
      <c r="R60" s="529"/>
      <c r="S60" s="529"/>
      <c r="T60" s="529"/>
      <c r="U60" s="529"/>
      <c r="V60" s="529"/>
      <c r="W60" s="529"/>
      <c r="X60" s="529"/>
      <c r="Y60" s="529"/>
      <c r="Z60" s="529"/>
      <c r="AA60" s="519"/>
      <c r="AB60" s="415"/>
      <c r="AC60" s="420"/>
      <c r="AD60" s="420"/>
    </row>
    <row r="61" spans="1:30" ht="15.75" customHeight="1">
      <c r="A61" s="420"/>
      <c r="B61" s="41"/>
      <c r="C61" s="44"/>
      <c r="D61" s="44"/>
      <c r="E61" s="536"/>
      <c r="F61" s="519"/>
      <c r="G61" s="43"/>
      <c r="H61" s="536"/>
      <c r="I61" s="529"/>
      <c r="J61" s="529"/>
      <c r="K61" s="529"/>
      <c r="L61" s="529"/>
      <c r="M61" s="529"/>
      <c r="N61" s="529"/>
      <c r="O61" s="529"/>
      <c r="P61" s="529"/>
      <c r="Q61" s="529"/>
      <c r="R61" s="529"/>
      <c r="S61" s="529"/>
      <c r="T61" s="529"/>
      <c r="U61" s="529"/>
      <c r="V61" s="529"/>
      <c r="W61" s="529"/>
      <c r="X61" s="529"/>
      <c r="Y61" s="529"/>
      <c r="Z61" s="529"/>
      <c r="AA61" s="519"/>
      <c r="AB61" s="415"/>
      <c r="AC61" s="420"/>
      <c r="AD61" s="420"/>
    </row>
    <row r="62" spans="1:30" ht="15.75" customHeight="1">
      <c r="A62" s="393"/>
      <c r="B62" s="31"/>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400"/>
      <c r="AC62" s="393"/>
      <c r="AD62" s="393"/>
    </row>
    <row r="63" spans="1:30" ht="15.75" customHeight="1">
      <c r="A63" s="393"/>
      <c r="B63" s="31"/>
      <c r="C63" s="550" t="s">
        <v>163</v>
      </c>
      <c r="D63" s="546"/>
      <c r="E63" s="405"/>
      <c r="F63" s="397" t="s">
        <v>164</v>
      </c>
      <c r="G63" s="47"/>
      <c r="H63" s="407"/>
      <c r="I63" s="397" t="s">
        <v>165</v>
      </c>
      <c r="J63" s="393"/>
      <c r="K63" s="549"/>
      <c r="L63" s="519"/>
      <c r="M63" s="405"/>
      <c r="N63" s="393"/>
      <c r="O63" s="393"/>
      <c r="P63" s="393"/>
      <c r="Q63" s="393"/>
      <c r="R63" s="393"/>
      <c r="S63" s="393"/>
      <c r="T63" s="393"/>
      <c r="U63" s="393"/>
      <c r="V63" s="393"/>
      <c r="W63" s="393"/>
      <c r="X63" s="393"/>
      <c r="Y63" s="393"/>
      <c r="Z63" s="393"/>
      <c r="AA63" s="393"/>
      <c r="AB63" s="400"/>
      <c r="AC63" s="393"/>
      <c r="AD63" s="393"/>
    </row>
    <row r="64" spans="1:30" ht="15.75" customHeight="1">
      <c r="A64" s="393"/>
      <c r="B64" s="42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22"/>
      <c r="AC64" s="393"/>
      <c r="AD64" s="393"/>
    </row>
    <row r="65" spans="1:30" ht="15.75" customHeight="1">
      <c r="A65" s="393"/>
      <c r="B65" s="547" t="s">
        <v>166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19"/>
      <c r="AC65" s="393"/>
      <c r="AD65" s="393"/>
    </row>
    <row r="66" spans="1:30" ht="15.75" customHeight="1">
      <c r="A66" s="393"/>
      <c r="B66" s="48"/>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9"/>
      <c r="AC66" s="393"/>
      <c r="AD66" s="393"/>
    </row>
    <row r="67" spans="1:30" ht="29.25" customHeight="1">
      <c r="A67" s="393"/>
      <c r="B67" s="536" t="s">
        <v>161</v>
      </c>
      <c r="C67" s="519"/>
      <c r="D67" s="43"/>
      <c r="E67" s="536" t="s">
        <v>167</v>
      </c>
      <c r="F67" s="519"/>
      <c r="G67" s="43"/>
      <c r="H67" s="528" t="s">
        <v>168</v>
      </c>
      <c r="I67" s="519"/>
      <c r="J67" s="536"/>
      <c r="K67" s="519"/>
      <c r="L67" s="545"/>
      <c r="M67" s="546"/>
      <c r="N67" s="43" t="s">
        <v>169</v>
      </c>
      <c r="O67" s="536"/>
      <c r="P67" s="529"/>
      <c r="Q67" s="519"/>
      <c r="R67" s="536" t="s">
        <v>170</v>
      </c>
      <c r="S67" s="529"/>
      <c r="T67" s="519"/>
      <c r="U67" s="536"/>
      <c r="V67" s="529"/>
      <c r="W67" s="519"/>
      <c r="X67" s="536" t="s">
        <v>171</v>
      </c>
      <c r="Y67" s="519"/>
      <c r="Z67" s="536"/>
      <c r="AA67" s="529"/>
      <c r="AB67" s="519"/>
      <c r="AC67" s="393"/>
      <c r="AD67" s="393"/>
    </row>
    <row r="68" spans="1:30" ht="15.75" customHeight="1">
      <c r="A68" s="393"/>
      <c r="B68" s="48"/>
      <c r="C68" s="423"/>
      <c r="D68" s="423"/>
      <c r="E68" s="423"/>
      <c r="F68" s="416"/>
      <c r="G68" s="424"/>
      <c r="H68" s="425"/>
      <c r="I68" s="425"/>
      <c r="J68" s="416"/>
      <c r="K68" s="416"/>
      <c r="L68" s="416"/>
      <c r="M68" s="416"/>
      <c r="N68" s="425"/>
      <c r="O68" s="416"/>
      <c r="P68" s="416"/>
      <c r="Q68" s="416"/>
      <c r="R68" s="416"/>
      <c r="S68" s="425"/>
      <c r="T68" s="402"/>
      <c r="U68" s="402"/>
      <c r="V68" s="393"/>
      <c r="W68" s="425"/>
      <c r="X68" s="412"/>
      <c r="Y68" s="412"/>
      <c r="Z68" s="50"/>
      <c r="AA68" s="28"/>
      <c r="AB68" s="51"/>
      <c r="AC68" s="393"/>
      <c r="AD68" s="393"/>
    </row>
    <row r="69" spans="1:30" ht="15.75" customHeight="1">
      <c r="A69" s="393"/>
      <c r="B69" s="547" t="s">
        <v>172</v>
      </c>
      <c r="C69" s="519"/>
      <c r="D69" s="551"/>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3"/>
      <c r="AC69" s="393"/>
      <c r="AD69" s="393"/>
    </row>
    <row r="70" spans="1:30" ht="15.75" customHeight="1">
      <c r="A70" s="393"/>
      <c r="B70" s="48"/>
      <c r="C70" s="423"/>
      <c r="D70" s="423"/>
      <c r="E70" s="423"/>
      <c r="F70" s="416"/>
      <c r="G70" s="424"/>
      <c r="H70" s="425"/>
      <c r="I70" s="425"/>
      <c r="J70" s="416"/>
      <c r="K70" s="416"/>
      <c r="L70" s="416"/>
      <c r="M70" s="416"/>
      <c r="N70" s="425"/>
      <c r="O70" s="416"/>
      <c r="P70" s="416"/>
      <c r="Q70" s="416"/>
      <c r="R70" s="416"/>
      <c r="S70" s="425"/>
      <c r="T70" s="402"/>
      <c r="U70" s="402"/>
      <c r="V70" s="393"/>
      <c r="W70" s="425"/>
      <c r="X70" s="412"/>
      <c r="Y70" s="412"/>
      <c r="Z70" s="50"/>
      <c r="AA70" s="28"/>
      <c r="AB70" s="51"/>
      <c r="AC70" s="393"/>
      <c r="AD70" s="393"/>
    </row>
    <row r="71" spans="1:30" ht="15.75" customHeight="1">
      <c r="A71" s="393"/>
      <c r="B71" s="547" t="s">
        <v>173</v>
      </c>
      <c r="C71" s="519"/>
      <c r="D71" s="55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3"/>
      <c r="AC71" s="393"/>
      <c r="AD71" s="393"/>
    </row>
    <row r="72" spans="1:30" ht="15.75" customHeight="1">
      <c r="A72" s="393"/>
      <c r="B72" s="48"/>
      <c r="C72" s="423"/>
      <c r="D72" s="423"/>
      <c r="E72" s="423"/>
      <c r="F72" s="416"/>
      <c r="G72" s="424"/>
      <c r="H72" s="425"/>
      <c r="I72" s="425"/>
      <c r="J72" s="416"/>
      <c r="K72" s="416"/>
      <c r="L72" s="416"/>
      <c r="M72" s="416"/>
      <c r="N72" s="425"/>
      <c r="O72" s="416"/>
      <c r="P72" s="416"/>
      <c r="Q72" s="416"/>
      <c r="R72" s="416"/>
      <c r="S72" s="425"/>
      <c r="T72" s="402"/>
      <c r="U72" s="402"/>
      <c r="V72" s="393"/>
      <c r="W72" s="425"/>
      <c r="X72" s="412"/>
      <c r="Y72" s="412"/>
      <c r="Z72" s="412"/>
      <c r="AA72" s="402"/>
      <c r="AB72" s="408"/>
      <c r="AC72" s="393"/>
      <c r="AD72" s="393"/>
    </row>
    <row r="73" spans="1:30" ht="15.75" customHeight="1">
      <c r="A73" s="393"/>
      <c r="B73" s="547" t="s">
        <v>174</v>
      </c>
      <c r="C73" s="519"/>
      <c r="D73" s="55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3"/>
      <c r="AC73" s="393"/>
      <c r="AD73" s="393"/>
    </row>
    <row r="74" spans="1:30" ht="15.75" customHeight="1">
      <c r="A74" s="393"/>
      <c r="B74" s="48"/>
      <c r="C74" s="423"/>
      <c r="D74" s="423"/>
      <c r="E74" s="423"/>
      <c r="F74" s="416"/>
      <c r="G74" s="424"/>
      <c r="H74" s="425"/>
      <c r="I74" s="425"/>
      <c r="J74" s="416"/>
      <c r="K74" s="416"/>
      <c r="L74" s="416"/>
      <c r="M74" s="416"/>
      <c r="N74" s="425"/>
      <c r="O74" s="416"/>
      <c r="P74" s="416"/>
      <c r="Q74" s="416"/>
      <c r="R74" s="416"/>
      <c r="S74" s="425"/>
      <c r="T74" s="402"/>
      <c r="U74" s="402"/>
      <c r="V74" s="393"/>
      <c r="W74" s="425"/>
      <c r="X74" s="412"/>
      <c r="Y74" s="412"/>
      <c r="Z74" s="50"/>
      <c r="AA74" s="28"/>
      <c r="AB74" s="51"/>
      <c r="AC74" s="393"/>
      <c r="AD74" s="393"/>
    </row>
    <row r="75" spans="1:30" ht="15.75" customHeight="1">
      <c r="A75" s="393"/>
      <c r="B75" s="547" t="s">
        <v>175</v>
      </c>
      <c r="C75" s="519"/>
      <c r="D75" s="55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3"/>
      <c r="AC75" s="393"/>
      <c r="AD75" s="393"/>
    </row>
    <row r="76" spans="1:30" ht="15.75" customHeight="1">
      <c r="A76" s="393"/>
      <c r="B76" s="48"/>
      <c r="C76" s="423"/>
      <c r="D76" s="423"/>
      <c r="E76" s="423"/>
      <c r="F76" s="416"/>
      <c r="G76" s="424"/>
      <c r="H76" s="425"/>
      <c r="I76" s="425"/>
      <c r="J76" s="416"/>
      <c r="K76" s="416"/>
      <c r="L76" s="416"/>
      <c r="M76" s="416"/>
      <c r="N76" s="425"/>
      <c r="O76" s="416"/>
      <c r="P76" s="416"/>
      <c r="Q76" s="416"/>
      <c r="R76" s="416"/>
      <c r="S76" s="425"/>
      <c r="T76" s="402"/>
      <c r="U76" s="402"/>
      <c r="V76" s="393"/>
      <c r="W76" s="425"/>
      <c r="X76" s="412"/>
      <c r="Y76" s="412"/>
      <c r="Z76" s="50"/>
      <c r="AA76" s="28"/>
      <c r="AB76" s="51"/>
      <c r="AC76" s="393"/>
      <c r="AD76" s="393"/>
    </row>
    <row r="77" spans="1:30" ht="15.75" customHeight="1">
      <c r="A77" s="393"/>
      <c r="B77" s="547" t="s">
        <v>176</v>
      </c>
      <c r="C77" s="519"/>
      <c r="D77" s="55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3"/>
      <c r="AC77" s="393"/>
      <c r="AD77" s="393"/>
    </row>
    <row r="78" spans="1:30" ht="15.75" customHeight="1">
      <c r="A78" s="393"/>
      <c r="B78" s="48"/>
      <c r="C78" s="423"/>
      <c r="D78" s="423"/>
      <c r="E78" s="423"/>
      <c r="F78" s="416"/>
      <c r="G78" s="424"/>
      <c r="H78" s="425"/>
      <c r="I78" s="425"/>
      <c r="J78" s="416"/>
      <c r="K78" s="416"/>
      <c r="L78" s="416"/>
      <c r="M78" s="416"/>
      <c r="N78" s="425"/>
      <c r="O78" s="416"/>
      <c r="P78" s="416"/>
      <c r="Q78" s="416"/>
      <c r="R78" s="416"/>
      <c r="S78" s="425"/>
      <c r="T78" s="402"/>
      <c r="U78" s="402"/>
      <c r="V78" s="393"/>
      <c r="W78" s="425"/>
      <c r="X78" s="412"/>
      <c r="Y78" s="412"/>
      <c r="Z78" s="50"/>
      <c r="AA78" s="28"/>
      <c r="AB78" s="51"/>
      <c r="AC78" s="393"/>
      <c r="AD78" s="393"/>
    </row>
    <row r="79" spans="1:30" ht="15.75" customHeight="1">
      <c r="A79" s="393"/>
      <c r="B79" s="547" t="s">
        <v>177</v>
      </c>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19"/>
      <c r="AC79" s="393"/>
      <c r="AD79" s="393"/>
    </row>
    <row r="80" spans="1:30" ht="15.75" customHeight="1">
      <c r="A80" s="393"/>
      <c r="B80" s="528" t="s">
        <v>122</v>
      </c>
      <c r="C80" s="519"/>
      <c r="D80" s="52" t="s">
        <v>178</v>
      </c>
      <c r="E80" s="528" t="s">
        <v>179</v>
      </c>
      <c r="F80" s="519"/>
      <c r="G80" s="528" t="s">
        <v>177</v>
      </c>
      <c r="H80" s="529"/>
      <c r="I80" s="529"/>
      <c r="J80" s="529"/>
      <c r="K80" s="529"/>
      <c r="L80" s="529"/>
      <c r="M80" s="529"/>
      <c r="N80" s="529"/>
      <c r="O80" s="519"/>
      <c r="P80" s="528" t="s">
        <v>180</v>
      </c>
      <c r="Q80" s="529"/>
      <c r="R80" s="529"/>
      <c r="S80" s="529"/>
      <c r="T80" s="529"/>
      <c r="U80" s="529"/>
      <c r="V80" s="529"/>
      <c r="W80" s="529"/>
      <c r="X80" s="529"/>
      <c r="Y80" s="529"/>
      <c r="Z80" s="529"/>
      <c r="AA80" s="529"/>
      <c r="AB80" s="519"/>
      <c r="AC80" s="393"/>
      <c r="AD80" s="393"/>
    </row>
    <row r="81" spans="1:30" ht="15.75" customHeight="1">
      <c r="A81" s="393"/>
      <c r="B81" s="528"/>
      <c r="C81" s="519"/>
      <c r="D81" s="37"/>
      <c r="E81" s="528"/>
      <c r="F81" s="519"/>
      <c r="G81" s="553"/>
      <c r="H81" s="529"/>
      <c r="I81" s="529"/>
      <c r="J81" s="529"/>
      <c r="K81" s="529"/>
      <c r="L81" s="529"/>
      <c r="M81" s="529"/>
      <c r="N81" s="529"/>
      <c r="O81" s="519"/>
      <c r="P81" s="553"/>
      <c r="Q81" s="529"/>
      <c r="R81" s="529"/>
      <c r="S81" s="529"/>
      <c r="T81" s="529"/>
      <c r="U81" s="529"/>
      <c r="V81" s="529"/>
      <c r="W81" s="529"/>
      <c r="X81" s="529"/>
      <c r="Y81" s="529"/>
      <c r="Z81" s="529"/>
      <c r="AA81" s="529"/>
      <c r="AB81" s="519"/>
      <c r="AC81" s="393"/>
      <c r="AD81" s="393"/>
    </row>
    <row r="82" spans="1:30" ht="15.75" customHeight="1">
      <c r="A82" s="393"/>
      <c r="B82" s="528"/>
      <c r="C82" s="519"/>
      <c r="D82" s="37"/>
      <c r="E82" s="528"/>
      <c r="F82" s="519"/>
      <c r="G82" s="553"/>
      <c r="H82" s="529"/>
      <c r="I82" s="529"/>
      <c r="J82" s="529"/>
      <c r="K82" s="529"/>
      <c r="L82" s="529"/>
      <c r="M82" s="529"/>
      <c r="N82" s="529"/>
      <c r="O82" s="519"/>
      <c r="P82" s="553"/>
      <c r="Q82" s="529"/>
      <c r="R82" s="529"/>
      <c r="S82" s="529"/>
      <c r="T82" s="529"/>
      <c r="U82" s="529"/>
      <c r="V82" s="529"/>
      <c r="W82" s="529"/>
      <c r="X82" s="529"/>
      <c r="Y82" s="529"/>
      <c r="Z82" s="529"/>
      <c r="AA82" s="529"/>
      <c r="AB82" s="519"/>
      <c r="AC82" s="393"/>
      <c r="AD82" s="393"/>
    </row>
    <row r="83" spans="1:30" ht="26.25" customHeight="1">
      <c r="A83" s="393"/>
      <c r="B83" s="554" t="s">
        <v>181</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19"/>
      <c r="AC83" s="393"/>
      <c r="AD83" s="426"/>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766</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0" t="s">
        <v>125</v>
      </c>
      <c r="D12" s="546"/>
      <c r="E12" s="562" t="s">
        <v>714</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734</v>
      </c>
      <c r="D14" s="546"/>
      <c r="E14" s="555" t="s">
        <v>767</v>
      </c>
      <c r="F14" s="539"/>
      <c r="G14" s="539"/>
      <c r="H14" s="539"/>
      <c r="I14" s="539"/>
      <c r="J14" s="539"/>
      <c r="K14" s="539"/>
      <c r="L14" s="539"/>
      <c r="M14" s="539"/>
      <c r="N14" s="539"/>
      <c r="O14" s="539"/>
      <c r="P14" s="539"/>
      <c r="Q14" s="539"/>
      <c r="R14" s="539"/>
      <c r="S14" s="539"/>
      <c r="T14" s="539"/>
      <c r="U14" s="539"/>
      <c r="V14" s="539"/>
      <c r="W14" s="539"/>
      <c r="X14" s="539"/>
      <c r="Y14" s="539"/>
      <c r="Z14" s="539"/>
      <c r="AA14" s="540"/>
      <c r="AB14" s="400"/>
      <c r="AC14" s="393"/>
      <c r="AD14" s="393"/>
    </row>
    <row r="15" spans="1:30" ht="15.75" customHeight="1">
      <c r="A15" s="393"/>
      <c r="B15" s="31"/>
      <c r="C15" s="402"/>
      <c r="D15" s="402"/>
      <c r="E15" s="541"/>
      <c r="F15" s="542"/>
      <c r="G15" s="542"/>
      <c r="H15" s="542"/>
      <c r="I15" s="542"/>
      <c r="J15" s="542"/>
      <c r="K15" s="542"/>
      <c r="L15" s="542"/>
      <c r="M15" s="542"/>
      <c r="N15" s="542"/>
      <c r="O15" s="542"/>
      <c r="P15" s="542"/>
      <c r="Q15" s="542"/>
      <c r="R15" s="542"/>
      <c r="S15" s="542"/>
      <c r="T15" s="542"/>
      <c r="U15" s="542"/>
      <c r="V15" s="542"/>
      <c r="W15" s="542"/>
      <c r="X15" s="542"/>
      <c r="Y15" s="542"/>
      <c r="Z15" s="542"/>
      <c r="AA15" s="543"/>
      <c r="AB15" s="400"/>
      <c r="AC15" s="393"/>
      <c r="AD15" s="393"/>
    </row>
    <row r="16" spans="1:30" ht="15" customHeight="1">
      <c r="A16" s="393"/>
      <c r="B16" s="31"/>
      <c r="C16" s="402"/>
      <c r="D16" s="402"/>
      <c r="E16" s="402"/>
      <c r="F16" s="393"/>
      <c r="G16" s="393"/>
      <c r="H16" s="393"/>
      <c r="I16" s="393"/>
      <c r="J16" s="393"/>
      <c r="K16" s="393"/>
      <c r="L16" s="393"/>
      <c r="M16" s="393"/>
      <c r="N16" s="393"/>
      <c r="O16" s="393"/>
      <c r="P16" s="393"/>
      <c r="Q16" s="393"/>
      <c r="R16" s="393"/>
      <c r="S16" s="393"/>
      <c r="T16" s="393"/>
      <c r="U16" s="393"/>
      <c r="V16" s="393"/>
      <c r="W16" s="393"/>
      <c r="X16" s="393"/>
      <c r="Y16" s="393"/>
      <c r="Z16" s="393"/>
      <c r="AA16" s="393"/>
      <c r="AB16" s="400"/>
      <c r="AC16" s="393"/>
      <c r="AD16" s="393"/>
    </row>
    <row r="17" spans="1:30" ht="15" customHeight="1">
      <c r="A17" s="393"/>
      <c r="B17" s="31"/>
      <c r="C17" s="560" t="s">
        <v>736</v>
      </c>
      <c r="D17" s="546"/>
      <c r="E17" s="991" t="s">
        <v>751</v>
      </c>
      <c r="F17" s="539"/>
      <c r="G17" s="539"/>
      <c r="H17" s="539"/>
      <c r="I17" s="539"/>
      <c r="J17" s="539"/>
      <c r="K17" s="539"/>
      <c r="L17" s="539"/>
      <c r="M17" s="539"/>
      <c r="N17" s="539"/>
      <c r="O17" s="539"/>
      <c r="P17" s="539"/>
      <c r="Q17" s="539"/>
      <c r="R17" s="539"/>
      <c r="S17" s="539"/>
      <c r="T17" s="539"/>
      <c r="U17" s="539"/>
      <c r="V17" s="539"/>
      <c r="W17" s="539"/>
      <c r="X17" s="539"/>
      <c r="Y17" s="539"/>
      <c r="Z17" s="539"/>
      <c r="AA17" s="540"/>
      <c r="AB17" s="400"/>
      <c r="AC17" s="393"/>
      <c r="AD17" s="393"/>
    </row>
    <row r="18" spans="1:30" ht="15" customHeight="1">
      <c r="A18" s="393"/>
      <c r="B18" s="31"/>
      <c r="C18" s="402"/>
      <c r="D18" s="402"/>
      <c r="E18" s="541"/>
      <c r="F18" s="542"/>
      <c r="G18" s="542"/>
      <c r="H18" s="542"/>
      <c r="I18" s="542"/>
      <c r="J18" s="542"/>
      <c r="K18" s="542"/>
      <c r="L18" s="542"/>
      <c r="M18" s="542"/>
      <c r="N18" s="542"/>
      <c r="O18" s="542"/>
      <c r="P18" s="542"/>
      <c r="Q18" s="542"/>
      <c r="R18" s="542"/>
      <c r="S18" s="542"/>
      <c r="T18" s="542"/>
      <c r="U18" s="542"/>
      <c r="V18" s="542"/>
      <c r="W18" s="542"/>
      <c r="X18" s="542"/>
      <c r="Y18" s="542"/>
      <c r="Z18" s="542"/>
      <c r="AA18" s="543"/>
      <c r="AB18" s="400"/>
      <c r="AC18" s="393"/>
      <c r="AD18" s="393"/>
    </row>
    <row r="19" spans="1:30" ht="15" customHeight="1">
      <c r="A19" s="393"/>
      <c r="B19" s="31"/>
      <c r="C19" s="402"/>
      <c r="D19" s="402"/>
      <c r="E19" s="402"/>
      <c r="F19" s="393"/>
      <c r="G19" s="393"/>
      <c r="H19" s="393"/>
      <c r="I19" s="393"/>
      <c r="J19" s="393"/>
      <c r="K19" s="393"/>
      <c r="L19" s="393"/>
      <c r="M19" s="393"/>
      <c r="N19" s="393"/>
      <c r="O19" s="393"/>
      <c r="P19" s="393"/>
      <c r="Q19" s="393"/>
      <c r="R19" s="393"/>
      <c r="S19" s="393"/>
      <c r="T19" s="393"/>
      <c r="U19" s="393"/>
      <c r="V19" s="393"/>
      <c r="W19" s="393"/>
      <c r="X19" s="393"/>
      <c r="Y19" s="393"/>
      <c r="Z19" s="393"/>
      <c r="AA19" s="393"/>
      <c r="AB19" s="400"/>
      <c r="AC19" s="393"/>
      <c r="AD19" s="393"/>
    </row>
    <row r="20" spans="1:30" ht="15" customHeight="1">
      <c r="A20" s="393"/>
      <c r="B20" s="31"/>
      <c r="C20" s="402"/>
      <c r="D20" s="402"/>
      <c r="E20" s="402"/>
      <c r="F20" s="393"/>
      <c r="G20" s="393"/>
      <c r="H20" s="393"/>
      <c r="I20" s="393"/>
      <c r="J20" s="393"/>
      <c r="K20" s="393"/>
      <c r="L20" s="393"/>
      <c r="M20" s="393"/>
      <c r="N20" s="393"/>
      <c r="O20" s="393"/>
      <c r="P20" s="393"/>
      <c r="Q20" s="393"/>
      <c r="R20" s="393"/>
      <c r="S20" s="393"/>
      <c r="T20" s="393"/>
      <c r="U20" s="393"/>
      <c r="V20" s="393"/>
      <c r="W20" s="393"/>
      <c r="X20" s="393"/>
      <c r="Y20" s="393"/>
      <c r="Z20" s="393"/>
      <c r="AA20" s="393"/>
      <c r="AB20" s="400"/>
      <c r="AC20" s="393"/>
      <c r="AD20" s="393"/>
    </row>
    <row r="21" spans="1:30" ht="15" customHeight="1">
      <c r="A21" s="393"/>
      <c r="B21" s="31"/>
      <c r="C21" s="560" t="s">
        <v>127</v>
      </c>
      <c r="D21" s="546"/>
      <c r="E21" s="403"/>
      <c r="F21" s="561"/>
      <c r="G21" s="546"/>
      <c r="H21" s="546"/>
      <c r="I21" s="546"/>
      <c r="J21" s="546"/>
      <c r="K21" s="546"/>
      <c r="L21" s="546"/>
      <c r="M21" s="546"/>
      <c r="N21" s="546"/>
      <c r="O21" s="546"/>
      <c r="P21" s="546"/>
      <c r="Q21" s="546"/>
      <c r="R21" s="546"/>
      <c r="S21" s="546"/>
      <c r="T21" s="546"/>
      <c r="U21" s="546"/>
      <c r="V21" s="546"/>
      <c r="W21" s="546"/>
      <c r="X21" s="546"/>
      <c r="Y21" s="546"/>
      <c r="Z21" s="546"/>
      <c r="AA21" s="546"/>
      <c r="AB21" s="557"/>
      <c r="AC21" s="393"/>
      <c r="AD21" s="393"/>
    </row>
    <row r="22" spans="1:30" ht="29.25" customHeight="1">
      <c r="A22" s="393"/>
      <c r="B22" s="31"/>
      <c r="C22" s="528" t="s">
        <v>768</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19"/>
      <c r="AB22" s="404"/>
      <c r="AC22" s="393"/>
      <c r="AD22" s="393"/>
    </row>
    <row r="23" spans="1:30" ht="15" customHeight="1">
      <c r="A23" s="393"/>
      <c r="B23" s="31"/>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4"/>
      <c r="AC23" s="393"/>
      <c r="AD23" s="393"/>
    </row>
    <row r="24" spans="1:30" ht="15" customHeight="1">
      <c r="A24" s="393"/>
      <c r="B24" s="31"/>
      <c r="C24" s="406" t="s">
        <v>128</v>
      </c>
      <c r="D24" s="406"/>
      <c r="E24" s="393"/>
      <c r="F24" s="393"/>
      <c r="G24" s="393"/>
      <c r="H24" s="393"/>
      <c r="I24" s="393"/>
      <c r="J24" s="405"/>
      <c r="K24" s="405"/>
      <c r="L24" s="405"/>
      <c r="M24" s="405"/>
      <c r="N24" s="405"/>
      <c r="O24" s="405"/>
      <c r="P24" s="405"/>
      <c r="Q24" s="405"/>
      <c r="R24" s="405" t="s">
        <v>129</v>
      </c>
      <c r="S24" s="405"/>
      <c r="T24" s="405"/>
      <c r="U24" s="405"/>
      <c r="V24" s="405"/>
      <c r="W24" s="405"/>
      <c r="X24" s="405"/>
      <c r="Y24" s="405"/>
      <c r="Z24" s="405"/>
      <c r="AA24" s="405"/>
      <c r="AB24" s="404"/>
      <c r="AC24" s="393"/>
      <c r="AD24" s="393"/>
    </row>
    <row r="25" spans="1:30" ht="15" customHeight="1">
      <c r="A25" s="393"/>
      <c r="B25" s="31"/>
      <c r="C25" s="992" t="s">
        <v>769</v>
      </c>
      <c r="D25" s="539"/>
      <c r="E25" s="539"/>
      <c r="F25" s="539"/>
      <c r="G25" s="539"/>
      <c r="H25" s="539"/>
      <c r="I25" s="539"/>
      <c r="J25" s="539"/>
      <c r="K25" s="539"/>
      <c r="L25" s="539"/>
      <c r="M25" s="539"/>
      <c r="N25" s="539"/>
      <c r="O25" s="539"/>
      <c r="P25" s="540"/>
      <c r="Q25" s="393"/>
      <c r="R25" s="549"/>
      <c r="S25" s="529"/>
      <c r="T25" s="529"/>
      <c r="U25" s="529"/>
      <c r="V25" s="529"/>
      <c r="W25" s="529"/>
      <c r="X25" s="529"/>
      <c r="Y25" s="529"/>
      <c r="Z25" s="529"/>
      <c r="AA25" s="519"/>
      <c r="AB25" s="400"/>
      <c r="AC25" s="393"/>
      <c r="AD25" s="393"/>
    </row>
    <row r="26" spans="1:30" ht="15" customHeight="1">
      <c r="A26" s="393"/>
      <c r="B26" s="31"/>
      <c r="C26" s="556"/>
      <c r="D26" s="503"/>
      <c r="E26" s="503"/>
      <c r="F26" s="503"/>
      <c r="G26" s="503"/>
      <c r="H26" s="503"/>
      <c r="I26" s="503"/>
      <c r="J26" s="503"/>
      <c r="K26" s="503"/>
      <c r="L26" s="503"/>
      <c r="M26" s="503"/>
      <c r="N26" s="503"/>
      <c r="O26" s="503"/>
      <c r="P26" s="557"/>
      <c r="Q26" s="393"/>
      <c r="R26" s="393"/>
      <c r="S26" s="393"/>
      <c r="T26" s="393"/>
      <c r="U26" s="393"/>
      <c r="V26" s="393"/>
      <c r="W26" s="393"/>
      <c r="X26" s="393"/>
      <c r="Y26" s="393"/>
      <c r="Z26" s="393"/>
      <c r="AA26" s="393"/>
      <c r="AB26" s="400"/>
      <c r="AC26" s="393"/>
      <c r="AD26" s="393"/>
    </row>
    <row r="27" spans="1:30" ht="15" customHeight="1">
      <c r="A27" s="393"/>
      <c r="B27" s="31"/>
      <c r="C27" s="556"/>
      <c r="D27" s="503"/>
      <c r="E27" s="503"/>
      <c r="F27" s="503"/>
      <c r="G27" s="503"/>
      <c r="H27" s="503"/>
      <c r="I27" s="503"/>
      <c r="J27" s="503"/>
      <c r="K27" s="503"/>
      <c r="L27" s="503"/>
      <c r="M27" s="503"/>
      <c r="N27" s="503"/>
      <c r="O27" s="503"/>
      <c r="P27" s="557"/>
      <c r="Q27" s="402"/>
      <c r="R27" s="405" t="s">
        <v>130</v>
      </c>
      <c r="S27" s="405"/>
      <c r="T27" s="405"/>
      <c r="U27" s="405"/>
      <c r="V27" s="405"/>
      <c r="W27" s="402"/>
      <c r="X27" s="402"/>
      <c r="Y27" s="402"/>
      <c r="Z27" s="393"/>
      <c r="AA27" s="402"/>
      <c r="AB27" s="400"/>
      <c r="AC27" s="393"/>
      <c r="AD27" s="393"/>
    </row>
    <row r="28" spans="1:30" ht="15" customHeight="1">
      <c r="A28" s="393"/>
      <c r="B28" s="31"/>
      <c r="C28" s="556"/>
      <c r="D28" s="503"/>
      <c r="E28" s="503"/>
      <c r="F28" s="503"/>
      <c r="G28" s="503"/>
      <c r="H28" s="503"/>
      <c r="I28" s="503"/>
      <c r="J28" s="503"/>
      <c r="K28" s="503"/>
      <c r="L28" s="503"/>
      <c r="M28" s="503"/>
      <c r="N28" s="503"/>
      <c r="O28" s="503"/>
      <c r="P28" s="557"/>
      <c r="Q28" s="393"/>
      <c r="R28" s="37"/>
      <c r="S28" s="393" t="s">
        <v>15</v>
      </c>
      <c r="T28" s="393"/>
      <c r="U28" s="37"/>
      <c r="V28" s="393" t="s">
        <v>27</v>
      </c>
      <c r="W28" s="393"/>
      <c r="X28" s="37"/>
      <c r="Y28" s="407" t="s">
        <v>46</v>
      </c>
      <c r="Z28" s="393"/>
      <c r="AA28" s="393"/>
      <c r="AB28" s="400"/>
      <c r="AC28" s="393"/>
      <c r="AD28" s="393"/>
    </row>
    <row r="29" spans="1:30" ht="15" customHeight="1">
      <c r="A29" s="393"/>
      <c r="B29" s="31"/>
      <c r="C29" s="556"/>
      <c r="D29" s="503"/>
      <c r="E29" s="503"/>
      <c r="F29" s="503"/>
      <c r="G29" s="503"/>
      <c r="H29" s="503"/>
      <c r="I29" s="503"/>
      <c r="J29" s="503"/>
      <c r="K29" s="503"/>
      <c r="L29" s="503"/>
      <c r="M29" s="503"/>
      <c r="N29" s="503"/>
      <c r="O29" s="503"/>
      <c r="P29" s="557"/>
      <c r="Q29" s="393"/>
      <c r="R29" s="393"/>
      <c r="S29" s="393"/>
      <c r="T29" s="393"/>
      <c r="U29" s="393"/>
      <c r="V29" s="393"/>
      <c r="W29" s="393"/>
      <c r="X29" s="393"/>
      <c r="Y29" s="393"/>
      <c r="Z29" s="393"/>
      <c r="AA29" s="393"/>
      <c r="AB29" s="400"/>
      <c r="AC29" s="393"/>
      <c r="AD29" s="393"/>
    </row>
    <row r="30" spans="1:30" ht="15" customHeight="1">
      <c r="A30" s="393"/>
      <c r="B30" s="31"/>
      <c r="C30" s="541"/>
      <c r="D30" s="542"/>
      <c r="E30" s="542"/>
      <c r="F30" s="542"/>
      <c r="G30" s="542"/>
      <c r="H30" s="542"/>
      <c r="I30" s="542"/>
      <c r="J30" s="542"/>
      <c r="K30" s="542"/>
      <c r="L30" s="542"/>
      <c r="M30" s="542"/>
      <c r="N30" s="542"/>
      <c r="O30" s="542"/>
      <c r="P30" s="543"/>
      <c r="Q30" s="393"/>
      <c r="R30" s="405" t="s">
        <v>131</v>
      </c>
      <c r="S30" s="393"/>
      <c r="T30" s="393"/>
      <c r="U30" s="393"/>
      <c r="V30" s="393"/>
      <c r="W30" s="566" t="s">
        <v>23</v>
      </c>
      <c r="X30" s="529"/>
      <c r="Y30" s="529"/>
      <c r="Z30" s="529"/>
      <c r="AA30" s="519"/>
      <c r="AB30" s="400"/>
      <c r="AC30" s="393"/>
      <c r="AD30" s="393"/>
    </row>
    <row r="31" spans="1:30" ht="15" customHeight="1">
      <c r="A31" s="393"/>
      <c r="B31" s="31"/>
      <c r="C31" s="402"/>
      <c r="D31" s="402"/>
      <c r="E31" s="402"/>
      <c r="F31" s="402"/>
      <c r="G31" s="402"/>
      <c r="H31" s="393"/>
      <c r="I31" s="393"/>
      <c r="J31" s="393"/>
      <c r="K31" s="393"/>
      <c r="L31" s="393"/>
      <c r="M31" s="393"/>
      <c r="N31" s="393"/>
      <c r="O31" s="393"/>
      <c r="P31" s="393"/>
      <c r="Q31" s="393"/>
      <c r="R31" s="405"/>
      <c r="S31" s="393"/>
      <c r="T31" s="393"/>
      <c r="U31" s="393"/>
      <c r="V31" s="393"/>
      <c r="W31" s="393"/>
      <c r="X31" s="393"/>
      <c r="Y31" s="393"/>
      <c r="Z31" s="393"/>
      <c r="AA31" s="393"/>
      <c r="AB31" s="400"/>
      <c r="AC31" s="393"/>
      <c r="AD31" s="393"/>
    </row>
    <row r="32" spans="1:30" ht="15" customHeight="1">
      <c r="A32" s="393"/>
      <c r="B32" s="31"/>
      <c r="C32" s="405" t="s">
        <v>132</v>
      </c>
      <c r="D32" s="402"/>
      <c r="E32" s="402"/>
      <c r="F32" s="402"/>
      <c r="G32" s="402"/>
      <c r="H32" s="402"/>
      <c r="I32" s="393"/>
      <c r="J32" s="393"/>
      <c r="K32" s="393"/>
      <c r="L32" s="393"/>
      <c r="M32" s="393"/>
      <c r="N32" s="393"/>
      <c r="O32" s="393"/>
      <c r="P32" s="393"/>
      <c r="Q32" s="393"/>
      <c r="R32" s="393"/>
      <c r="S32" s="393"/>
      <c r="T32" s="393"/>
      <c r="U32" s="393"/>
      <c r="V32" s="393"/>
      <c r="W32" s="393"/>
      <c r="X32" s="393"/>
      <c r="Y32" s="393"/>
      <c r="Z32" s="393"/>
      <c r="AA32" s="393"/>
      <c r="AB32" s="400"/>
      <c r="AC32" s="393"/>
      <c r="AD32" s="393"/>
    </row>
    <row r="33" spans="1:30" ht="39.75" customHeight="1">
      <c r="A33" s="393"/>
      <c r="B33" s="31"/>
      <c r="C33" s="566" t="s">
        <v>699</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19"/>
      <c r="AB33" s="400"/>
      <c r="AC33" s="393"/>
      <c r="AD33" s="393"/>
    </row>
    <row r="34" spans="1:30" ht="15" customHeight="1">
      <c r="A34" s="393"/>
      <c r="B34" s="3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8"/>
      <c r="AC34" s="393"/>
      <c r="AD34" s="393"/>
    </row>
    <row r="35" spans="1:30" ht="15" customHeight="1">
      <c r="A35" s="393"/>
      <c r="B35" s="31"/>
      <c r="C35" s="397" t="s">
        <v>134</v>
      </c>
      <c r="D35" s="402"/>
      <c r="E35" s="402"/>
      <c r="F35" s="402"/>
      <c r="G35" s="402"/>
      <c r="H35" s="402"/>
      <c r="I35" s="402"/>
      <c r="J35" s="402"/>
      <c r="K35" s="402"/>
      <c r="L35" s="402"/>
      <c r="M35" s="397" t="s">
        <v>134</v>
      </c>
      <c r="N35" s="402"/>
      <c r="O35" s="402"/>
      <c r="P35" s="402"/>
      <c r="Q35" s="402"/>
      <c r="R35" s="402"/>
      <c r="S35" s="402"/>
      <c r="T35" s="402"/>
      <c r="U35" s="402"/>
      <c r="V35" s="402"/>
      <c r="W35" s="402"/>
      <c r="X35" s="402"/>
      <c r="Y35" s="402"/>
      <c r="Z35" s="402"/>
      <c r="AA35" s="402"/>
      <c r="AB35" s="408"/>
      <c r="AC35" s="393"/>
      <c r="AD35" s="393"/>
    </row>
    <row r="36" spans="1:30" ht="29.25" customHeight="1">
      <c r="A36" s="393"/>
      <c r="B36" s="31"/>
      <c r="C36" s="566" t="s">
        <v>696</v>
      </c>
      <c r="D36" s="529"/>
      <c r="E36" s="529"/>
      <c r="F36" s="529"/>
      <c r="G36" s="529"/>
      <c r="H36" s="529"/>
      <c r="I36" s="529"/>
      <c r="J36" s="529"/>
      <c r="K36" s="519"/>
      <c r="L36" s="402"/>
      <c r="M36" s="566" t="s">
        <v>700</v>
      </c>
      <c r="N36" s="529"/>
      <c r="O36" s="529"/>
      <c r="P36" s="529"/>
      <c r="Q36" s="529"/>
      <c r="R36" s="529"/>
      <c r="S36" s="529"/>
      <c r="T36" s="529"/>
      <c r="U36" s="529"/>
      <c r="V36" s="529"/>
      <c r="W36" s="529"/>
      <c r="X36" s="529"/>
      <c r="Y36" s="529"/>
      <c r="Z36" s="529"/>
      <c r="AA36" s="519"/>
      <c r="AB36" s="408"/>
      <c r="AC36" s="393"/>
      <c r="AD36" s="393"/>
    </row>
    <row r="37" spans="1:30" ht="15" customHeight="1">
      <c r="A37" s="393"/>
      <c r="B37" s="3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400"/>
      <c r="AC37" s="393"/>
      <c r="AD37" s="393"/>
    </row>
    <row r="38" spans="1:30" ht="15" customHeight="1">
      <c r="A38" s="393"/>
      <c r="B38" s="31"/>
      <c r="C38" s="409" t="s">
        <v>137</v>
      </c>
      <c r="D38" s="409"/>
      <c r="E38" s="409"/>
      <c r="F38" s="409"/>
      <c r="G38" s="410"/>
      <c r="H38" s="411"/>
      <c r="I38" s="411"/>
      <c r="J38" s="411"/>
      <c r="K38" s="411"/>
      <c r="L38" s="411"/>
      <c r="M38" s="411"/>
      <c r="N38" s="411"/>
      <c r="O38" s="411"/>
      <c r="P38" s="411"/>
      <c r="Q38" s="411"/>
      <c r="R38" s="411"/>
      <c r="S38" s="411"/>
      <c r="T38" s="411"/>
      <c r="U38" s="411"/>
      <c r="V38" s="411"/>
      <c r="W38" s="411"/>
      <c r="X38" s="411"/>
      <c r="Y38" s="411"/>
      <c r="Z38" s="411"/>
      <c r="AA38" s="411"/>
      <c r="AB38" s="400"/>
      <c r="AC38" s="393"/>
      <c r="AD38" s="393"/>
    </row>
    <row r="39" spans="1:30" ht="90" customHeight="1">
      <c r="A39" s="393"/>
      <c r="B39" s="31"/>
      <c r="C39" s="567" t="s">
        <v>701</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19"/>
      <c r="AB39" s="400"/>
      <c r="AC39" s="393"/>
      <c r="AD39" s="393"/>
    </row>
    <row r="40" spans="1:30" ht="15" customHeight="1">
      <c r="A40" s="393"/>
      <c r="B40" s="31"/>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400"/>
      <c r="AC40" s="393"/>
      <c r="AD40" s="393"/>
    </row>
    <row r="41" spans="1:30" ht="15.75" customHeight="1">
      <c r="A41" s="393"/>
      <c r="B41" s="31"/>
      <c r="C41" s="550" t="s">
        <v>139</v>
      </c>
      <c r="D41" s="546"/>
      <c r="E41" s="405"/>
      <c r="F41" s="528" t="s">
        <v>34</v>
      </c>
      <c r="G41" s="519"/>
      <c r="H41" s="405"/>
      <c r="I41" s="393"/>
      <c r="J41" s="412" t="s">
        <v>140</v>
      </c>
      <c r="K41" s="528">
        <v>1</v>
      </c>
      <c r="L41" s="529"/>
      <c r="M41" s="529"/>
      <c r="N41" s="519"/>
      <c r="O41" s="405"/>
      <c r="P41" s="405"/>
      <c r="Q41" s="397" t="s">
        <v>141</v>
      </c>
      <c r="R41" s="393"/>
      <c r="S41" s="405"/>
      <c r="T41" s="405"/>
      <c r="U41" s="405"/>
      <c r="V41" s="405"/>
      <c r="W41" s="528" t="s">
        <v>20</v>
      </c>
      <c r="X41" s="529"/>
      <c r="Y41" s="529"/>
      <c r="Z41" s="529"/>
      <c r="AA41" s="519"/>
      <c r="AB41" s="404"/>
      <c r="AC41" s="393"/>
      <c r="AD41" s="393"/>
    </row>
    <row r="42" spans="1:30" ht="15.75" customHeight="1">
      <c r="A42" s="393"/>
      <c r="B42" s="31"/>
      <c r="C42" s="393"/>
      <c r="D42" s="393"/>
      <c r="E42" s="393"/>
      <c r="F42" s="407"/>
      <c r="G42" s="407"/>
      <c r="H42" s="407"/>
      <c r="I42" s="407"/>
      <c r="J42" s="407"/>
      <c r="K42" s="407"/>
      <c r="L42" s="407"/>
      <c r="M42" s="393"/>
      <c r="N42" s="393"/>
      <c r="O42" s="393"/>
      <c r="P42" s="393"/>
      <c r="Q42" s="393"/>
      <c r="R42" s="393"/>
      <c r="S42" s="393"/>
      <c r="T42" s="393"/>
      <c r="U42" s="393"/>
      <c r="V42" s="393"/>
      <c r="W42" s="393"/>
      <c r="X42" s="393"/>
      <c r="Y42" s="393"/>
      <c r="Z42" s="393"/>
      <c r="AA42" s="393"/>
      <c r="AB42" s="400"/>
      <c r="AC42" s="393"/>
      <c r="AD42" s="393"/>
    </row>
    <row r="43" spans="1:30" ht="32.25" customHeight="1">
      <c r="A43" s="393"/>
      <c r="B43" s="31"/>
      <c r="C43" s="393"/>
      <c r="D43" s="412" t="s">
        <v>142</v>
      </c>
      <c r="E43" s="405"/>
      <c r="F43" s="567"/>
      <c r="G43" s="529"/>
      <c r="H43" s="529"/>
      <c r="I43" s="529"/>
      <c r="J43" s="529"/>
      <c r="K43" s="529"/>
      <c r="L43" s="529"/>
      <c r="M43" s="519"/>
      <c r="N43" s="393"/>
      <c r="O43" s="412" t="s">
        <v>144</v>
      </c>
      <c r="P43" s="566">
        <v>0</v>
      </c>
      <c r="Q43" s="529"/>
      <c r="R43" s="529"/>
      <c r="S43" s="529"/>
      <c r="T43" s="529"/>
      <c r="U43" s="529"/>
      <c r="V43" s="529"/>
      <c r="W43" s="529"/>
      <c r="X43" s="529"/>
      <c r="Y43" s="529"/>
      <c r="Z43" s="529"/>
      <c r="AA43" s="519"/>
      <c r="AB43" s="400"/>
      <c r="AC43" s="393"/>
      <c r="AD43" s="393"/>
    </row>
    <row r="44" spans="1:30" ht="15.75" customHeight="1">
      <c r="A44" s="393"/>
      <c r="B44" s="31"/>
      <c r="C44" s="405"/>
      <c r="D44" s="405"/>
      <c r="E44" s="405"/>
      <c r="F44" s="407"/>
      <c r="G44" s="407"/>
      <c r="H44" s="407"/>
      <c r="I44" s="407"/>
      <c r="J44" s="407"/>
      <c r="K44" s="407"/>
      <c r="L44" s="407"/>
      <c r="M44" s="405"/>
      <c r="N44" s="405"/>
      <c r="O44" s="405"/>
      <c r="P44" s="405"/>
      <c r="Q44" s="405"/>
      <c r="R44" s="405"/>
      <c r="S44" s="405"/>
      <c r="T44" s="405"/>
      <c r="U44" s="405"/>
      <c r="V44" s="405"/>
      <c r="W44" s="405"/>
      <c r="X44" s="405"/>
      <c r="Y44" s="405"/>
      <c r="Z44" s="405"/>
      <c r="AA44" s="405"/>
      <c r="AB44" s="404"/>
      <c r="AC44" s="393"/>
      <c r="AD44" s="393"/>
    </row>
    <row r="45" spans="1:30" ht="15.75" customHeight="1">
      <c r="A45" s="393"/>
      <c r="B45" s="31"/>
      <c r="C45" s="393"/>
      <c r="D45" s="412" t="s">
        <v>145</v>
      </c>
      <c r="E45" s="393"/>
      <c r="F45" s="549" t="s">
        <v>146</v>
      </c>
      <c r="G45" s="519"/>
      <c r="H45" s="393"/>
      <c r="I45" s="393"/>
      <c r="J45" s="405" t="s">
        <v>147</v>
      </c>
      <c r="K45" s="393"/>
      <c r="L45" s="549" t="s">
        <v>148</v>
      </c>
      <c r="M45" s="529"/>
      <c r="N45" s="519"/>
      <c r="O45" s="405"/>
      <c r="P45" s="405"/>
      <c r="Q45" s="393"/>
      <c r="R45" s="405" t="s">
        <v>149</v>
      </c>
      <c r="S45" s="405"/>
      <c r="T45" s="405"/>
      <c r="U45" s="405"/>
      <c r="V45" s="405"/>
      <c r="W45" s="568"/>
      <c r="X45" s="529"/>
      <c r="Y45" s="529"/>
      <c r="Z45" s="529"/>
      <c r="AA45" s="519"/>
      <c r="AB45" s="404"/>
      <c r="AC45" s="393"/>
      <c r="AD45" s="393"/>
    </row>
    <row r="46" spans="1:30" ht="15.75" customHeight="1">
      <c r="A46" s="393"/>
      <c r="B46" s="31"/>
      <c r="C46" s="393"/>
      <c r="D46" s="393"/>
      <c r="E46" s="393"/>
      <c r="F46" s="29"/>
      <c r="G46" s="393"/>
      <c r="H46" s="393"/>
      <c r="I46" s="397"/>
      <c r="J46" s="397"/>
      <c r="K46" s="397"/>
      <c r="L46" s="397"/>
      <c r="M46" s="397"/>
      <c r="N46" s="397"/>
      <c r="O46" s="397"/>
      <c r="P46" s="397"/>
      <c r="Q46" s="397"/>
      <c r="R46" s="397"/>
      <c r="S46" s="397"/>
      <c r="T46" s="397"/>
      <c r="U46" s="397"/>
      <c r="V46" s="397"/>
      <c r="W46" s="397"/>
      <c r="X46" s="397"/>
      <c r="Y46" s="397"/>
      <c r="Z46" s="397"/>
      <c r="AA46" s="397"/>
      <c r="AB46" s="398"/>
      <c r="AC46" s="393"/>
      <c r="AD46" s="393"/>
    </row>
    <row r="47" spans="1:30" ht="15.75" customHeight="1">
      <c r="A47" s="393"/>
      <c r="B47" s="31"/>
      <c r="C47" s="413" t="s">
        <v>150</v>
      </c>
      <c r="D47" s="569">
        <v>2024</v>
      </c>
      <c r="E47" s="570"/>
      <c r="F47" s="571"/>
      <c r="G47" s="35"/>
      <c r="H47" s="397"/>
      <c r="I47" s="397"/>
      <c r="J47" s="397"/>
      <c r="K47" s="397"/>
      <c r="L47" s="397"/>
      <c r="M47" s="397"/>
      <c r="N47" s="397"/>
      <c r="O47" s="397"/>
      <c r="P47" s="397"/>
      <c r="Q47" s="561"/>
      <c r="R47" s="546"/>
      <c r="S47" s="546"/>
      <c r="T47" s="546"/>
      <c r="U47" s="546"/>
      <c r="V47" s="397"/>
      <c r="W47" s="397"/>
      <c r="X47" s="560"/>
      <c r="Y47" s="546"/>
      <c r="Z47" s="546"/>
      <c r="AA47" s="546"/>
      <c r="AB47" s="404"/>
      <c r="AC47" s="393"/>
      <c r="AD47" s="393"/>
    </row>
    <row r="48" spans="1:30" ht="5.25" customHeight="1">
      <c r="A48" s="393"/>
      <c r="B48" s="31"/>
      <c r="C48" s="405"/>
      <c r="D48" s="38"/>
      <c r="E48" s="38"/>
      <c r="F48" s="38"/>
      <c r="G48" s="393"/>
      <c r="H48" s="397"/>
      <c r="I48" s="397"/>
      <c r="J48" s="397"/>
      <c r="K48" s="397"/>
      <c r="L48" s="397"/>
      <c r="M48" s="397"/>
      <c r="N48" s="397"/>
      <c r="O48" s="397"/>
      <c r="P48" s="397"/>
      <c r="Q48" s="402"/>
      <c r="R48" s="402"/>
      <c r="S48" s="402"/>
      <c r="T48" s="402"/>
      <c r="U48" s="402"/>
      <c r="V48" s="397"/>
      <c r="W48" s="397"/>
      <c r="X48" s="414"/>
      <c r="Y48" s="414"/>
      <c r="Z48" s="414"/>
      <c r="AA48" s="414"/>
      <c r="AB48" s="404"/>
      <c r="AC48" s="393"/>
      <c r="AD48" s="393"/>
    </row>
    <row r="49" spans="1:30" ht="15.75" customHeight="1">
      <c r="A49" s="393"/>
      <c r="B49" s="31"/>
      <c r="C49" s="405" t="s">
        <v>140</v>
      </c>
      <c r="D49" s="566">
        <v>1.2</v>
      </c>
      <c r="E49" s="529"/>
      <c r="F49" s="519"/>
      <c r="G49" s="393"/>
      <c r="H49" s="397"/>
      <c r="I49" s="397"/>
      <c r="J49" s="397"/>
      <c r="K49" s="397"/>
      <c r="L49" s="397"/>
      <c r="M49" s="397"/>
      <c r="N49" s="397"/>
      <c r="O49" s="397"/>
      <c r="P49" s="397"/>
      <c r="Q49" s="561"/>
      <c r="R49" s="546"/>
      <c r="S49" s="546"/>
      <c r="T49" s="546"/>
      <c r="U49" s="546"/>
      <c r="V49" s="397"/>
      <c r="W49" s="397"/>
      <c r="X49" s="560"/>
      <c r="Y49" s="546"/>
      <c r="Z49" s="546"/>
      <c r="AA49" s="546"/>
      <c r="AB49" s="398"/>
      <c r="AC49" s="393"/>
      <c r="AD49" s="393"/>
    </row>
    <row r="50" spans="1:30" ht="15.75" customHeight="1">
      <c r="A50" s="393"/>
      <c r="B50" s="31"/>
      <c r="C50" s="393"/>
      <c r="D50" s="393"/>
      <c r="E50" s="393"/>
      <c r="F50" s="393"/>
      <c r="G50" s="393"/>
      <c r="H50" s="393"/>
      <c r="I50" s="397"/>
      <c r="J50" s="397"/>
      <c r="K50" s="405"/>
      <c r="L50" s="405"/>
      <c r="M50" s="405"/>
      <c r="N50" s="405"/>
      <c r="O50" s="405"/>
      <c r="P50" s="405"/>
      <c r="Q50" s="405"/>
      <c r="R50" s="405"/>
      <c r="S50" s="405"/>
      <c r="T50" s="405"/>
      <c r="U50" s="405"/>
      <c r="V50" s="405"/>
      <c r="W50" s="405"/>
      <c r="X50" s="405"/>
      <c r="Y50" s="405"/>
      <c r="Z50" s="405"/>
      <c r="AA50" s="405"/>
      <c r="AB50" s="398"/>
      <c r="AC50" s="393"/>
      <c r="AD50" s="393"/>
    </row>
    <row r="51" spans="1:30" ht="15.75" customHeight="1">
      <c r="A51" s="393"/>
      <c r="B51" s="31"/>
      <c r="C51" s="405"/>
      <c r="D51" s="528" t="s">
        <v>151</v>
      </c>
      <c r="E51" s="529"/>
      <c r="F51" s="529"/>
      <c r="G51" s="529"/>
      <c r="H51" s="529"/>
      <c r="I51" s="529"/>
      <c r="J51" s="529"/>
      <c r="K51" s="529"/>
      <c r="L51" s="529"/>
      <c r="M51" s="529"/>
      <c r="N51" s="529"/>
      <c r="O51" s="529"/>
      <c r="P51" s="529"/>
      <c r="Q51" s="529"/>
      <c r="R51" s="529"/>
      <c r="S51" s="529"/>
      <c r="T51" s="529"/>
      <c r="U51" s="529"/>
      <c r="V51" s="529"/>
      <c r="W51" s="529"/>
      <c r="X51" s="529"/>
      <c r="Y51" s="519"/>
      <c r="Z51" s="406"/>
      <c r="AA51" s="406"/>
      <c r="AB51" s="415"/>
      <c r="AC51" s="393"/>
      <c r="AD51" s="393"/>
    </row>
    <row r="52" spans="1:30" ht="15.75" customHeight="1">
      <c r="A52" s="393"/>
      <c r="B52" s="31"/>
      <c r="C52" s="393"/>
      <c r="D52" s="534" t="s">
        <v>152</v>
      </c>
      <c r="E52" s="529"/>
      <c r="F52" s="529"/>
      <c r="G52" s="529"/>
      <c r="H52" s="519"/>
      <c r="I52" s="530" t="s">
        <v>153</v>
      </c>
      <c r="J52" s="529"/>
      <c r="K52" s="529"/>
      <c r="L52" s="529"/>
      <c r="M52" s="529"/>
      <c r="N52" s="529"/>
      <c r="O52" s="529"/>
      <c r="P52" s="519"/>
      <c r="Q52" s="531" t="s">
        <v>154</v>
      </c>
      <c r="R52" s="529"/>
      <c r="S52" s="529"/>
      <c r="T52" s="529"/>
      <c r="U52" s="529"/>
      <c r="V52" s="529"/>
      <c r="W52" s="529"/>
      <c r="X52" s="529"/>
      <c r="Y52" s="519"/>
      <c r="Z52" s="406"/>
      <c r="AA52" s="406"/>
      <c r="AB52" s="415"/>
      <c r="AC52" s="393"/>
      <c r="AD52" s="393"/>
    </row>
    <row r="53" spans="1:30" ht="15.75" customHeight="1">
      <c r="A53" s="416"/>
      <c r="B53" s="39"/>
      <c r="C53" s="40"/>
      <c r="D53" s="535" t="s">
        <v>155</v>
      </c>
      <c r="E53" s="529"/>
      <c r="F53" s="529"/>
      <c r="G53" s="529"/>
      <c r="H53" s="519"/>
      <c r="I53" s="532" t="s">
        <v>156</v>
      </c>
      <c r="J53" s="529"/>
      <c r="K53" s="529"/>
      <c r="L53" s="529"/>
      <c r="M53" s="529"/>
      <c r="N53" s="529"/>
      <c r="O53" s="529"/>
      <c r="P53" s="519"/>
      <c r="Q53" s="533" t="s">
        <v>157</v>
      </c>
      <c r="R53" s="529"/>
      <c r="S53" s="529"/>
      <c r="T53" s="529"/>
      <c r="U53" s="529"/>
      <c r="V53" s="529"/>
      <c r="W53" s="529"/>
      <c r="X53" s="529"/>
      <c r="Y53" s="519"/>
      <c r="Z53" s="416"/>
      <c r="AA53" s="416"/>
      <c r="AB53" s="417"/>
      <c r="AC53" s="416"/>
      <c r="AD53" s="416"/>
    </row>
    <row r="54" spans="1:30" ht="15.75" customHeight="1">
      <c r="A54" s="393"/>
      <c r="B54" s="31"/>
      <c r="C54" s="418"/>
      <c r="D54" s="418"/>
      <c r="E54" s="418"/>
      <c r="F54" s="418"/>
      <c r="G54" s="419"/>
      <c r="H54" s="419"/>
      <c r="I54" s="419"/>
      <c r="J54" s="419"/>
      <c r="K54" s="419"/>
      <c r="L54" s="419"/>
      <c r="M54" s="419"/>
      <c r="N54" s="419"/>
      <c r="O54" s="419"/>
      <c r="P54" s="419"/>
      <c r="Q54" s="419"/>
      <c r="R54" s="419"/>
      <c r="S54" s="419"/>
      <c r="T54" s="419"/>
      <c r="U54" s="419"/>
      <c r="V54" s="419"/>
      <c r="W54" s="419"/>
      <c r="X54" s="419"/>
      <c r="Y54" s="419"/>
      <c r="Z54" s="418"/>
      <c r="AA54" s="418"/>
      <c r="AB54" s="401"/>
      <c r="AC54" s="393"/>
      <c r="AD54" s="393"/>
    </row>
    <row r="55" spans="1:30" ht="15.75" customHeight="1">
      <c r="A55" s="420"/>
      <c r="B55" s="41"/>
      <c r="C55" s="536" t="s">
        <v>158</v>
      </c>
      <c r="D55" s="529"/>
      <c r="E55" s="529"/>
      <c r="F55" s="519"/>
      <c r="G55" s="537" t="s">
        <v>159</v>
      </c>
      <c r="H55" s="538" t="s">
        <v>160</v>
      </c>
      <c r="I55" s="539"/>
      <c r="J55" s="539"/>
      <c r="K55" s="539"/>
      <c r="L55" s="539"/>
      <c r="M55" s="539"/>
      <c r="N55" s="539"/>
      <c r="O55" s="539"/>
      <c r="P55" s="539"/>
      <c r="Q55" s="539"/>
      <c r="R55" s="539"/>
      <c r="S55" s="539"/>
      <c r="T55" s="539"/>
      <c r="U55" s="539"/>
      <c r="V55" s="539"/>
      <c r="W55" s="539"/>
      <c r="X55" s="539"/>
      <c r="Y55" s="539"/>
      <c r="Z55" s="539"/>
      <c r="AA55" s="540"/>
      <c r="AB55" s="415"/>
      <c r="AC55" s="420"/>
      <c r="AD55" s="420"/>
    </row>
    <row r="56" spans="1:30" ht="15.75" customHeight="1">
      <c r="A56" s="420"/>
      <c r="B56" s="41"/>
      <c r="C56" s="42" t="s">
        <v>161</v>
      </c>
      <c r="D56" s="43" t="s">
        <v>741</v>
      </c>
      <c r="E56" s="536" t="s">
        <v>162</v>
      </c>
      <c r="F56" s="519"/>
      <c r="G56" s="506"/>
      <c r="H56" s="541"/>
      <c r="I56" s="542"/>
      <c r="J56" s="542"/>
      <c r="K56" s="542"/>
      <c r="L56" s="542"/>
      <c r="M56" s="542"/>
      <c r="N56" s="542"/>
      <c r="O56" s="542"/>
      <c r="P56" s="542"/>
      <c r="Q56" s="542"/>
      <c r="R56" s="542"/>
      <c r="S56" s="542"/>
      <c r="T56" s="542"/>
      <c r="U56" s="542"/>
      <c r="V56" s="542"/>
      <c r="W56" s="542"/>
      <c r="X56" s="542"/>
      <c r="Y56" s="542"/>
      <c r="Z56" s="542"/>
      <c r="AA56" s="543"/>
      <c r="AB56" s="415"/>
      <c r="AC56" s="420"/>
      <c r="AD56" s="420"/>
    </row>
    <row r="57" spans="1:30" ht="15.75" customHeight="1">
      <c r="A57" s="420"/>
      <c r="B57" s="41"/>
      <c r="C57" s="44">
        <v>2024</v>
      </c>
      <c r="D57" s="45">
        <v>45474</v>
      </c>
      <c r="E57" s="544">
        <v>45656</v>
      </c>
      <c r="F57" s="519"/>
      <c r="G57" s="46">
        <v>1</v>
      </c>
      <c r="H57" s="548"/>
      <c r="I57" s="529"/>
      <c r="J57" s="529"/>
      <c r="K57" s="529"/>
      <c r="L57" s="529"/>
      <c r="M57" s="529"/>
      <c r="N57" s="529"/>
      <c r="O57" s="529"/>
      <c r="P57" s="529"/>
      <c r="Q57" s="529"/>
      <c r="R57" s="529"/>
      <c r="S57" s="529"/>
      <c r="T57" s="529"/>
      <c r="U57" s="529"/>
      <c r="V57" s="529"/>
      <c r="W57" s="529"/>
      <c r="X57" s="529"/>
      <c r="Y57" s="529"/>
      <c r="Z57" s="529"/>
      <c r="AA57" s="519"/>
      <c r="AB57" s="415"/>
      <c r="AC57" s="420"/>
      <c r="AD57" s="420"/>
    </row>
    <row r="58" spans="1:30" ht="15.75" customHeight="1">
      <c r="A58" s="420"/>
      <c r="B58" s="41"/>
      <c r="C58" s="44">
        <v>2025</v>
      </c>
      <c r="D58" s="45">
        <v>45658</v>
      </c>
      <c r="E58" s="544">
        <v>46021</v>
      </c>
      <c r="F58" s="519"/>
      <c r="G58" s="46">
        <v>1</v>
      </c>
      <c r="H58" s="548"/>
      <c r="I58" s="529"/>
      <c r="J58" s="529"/>
      <c r="K58" s="529"/>
      <c r="L58" s="529"/>
      <c r="M58" s="529"/>
      <c r="N58" s="529"/>
      <c r="O58" s="529"/>
      <c r="P58" s="529"/>
      <c r="Q58" s="529"/>
      <c r="R58" s="529"/>
      <c r="S58" s="529"/>
      <c r="T58" s="529"/>
      <c r="U58" s="529"/>
      <c r="V58" s="529"/>
      <c r="W58" s="529"/>
      <c r="X58" s="529"/>
      <c r="Y58" s="529"/>
      <c r="Z58" s="529"/>
      <c r="AA58" s="519"/>
      <c r="AB58" s="415"/>
      <c r="AC58" s="420"/>
      <c r="AD58" s="420"/>
    </row>
    <row r="59" spans="1:30" ht="15.75" customHeight="1">
      <c r="A59" s="420"/>
      <c r="B59" s="41"/>
      <c r="C59" s="44">
        <v>2026</v>
      </c>
      <c r="D59" s="45">
        <v>46023</v>
      </c>
      <c r="E59" s="544">
        <v>46386</v>
      </c>
      <c r="F59" s="519"/>
      <c r="G59" s="46">
        <v>1</v>
      </c>
      <c r="H59" s="548"/>
      <c r="I59" s="529"/>
      <c r="J59" s="529"/>
      <c r="K59" s="529"/>
      <c r="L59" s="529"/>
      <c r="M59" s="529"/>
      <c r="N59" s="529"/>
      <c r="O59" s="529"/>
      <c r="P59" s="529"/>
      <c r="Q59" s="529"/>
      <c r="R59" s="529"/>
      <c r="S59" s="529"/>
      <c r="T59" s="529"/>
      <c r="U59" s="529"/>
      <c r="V59" s="529"/>
      <c r="W59" s="529"/>
      <c r="X59" s="529"/>
      <c r="Y59" s="529"/>
      <c r="Z59" s="529"/>
      <c r="AA59" s="519"/>
      <c r="AB59" s="415"/>
      <c r="AC59" s="420"/>
      <c r="AD59" s="420"/>
    </row>
    <row r="60" spans="1:30" ht="15.75" customHeight="1">
      <c r="A60" s="420"/>
      <c r="B60" s="41"/>
      <c r="C60" s="44">
        <v>2027</v>
      </c>
      <c r="D60" s="45">
        <v>46388</v>
      </c>
      <c r="E60" s="544">
        <v>46751</v>
      </c>
      <c r="F60" s="519"/>
      <c r="G60" s="46">
        <v>1</v>
      </c>
      <c r="H60" s="548"/>
      <c r="I60" s="529"/>
      <c r="J60" s="529"/>
      <c r="K60" s="529"/>
      <c r="L60" s="529"/>
      <c r="M60" s="529"/>
      <c r="N60" s="529"/>
      <c r="O60" s="529"/>
      <c r="P60" s="529"/>
      <c r="Q60" s="529"/>
      <c r="R60" s="529"/>
      <c r="S60" s="529"/>
      <c r="T60" s="529"/>
      <c r="U60" s="529"/>
      <c r="V60" s="529"/>
      <c r="W60" s="529"/>
      <c r="X60" s="529"/>
      <c r="Y60" s="529"/>
      <c r="Z60" s="529"/>
      <c r="AA60" s="519"/>
      <c r="AB60" s="415"/>
      <c r="AC60" s="420"/>
      <c r="AD60" s="420"/>
    </row>
    <row r="61" spans="1:30" ht="15.75" customHeight="1">
      <c r="A61" s="420"/>
      <c r="B61" s="41"/>
      <c r="C61" s="44"/>
      <c r="D61" s="44"/>
      <c r="E61" s="536"/>
      <c r="F61" s="519"/>
      <c r="G61" s="43"/>
      <c r="H61" s="536"/>
      <c r="I61" s="529"/>
      <c r="J61" s="529"/>
      <c r="K61" s="529"/>
      <c r="L61" s="529"/>
      <c r="M61" s="529"/>
      <c r="N61" s="529"/>
      <c r="O61" s="529"/>
      <c r="P61" s="529"/>
      <c r="Q61" s="529"/>
      <c r="R61" s="529"/>
      <c r="S61" s="529"/>
      <c r="T61" s="529"/>
      <c r="U61" s="529"/>
      <c r="V61" s="529"/>
      <c r="W61" s="529"/>
      <c r="X61" s="529"/>
      <c r="Y61" s="529"/>
      <c r="Z61" s="529"/>
      <c r="AA61" s="519"/>
      <c r="AB61" s="415"/>
      <c r="AC61" s="420"/>
      <c r="AD61" s="420"/>
    </row>
    <row r="62" spans="1:30" ht="15.75" customHeight="1">
      <c r="A62" s="393"/>
      <c r="B62" s="31"/>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400"/>
      <c r="AC62" s="393"/>
      <c r="AD62" s="393"/>
    </row>
    <row r="63" spans="1:30" ht="15.75" customHeight="1">
      <c r="A63" s="393"/>
      <c r="B63" s="31"/>
      <c r="C63" s="550" t="s">
        <v>163</v>
      </c>
      <c r="D63" s="546"/>
      <c r="E63" s="405"/>
      <c r="F63" s="397" t="s">
        <v>164</v>
      </c>
      <c r="G63" s="47"/>
      <c r="H63" s="407"/>
      <c r="I63" s="397" t="s">
        <v>165</v>
      </c>
      <c r="J63" s="393"/>
      <c r="K63" s="549"/>
      <c r="L63" s="519"/>
      <c r="M63" s="405"/>
      <c r="N63" s="393"/>
      <c r="O63" s="393"/>
      <c r="P63" s="393"/>
      <c r="Q63" s="393"/>
      <c r="R63" s="393"/>
      <c r="S63" s="393"/>
      <c r="T63" s="393"/>
      <c r="U63" s="393"/>
      <c r="V63" s="393"/>
      <c r="W63" s="393"/>
      <c r="X63" s="393"/>
      <c r="Y63" s="393"/>
      <c r="Z63" s="393"/>
      <c r="AA63" s="393"/>
      <c r="AB63" s="400"/>
      <c r="AC63" s="393"/>
      <c r="AD63" s="393"/>
    </row>
    <row r="64" spans="1:30" ht="15.75" customHeight="1">
      <c r="A64" s="393"/>
      <c r="B64" s="42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22"/>
      <c r="AC64" s="393"/>
      <c r="AD64" s="393"/>
    </row>
    <row r="65" spans="1:30" ht="15.75" customHeight="1">
      <c r="A65" s="393"/>
      <c r="B65" s="547" t="s">
        <v>166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19"/>
      <c r="AC65" s="393"/>
      <c r="AD65" s="393"/>
    </row>
    <row r="66" spans="1:30" ht="15.75" customHeight="1">
      <c r="A66" s="393"/>
      <c r="B66" s="48"/>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9"/>
      <c r="AC66" s="393"/>
      <c r="AD66" s="393"/>
    </row>
    <row r="67" spans="1:30" ht="29.25" customHeight="1">
      <c r="A67" s="393"/>
      <c r="B67" s="536" t="s">
        <v>161</v>
      </c>
      <c r="C67" s="519"/>
      <c r="D67" s="43"/>
      <c r="E67" s="536" t="s">
        <v>167</v>
      </c>
      <c r="F67" s="519"/>
      <c r="G67" s="43"/>
      <c r="H67" s="528" t="s">
        <v>168</v>
      </c>
      <c r="I67" s="519"/>
      <c r="J67" s="536"/>
      <c r="K67" s="519"/>
      <c r="L67" s="545"/>
      <c r="M67" s="546"/>
      <c r="N67" s="43" t="s">
        <v>169</v>
      </c>
      <c r="O67" s="536"/>
      <c r="P67" s="529"/>
      <c r="Q67" s="519"/>
      <c r="R67" s="536" t="s">
        <v>170</v>
      </c>
      <c r="S67" s="529"/>
      <c r="T67" s="519"/>
      <c r="U67" s="536"/>
      <c r="V67" s="529"/>
      <c r="W67" s="519"/>
      <c r="X67" s="536" t="s">
        <v>171</v>
      </c>
      <c r="Y67" s="519"/>
      <c r="Z67" s="536"/>
      <c r="AA67" s="529"/>
      <c r="AB67" s="519"/>
      <c r="AC67" s="393"/>
      <c r="AD67" s="393"/>
    </row>
    <row r="68" spans="1:30" ht="15.75" customHeight="1">
      <c r="A68" s="393"/>
      <c r="B68" s="48"/>
      <c r="C68" s="423"/>
      <c r="D68" s="423"/>
      <c r="E68" s="423"/>
      <c r="F68" s="416"/>
      <c r="G68" s="424"/>
      <c r="H68" s="425"/>
      <c r="I68" s="425"/>
      <c r="J68" s="416"/>
      <c r="K68" s="416"/>
      <c r="L68" s="416"/>
      <c r="M68" s="416"/>
      <c r="N68" s="425"/>
      <c r="O68" s="416"/>
      <c r="P68" s="416"/>
      <c r="Q68" s="416"/>
      <c r="R68" s="416"/>
      <c r="S68" s="425"/>
      <c r="T68" s="402"/>
      <c r="U68" s="402"/>
      <c r="V68" s="393"/>
      <c r="W68" s="425"/>
      <c r="X68" s="412"/>
      <c r="Y68" s="412"/>
      <c r="Z68" s="50"/>
      <c r="AA68" s="28"/>
      <c r="AB68" s="51"/>
      <c r="AC68" s="393"/>
      <c r="AD68" s="393"/>
    </row>
    <row r="69" spans="1:30" ht="15.75" customHeight="1">
      <c r="A69" s="393"/>
      <c r="B69" s="547" t="s">
        <v>172</v>
      </c>
      <c r="C69" s="519"/>
      <c r="D69" s="551"/>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3"/>
      <c r="AC69" s="393"/>
      <c r="AD69" s="393"/>
    </row>
    <row r="70" spans="1:30" ht="15.75" customHeight="1">
      <c r="A70" s="393"/>
      <c r="B70" s="48"/>
      <c r="C70" s="423"/>
      <c r="D70" s="423"/>
      <c r="E70" s="423"/>
      <c r="F70" s="416"/>
      <c r="G70" s="424"/>
      <c r="H70" s="425"/>
      <c r="I70" s="425"/>
      <c r="J70" s="416"/>
      <c r="K70" s="416"/>
      <c r="L70" s="416"/>
      <c r="M70" s="416"/>
      <c r="N70" s="425"/>
      <c r="O70" s="416"/>
      <c r="P70" s="416"/>
      <c r="Q70" s="416"/>
      <c r="R70" s="416"/>
      <c r="S70" s="425"/>
      <c r="T70" s="402"/>
      <c r="U70" s="402"/>
      <c r="V70" s="393"/>
      <c r="W70" s="425"/>
      <c r="X70" s="412"/>
      <c r="Y70" s="412"/>
      <c r="Z70" s="50"/>
      <c r="AA70" s="28"/>
      <c r="AB70" s="51"/>
      <c r="AC70" s="393"/>
      <c r="AD70" s="393"/>
    </row>
    <row r="71" spans="1:30" ht="15.75" customHeight="1">
      <c r="A71" s="393"/>
      <c r="B71" s="547" t="s">
        <v>173</v>
      </c>
      <c r="C71" s="519"/>
      <c r="D71" s="55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3"/>
      <c r="AC71" s="393"/>
      <c r="AD71" s="393"/>
    </row>
    <row r="72" spans="1:30" ht="15.75" customHeight="1">
      <c r="A72" s="393"/>
      <c r="B72" s="48"/>
      <c r="C72" s="423"/>
      <c r="D72" s="423"/>
      <c r="E72" s="423"/>
      <c r="F72" s="416"/>
      <c r="G72" s="424"/>
      <c r="H72" s="425"/>
      <c r="I72" s="425"/>
      <c r="J72" s="416"/>
      <c r="K72" s="416"/>
      <c r="L72" s="416"/>
      <c r="M72" s="416"/>
      <c r="N72" s="425"/>
      <c r="O72" s="416"/>
      <c r="P72" s="416"/>
      <c r="Q72" s="416"/>
      <c r="R72" s="416"/>
      <c r="S72" s="425"/>
      <c r="T72" s="402"/>
      <c r="U72" s="402"/>
      <c r="V72" s="393"/>
      <c r="W72" s="425"/>
      <c r="X72" s="412"/>
      <c r="Y72" s="412"/>
      <c r="Z72" s="412"/>
      <c r="AA72" s="402"/>
      <c r="AB72" s="408"/>
      <c r="AC72" s="393"/>
      <c r="AD72" s="393"/>
    </row>
    <row r="73" spans="1:30" ht="15.75" customHeight="1">
      <c r="A73" s="393"/>
      <c r="B73" s="547" t="s">
        <v>174</v>
      </c>
      <c r="C73" s="519"/>
      <c r="D73" s="55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3"/>
      <c r="AC73" s="393"/>
      <c r="AD73" s="393"/>
    </row>
    <row r="74" spans="1:30" ht="15.75" customHeight="1">
      <c r="A74" s="393"/>
      <c r="B74" s="48"/>
      <c r="C74" s="423"/>
      <c r="D74" s="423"/>
      <c r="E74" s="423"/>
      <c r="F74" s="416"/>
      <c r="G74" s="424"/>
      <c r="H74" s="425"/>
      <c r="I74" s="425"/>
      <c r="J74" s="416"/>
      <c r="K74" s="416"/>
      <c r="L74" s="416"/>
      <c r="M74" s="416"/>
      <c r="N74" s="425"/>
      <c r="O74" s="416"/>
      <c r="P74" s="416"/>
      <c r="Q74" s="416"/>
      <c r="R74" s="416"/>
      <c r="S74" s="425"/>
      <c r="T74" s="402"/>
      <c r="U74" s="402"/>
      <c r="V74" s="393"/>
      <c r="W74" s="425"/>
      <c r="X74" s="412"/>
      <c r="Y74" s="412"/>
      <c r="Z74" s="50"/>
      <c r="AA74" s="28"/>
      <c r="AB74" s="51"/>
      <c r="AC74" s="393"/>
      <c r="AD74" s="393"/>
    </row>
    <row r="75" spans="1:30" ht="15.75" customHeight="1">
      <c r="A75" s="393"/>
      <c r="B75" s="547" t="s">
        <v>175</v>
      </c>
      <c r="C75" s="519"/>
      <c r="D75" s="55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3"/>
      <c r="AC75" s="393"/>
      <c r="AD75" s="393"/>
    </row>
    <row r="76" spans="1:30" ht="15.75" customHeight="1">
      <c r="A76" s="393"/>
      <c r="B76" s="48"/>
      <c r="C76" s="423"/>
      <c r="D76" s="423"/>
      <c r="E76" s="423"/>
      <c r="F76" s="416"/>
      <c r="G76" s="424"/>
      <c r="H76" s="425"/>
      <c r="I76" s="425"/>
      <c r="J76" s="416"/>
      <c r="K76" s="416"/>
      <c r="L76" s="416"/>
      <c r="M76" s="416"/>
      <c r="N76" s="425"/>
      <c r="O76" s="416"/>
      <c r="P76" s="416"/>
      <c r="Q76" s="416"/>
      <c r="R76" s="416"/>
      <c r="S76" s="425"/>
      <c r="T76" s="402"/>
      <c r="U76" s="402"/>
      <c r="V76" s="393"/>
      <c r="W76" s="425"/>
      <c r="X76" s="412"/>
      <c r="Y76" s="412"/>
      <c r="Z76" s="50"/>
      <c r="AA76" s="28"/>
      <c r="AB76" s="51"/>
      <c r="AC76" s="393"/>
      <c r="AD76" s="393"/>
    </row>
    <row r="77" spans="1:30" ht="15.75" customHeight="1">
      <c r="A77" s="393"/>
      <c r="B77" s="547" t="s">
        <v>176</v>
      </c>
      <c r="C77" s="519"/>
      <c r="D77" s="55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3"/>
      <c r="AC77" s="393"/>
      <c r="AD77" s="393"/>
    </row>
    <row r="78" spans="1:30" ht="15.75" customHeight="1">
      <c r="A78" s="393"/>
      <c r="B78" s="48"/>
      <c r="C78" s="423"/>
      <c r="D78" s="423"/>
      <c r="E78" s="423"/>
      <c r="F78" s="416"/>
      <c r="G78" s="424"/>
      <c r="H78" s="425"/>
      <c r="I78" s="425"/>
      <c r="J78" s="416"/>
      <c r="K78" s="416"/>
      <c r="L78" s="416"/>
      <c r="M78" s="416"/>
      <c r="N78" s="425"/>
      <c r="O78" s="416"/>
      <c r="P78" s="416"/>
      <c r="Q78" s="416"/>
      <c r="R78" s="416"/>
      <c r="S78" s="425"/>
      <c r="T78" s="402"/>
      <c r="U78" s="402"/>
      <c r="V78" s="393"/>
      <c r="W78" s="425"/>
      <c r="X78" s="412"/>
      <c r="Y78" s="412"/>
      <c r="Z78" s="50"/>
      <c r="AA78" s="28"/>
      <c r="AB78" s="51"/>
      <c r="AC78" s="393"/>
      <c r="AD78" s="393"/>
    </row>
    <row r="79" spans="1:30" ht="15.75" customHeight="1">
      <c r="A79" s="393"/>
      <c r="B79" s="547" t="s">
        <v>177</v>
      </c>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19"/>
      <c r="AC79" s="393"/>
      <c r="AD79" s="393"/>
    </row>
    <row r="80" spans="1:30" ht="15.75" customHeight="1">
      <c r="A80" s="393"/>
      <c r="B80" s="528" t="s">
        <v>122</v>
      </c>
      <c r="C80" s="519"/>
      <c r="D80" s="52" t="s">
        <v>178</v>
      </c>
      <c r="E80" s="528" t="s">
        <v>179</v>
      </c>
      <c r="F80" s="519"/>
      <c r="G80" s="528" t="s">
        <v>177</v>
      </c>
      <c r="H80" s="529"/>
      <c r="I80" s="529"/>
      <c r="J80" s="529"/>
      <c r="K80" s="529"/>
      <c r="L80" s="529"/>
      <c r="M80" s="529"/>
      <c r="N80" s="529"/>
      <c r="O80" s="519"/>
      <c r="P80" s="528" t="s">
        <v>180</v>
      </c>
      <c r="Q80" s="529"/>
      <c r="R80" s="529"/>
      <c r="S80" s="529"/>
      <c r="T80" s="529"/>
      <c r="U80" s="529"/>
      <c r="V80" s="529"/>
      <c r="W80" s="529"/>
      <c r="X80" s="529"/>
      <c r="Y80" s="529"/>
      <c r="Z80" s="529"/>
      <c r="AA80" s="529"/>
      <c r="AB80" s="519"/>
      <c r="AC80" s="393"/>
      <c r="AD80" s="393"/>
    </row>
    <row r="81" spans="1:30" ht="15.75" customHeight="1">
      <c r="A81" s="393"/>
      <c r="B81" s="528"/>
      <c r="C81" s="519"/>
      <c r="D81" s="37"/>
      <c r="E81" s="528"/>
      <c r="F81" s="519"/>
      <c r="G81" s="553"/>
      <c r="H81" s="529"/>
      <c r="I81" s="529"/>
      <c r="J81" s="529"/>
      <c r="K81" s="529"/>
      <c r="L81" s="529"/>
      <c r="M81" s="529"/>
      <c r="N81" s="529"/>
      <c r="O81" s="519"/>
      <c r="P81" s="553"/>
      <c r="Q81" s="529"/>
      <c r="R81" s="529"/>
      <c r="S81" s="529"/>
      <c r="T81" s="529"/>
      <c r="U81" s="529"/>
      <c r="V81" s="529"/>
      <c r="W81" s="529"/>
      <c r="X81" s="529"/>
      <c r="Y81" s="529"/>
      <c r="Z81" s="529"/>
      <c r="AA81" s="529"/>
      <c r="AB81" s="519"/>
      <c r="AC81" s="393"/>
      <c r="AD81" s="393"/>
    </row>
    <row r="82" spans="1:30" ht="15.75" customHeight="1">
      <c r="A82" s="393"/>
      <c r="B82" s="528"/>
      <c r="C82" s="519"/>
      <c r="D82" s="37"/>
      <c r="E82" s="528"/>
      <c r="F82" s="519"/>
      <c r="G82" s="553"/>
      <c r="H82" s="529"/>
      <c r="I82" s="529"/>
      <c r="J82" s="529"/>
      <c r="K82" s="529"/>
      <c r="L82" s="529"/>
      <c r="M82" s="529"/>
      <c r="N82" s="529"/>
      <c r="O82" s="519"/>
      <c r="P82" s="553"/>
      <c r="Q82" s="529"/>
      <c r="R82" s="529"/>
      <c r="S82" s="529"/>
      <c r="T82" s="529"/>
      <c r="U82" s="529"/>
      <c r="V82" s="529"/>
      <c r="W82" s="529"/>
      <c r="X82" s="529"/>
      <c r="Y82" s="529"/>
      <c r="Z82" s="529"/>
      <c r="AA82" s="529"/>
      <c r="AB82" s="519"/>
      <c r="AC82" s="393"/>
      <c r="AD82" s="393"/>
    </row>
    <row r="83" spans="1:30" ht="26.25" customHeight="1">
      <c r="A83" s="393"/>
      <c r="B83" s="554" t="s">
        <v>181</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19"/>
      <c r="AC83" s="393"/>
      <c r="AD83" s="426"/>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770</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0" t="s">
        <v>125</v>
      </c>
      <c r="D12" s="546"/>
      <c r="E12" s="562" t="s">
        <v>771</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734</v>
      </c>
      <c r="D14" s="546"/>
      <c r="E14" s="555" t="s">
        <v>772</v>
      </c>
      <c r="F14" s="539"/>
      <c r="G14" s="539"/>
      <c r="H14" s="539"/>
      <c r="I14" s="539"/>
      <c r="J14" s="539"/>
      <c r="K14" s="539"/>
      <c r="L14" s="539"/>
      <c r="M14" s="539"/>
      <c r="N14" s="539"/>
      <c r="O14" s="539"/>
      <c r="P14" s="539"/>
      <c r="Q14" s="539"/>
      <c r="R14" s="539"/>
      <c r="S14" s="539"/>
      <c r="T14" s="539"/>
      <c r="U14" s="539"/>
      <c r="V14" s="539"/>
      <c r="W14" s="539"/>
      <c r="X14" s="539"/>
      <c r="Y14" s="539"/>
      <c r="Z14" s="539"/>
      <c r="AA14" s="540"/>
      <c r="AB14" s="400"/>
      <c r="AC14" s="393"/>
      <c r="AD14" s="393"/>
    </row>
    <row r="15" spans="1:30" ht="15.75" customHeight="1">
      <c r="A15" s="393"/>
      <c r="B15" s="31"/>
      <c r="C15" s="402"/>
      <c r="D15" s="402"/>
      <c r="E15" s="541"/>
      <c r="F15" s="542"/>
      <c r="G15" s="542"/>
      <c r="H15" s="542"/>
      <c r="I15" s="542"/>
      <c r="J15" s="542"/>
      <c r="K15" s="542"/>
      <c r="L15" s="542"/>
      <c r="M15" s="542"/>
      <c r="N15" s="542"/>
      <c r="O15" s="542"/>
      <c r="P15" s="542"/>
      <c r="Q15" s="542"/>
      <c r="R15" s="542"/>
      <c r="S15" s="542"/>
      <c r="T15" s="542"/>
      <c r="U15" s="542"/>
      <c r="V15" s="542"/>
      <c r="W15" s="542"/>
      <c r="X15" s="542"/>
      <c r="Y15" s="542"/>
      <c r="Z15" s="542"/>
      <c r="AA15" s="543"/>
      <c r="AB15" s="400"/>
      <c r="AC15" s="393"/>
      <c r="AD15" s="393"/>
    </row>
    <row r="16" spans="1:30" ht="15" customHeight="1">
      <c r="A16" s="393"/>
      <c r="B16" s="31"/>
      <c r="C16" s="402"/>
      <c r="D16" s="402"/>
      <c r="E16" s="402"/>
      <c r="F16" s="393"/>
      <c r="G16" s="393"/>
      <c r="H16" s="393"/>
      <c r="I16" s="393"/>
      <c r="J16" s="393"/>
      <c r="K16" s="393"/>
      <c r="L16" s="393"/>
      <c r="M16" s="393"/>
      <c r="N16" s="393"/>
      <c r="O16" s="393"/>
      <c r="P16" s="393"/>
      <c r="Q16" s="393"/>
      <c r="R16" s="393"/>
      <c r="S16" s="393"/>
      <c r="T16" s="393"/>
      <c r="U16" s="393"/>
      <c r="V16" s="393"/>
      <c r="W16" s="393"/>
      <c r="X16" s="393"/>
      <c r="Y16" s="393"/>
      <c r="Z16" s="393"/>
      <c r="AA16" s="393"/>
      <c r="AB16" s="400"/>
      <c r="AC16" s="393"/>
      <c r="AD16" s="393"/>
    </row>
    <row r="17" spans="1:30" ht="15" customHeight="1">
      <c r="A17" s="393"/>
      <c r="B17" s="31"/>
      <c r="C17" s="560" t="s">
        <v>736</v>
      </c>
      <c r="D17" s="546"/>
      <c r="E17" s="991" t="s">
        <v>751</v>
      </c>
      <c r="F17" s="539"/>
      <c r="G17" s="539"/>
      <c r="H17" s="539"/>
      <c r="I17" s="539"/>
      <c r="J17" s="539"/>
      <c r="K17" s="539"/>
      <c r="L17" s="539"/>
      <c r="M17" s="539"/>
      <c r="N17" s="539"/>
      <c r="O17" s="539"/>
      <c r="P17" s="539"/>
      <c r="Q17" s="539"/>
      <c r="R17" s="539"/>
      <c r="S17" s="539"/>
      <c r="T17" s="539"/>
      <c r="U17" s="539"/>
      <c r="V17" s="539"/>
      <c r="W17" s="539"/>
      <c r="X17" s="539"/>
      <c r="Y17" s="539"/>
      <c r="Z17" s="539"/>
      <c r="AA17" s="540"/>
      <c r="AB17" s="400"/>
      <c r="AC17" s="393"/>
      <c r="AD17" s="393"/>
    </row>
    <row r="18" spans="1:30" ht="15" customHeight="1">
      <c r="A18" s="393"/>
      <c r="B18" s="31"/>
      <c r="C18" s="402"/>
      <c r="D18" s="402"/>
      <c r="E18" s="541"/>
      <c r="F18" s="542"/>
      <c r="G18" s="542"/>
      <c r="H18" s="542"/>
      <c r="I18" s="542"/>
      <c r="J18" s="542"/>
      <c r="K18" s="542"/>
      <c r="L18" s="542"/>
      <c r="M18" s="542"/>
      <c r="N18" s="542"/>
      <c r="O18" s="542"/>
      <c r="P18" s="542"/>
      <c r="Q18" s="542"/>
      <c r="R18" s="542"/>
      <c r="S18" s="542"/>
      <c r="T18" s="542"/>
      <c r="U18" s="542"/>
      <c r="V18" s="542"/>
      <c r="W18" s="542"/>
      <c r="X18" s="542"/>
      <c r="Y18" s="542"/>
      <c r="Z18" s="542"/>
      <c r="AA18" s="543"/>
      <c r="AB18" s="400"/>
      <c r="AC18" s="393"/>
      <c r="AD18" s="393"/>
    </row>
    <row r="19" spans="1:30" ht="15" customHeight="1">
      <c r="A19" s="393"/>
      <c r="B19" s="31"/>
      <c r="C19" s="402"/>
      <c r="D19" s="402"/>
      <c r="E19" s="402"/>
      <c r="F19" s="393"/>
      <c r="G19" s="393"/>
      <c r="H19" s="393"/>
      <c r="I19" s="393"/>
      <c r="J19" s="393"/>
      <c r="K19" s="393"/>
      <c r="L19" s="393"/>
      <c r="M19" s="393"/>
      <c r="N19" s="393"/>
      <c r="O19" s="393"/>
      <c r="P19" s="393"/>
      <c r="Q19" s="393"/>
      <c r="R19" s="393"/>
      <c r="S19" s="393"/>
      <c r="T19" s="393"/>
      <c r="U19" s="393"/>
      <c r="V19" s="393"/>
      <c r="W19" s="393"/>
      <c r="X19" s="393"/>
      <c r="Y19" s="393"/>
      <c r="Z19" s="393"/>
      <c r="AA19" s="393"/>
      <c r="AB19" s="400"/>
      <c r="AC19" s="393"/>
      <c r="AD19" s="393"/>
    </row>
    <row r="20" spans="1:30" ht="15" customHeight="1">
      <c r="A20" s="393"/>
      <c r="B20" s="31"/>
      <c r="C20" s="402"/>
      <c r="D20" s="402"/>
      <c r="E20" s="402"/>
      <c r="F20" s="393"/>
      <c r="G20" s="393"/>
      <c r="H20" s="393"/>
      <c r="I20" s="393"/>
      <c r="J20" s="393"/>
      <c r="K20" s="393"/>
      <c r="L20" s="393"/>
      <c r="M20" s="393"/>
      <c r="N20" s="393"/>
      <c r="O20" s="393"/>
      <c r="P20" s="393"/>
      <c r="Q20" s="393"/>
      <c r="R20" s="393"/>
      <c r="S20" s="393"/>
      <c r="T20" s="393"/>
      <c r="U20" s="393"/>
      <c r="V20" s="393"/>
      <c r="W20" s="393"/>
      <c r="X20" s="393"/>
      <c r="Y20" s="393"/>
      <c r="Z20" s="393"/>
      <c r="AA20" s="393"/>
      <c r="AB20" s="400"/>
      <c r="AC20" s="393"/>
      <c r="AD20" s="393"/>
    </row>
    <row r="21" spans="1:30" ht="15" customHeight="1">
      <c r="A21" s="393"/>
      <c r="B21" s="31"/>
      <c r="C21" s="560" t="s">
        <v>127</v>
      </c>
      <c r="D21" s="546"/>
      <c r="E21" s="403"/>
      <c r="F21" s="561"/>
      <c r="G21" s="546"/>
      <c r="H21" s="546"/>
      <c r="I21" s="546"/>
      <c r="J21" s="546"/>
      <c r="K21" s="546"/>
      <c r="L21" s="546"/>
      <c r="M21" s="546"/>
      <c r="N21" s="546"/>
      <c r="O21" s="546"/>
      <c r="P21" s="546"/>
      <c r="Q21" s="546"/>
      <c r="R21" s="546"/>
      <c r="S21" s="546"/>
      <c r="T21" s="546"/>
      <c r="U21" s="546"/>
      <c r="V21" s="546"/>
      <c r="W21" s="546"/>
      <c r="X21" s="546"/>
      <c r="Y21" s="546"/>
      <c r="Z21" s="546"/>
      <c r="AA21" s="546"/>
      <c r="AB21" s="557"/>
      <c r="AC21" s="393"/>
      <c r="AD21" s="393"/>
    </row>
    <row r="22" spans="1:30" ht="29.25" customHeight="1">
      <c r="A22" s="393"/>
      <c r="B22" s="31"/>
      <c r="C22" s="528" t="s">
        <v>773</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19"/>
      <c r="AB22" s="404"/>
      <c r="AC22" s="393"/>
      <c r="AD22" s="393"/>
    </row>
    <row r="23" spans="1:30" ht="15" customHeight="1">
      <c r="A23" s="393"/>
      <c r="B23" s="31"/>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4"/>
      <c r="AC23" s="393"/>
      <c r="AD23" s="393"/>
    </row>
    <row r="24" spans="1:30" ht="15" customHeight="1">
      <c r="A24" s="393"/>
      <c r="B24" s="31"/>
      <c r="C24" s="406" t="s">
        <v>128</v>
      </c>
      <c r="D24" s="406"/>
      <c r="E24" s="393"/>
      <c r="F24" s="393"/>
      <c r="G24" s="393"/>
      <c r="H24" s="393"/>
      <c r="I24" s="393"/>
      <c r="J24" s="405"/>
      <c r="K24" s="405"/>
      <c r="L24" s="405"/>
      <c r="M24" s="405"/>
      <c r="N24" s="405"/>
      <c r="O24" s="405"/>
      <c r="P24" s="405"/>
      <c r="Q24" s="405"/>
      <c r="R24" s="405" t="s">
        <v>129</v>
      </c>
      <c r="S24" s="405"/>
      <c r="T24" s="405"/>
      <c r="U24" s="405"/>
      <c r="V24" s="405"/>
      <c r="W24" s="405"/>
      <c r="X24" s="405"/>
      <c r="Y24" s="405"/>
      <c r="Z24" s="405"/>
      <c r="AA24" s="405"/>
      <c r="AB24" s="404"/>
      <c r="AC24" s="393"/>
      <c r="AD24" s="393"/>
    </row>
    <row r="25" spans="1:30" ht="15" customHeight="1">
      <c r="A25" s="393"/>
      <c r="B25" s="31"/>
      <c r="C25" s="992" t="s">
        <v>774</v>
      </c>
      <c r="D25" s="539"/>
      <c r="E25" s="539"/>
      <c r="F25" s="539"/>
      <c r="G25" s="539"/>
      <c r="H25" s="539"/>
      <c r="I25" s="539"/>
      <c r="J25" s="539"/>
      <c r="K25" s="539"/>
      <c r="L25" s="539"/>
      <c r="M25" s="539"/>
      <c r="N25" s="539"/>
      <c r="O25" s="539"/>
      <c r="P25" s="540"/>
      <c r="Q25" s="393"/>
      <c r="R25" s="549"/>
      <c r="S25" s="529"/>
      <c r="T25" s="529"/>
      <c r="U25" s="529"/>
      <c r="V25" s="529"/>
      <c r="W25" s="529"/>
      <c r="X25" s="529"/>
      <c r="Y25" s="529"/>
      <c r="Z25" s="529"/>
      <c r="AA25" s="519"/>
      <c r="AB25" s="400"/>
      <c r="AC25" s="393"/>
      <c r="AD25" s="393"/>
    </row>
    <row r="26" spans="1:30" ht="15" customHeight="1">
      <c r="A26" s="393"/>
      <c r="B26" s="31"/>
      <c r="C26" s="556"/>
      <c r="D26" s="503"/>
      <c r="E26" s="503"/>
      <c r="F26" s="503"/>
      <c r="G26" s="503"/>
      <c r="H26" s="503"/>
      <c r="I26" s="503"/>
      <c r="J26" s="503"/>
      <c r="K26" s="503"/>
      <c r="L26" s="503"/>
      <c r="M26" s="503"/>
      <c r="N26" s="503"/>
      <c r="O26" s="503"/>
      <c r="P26" s="557"/>
      <c r="Q26" s="393"/>
      <c r="R26" s="393"/>
      <c r="S26" s="393"/>
      <c r="T26" s="393"/>
      <c r="U26" s="393"/>
      <c r="V26" s="393"/>
      <c r="W26" s="393"/>
      <c r="X26" s="393"/>
      <c r="Y26" s="393"/>
      <c r="Z26" s="393"/>
      <c r="AA26" s="393"/>
      <c r="AB26" s="400"/>
      <c r="AC26" s="393"/>
      <c r="AD26" s="393"/>
    </row>
    <row r="27" spans="1:30" ht="15" customHeight="1">
      <c r="A27" s="393"/>
      <c r="B27" s="31"/>
      <c r="C27" s="556"/>
      <c r="D27" s="503"/>
      <c r="E27" s="503"/>
      <c r="F27" s="503"/>
      <c r="G27" s="503"/>
      <c r="H27" s="503"/>
      <c r="I27" s="503"/>
      <c r="J27" s="503"/>
      <c r="K27" s="503"/>
      <c r="L27" s="503"/>
      <c r="M27" s="503"/>
      <c r="N27" s="503"/>
      <c r="O27" s="503"/>
      <c r="P27" s="557"/>
      <c r="Q27" s="402"/>
      <c r="R27" s="405" t="s">
        <v>130</v>
      </c>
      <c r="S27" s="405"/>
      <c r="T27" s="405"/>
      <c r="U27" s="405"/>
      <c r="V27" s="405"/>
      <c r="W27" s="402"/>
      <c r="X27" s="402"/>
      <c r="Y27" s="402"/>
      <c r="Z27" s="393"/>
      <c r="AA27" s="402"/>
      <c r="AB27" s="400"/>
      <c r="AC27" s="393"/>
      <c r="AD27" s="393"/>
    </row>
    <row r="28" spans="1:30" ht="15" customHeight="1">
      <c r="A28" s="393"/>
      <c r="B28" s="31"/>
      <c r="C28" s="556"/>
      <c r="D28" s="503"/>
      <c r="E28" s="503"/>
      <c r="F28" s="503"/>
      <c r="G28" s="503"/>
      <c r="H28" s="503"/>
      <c r="I28" s="503"/>
      <c r="J28" s="503"/>
      <c r="K28" s="503"/>
      <c r="L28" s="503"/>
      <c r="M28" s="503"/>
      <c r="N28" s="503"/>
      <c r="O28" s="503"/>
      <c r="P28" s="557"/>
      <c r="Q28" s="393"/>
      <c r="R28" s="37"/>
      <c r="S28" s="393" t="s">
        <v>15</v>
      </c>
      <c r="T28" s="393"/>
      <c r="U28" s="37"/>
      <c r="V28" s="393" t="s">
        <v>27</v>
      </c>
      <c r="W28" s="393"/>
      <c r="X28" s="37"/>
      <c r="Y28" s="407" t="s">
        <v>46</v>
      </c>
      <c r="Z28" s="393"/>
      <c r="AA28" s="393"/>
      <c r="AB28" s="400"/>
      <c r="AC28" s="393"/>
      <c r="AD28" s="393"/>
    </row>
    <row r="29" spans="1:30" ht="15" customHeight="1">
      <c r="A29" s="393"/>
      <c r="B29" s="31"/>
      <c r="C29" s="556"/>
      <c r="D29" s="503"/>
      <c r="E29" s="503"/>
      <c r="F29" s="503"/>
      <c r="G29" s="503"/>
      <c r="H29" s="503"/>
      <c r="I29" s="503"/>
      <c r="J29" s="503"/>
      <c r="K29" s="503"/>
      <c r="L29" s="503"/>
      <c r="M29" s="503"/>
      <c r="N29" s="503"/>
      <c r="O29" s="503"/>
      <c r="P29" s="557"/>
      <c r="Q29" s="393"/>
      <c r="R29" s="393"/>
      <c r="S29" s="393"/>
      <c r="T29" s="393"/>
      <c r="U29" s="393"/>
      <c r="V29" s="393"/>
      <c r="W29" s="393"/>
      <c r="X29" s="393"/>
      <c r="Y29" s="393"/>
      <c r="Z29" s="393"/>
      <c r="AA29" s="393"/>
      <c r="AB29" s="400"/>
      <c r="AC29" s="393"/>
      <c r="AD29" s="393"/>
    </row>
    <row r="30" spans="1:30" ht="15" customHeight="1">
      <c r="A30" s="393"/>
      <c r="B30" s="31"/>
      <c r="C30" s="541"/>
      <c r="D30" s="542"/>
      <c r="E30" s="542"/>
      <c r="F30" s="542"/>
      <c r="G30" s="542"/>
      <c r="H30" s="542"/>
      <c r="I30" s="542"/>
      <c r="J30" s="542"/>
      <c r="K30" s="542"/>
      <c r="L30" s="542"/>
      <c r="M30" s="542"/>
      <c r="N30" s="542"/>
      <c r="O30" s="542"/>
      <c r="P30" s="543"/>
      <c r="Q30" s="393"/>
      <c r="R30" s="405" t="s">
        <v>131</v>
      </c>
      <c r="S30" s="393"/>
      <c r="T30" s="393"/>
      <c r="U30" s="393"/>
      <c r="V30" s="393"/>
      <c r="W30" s="566" t="s">
        <v>21</v>
      </c>
      <c r="X30" s="529"/>
      <c r="Y30" s="529"/>
      <c r="Z30" s="529"/>
      <c r="AA30" s="519"/>
      <c r="AB30" s="400"/>
      <c r="AC30" s="393"/>
      <c r="AD30" s="393"/>
    </row>
    <row r="31" spans="1:30" ht="15" customHeight="1">
      <c r="A31" s="393"/>
      <c r="B31" s="31"/>
      <c r="C31" s="402"/>
      <c r="D31" s="402"/>
      <c r="E31" s="402"/>
      <c r="F31" s="402"/>
      <c r="G31" s="402"/>
      <c r="H31" s="393"/>
      <c r="I31" s="393"/>
      <c r="J31" s="393"/>
      <c r="K31" s="393"/>
      <c r="L31" s="393"/>
      <c r="M31" s="393"/>
      <c r="N31" s="393"/>
      <c r="O31" s="393"/>
      <c r="P31" s="393"/>
      <c r="Q31" s="393"/>
      <c r="R31" s="405"/>
      <c r="S31" s="393"/>
      <c r="T31" s="393"/>
      <c r="U31" s="393"/>
      <c r="V31" s="393"/>
      <c r="W31" s="393"/>
      <c r="X31" s="393"/>
      <c r="Y31" s="393"/>
      <c r="Z31" s="393"/>
      <c r="AA31" s="393"/>
      <c r="AB31" s="400"/>
      <c r="AC31" s="393"/>
      <c r="AD31" s="393"/>
    </row>
    <row r="32" spans="1:30" ht="15" customHeight="1">
      <c r="A32" s="393"/>
      <c r="B32" s="31"/>
      <c r="C32" s="405" t="s">
        <v>132</v>
      </c>
      <c r="D32" s="402"/>
      <c r="E32" s="402"/>
      <c r="F32" s="402"/>
      <c r="G32" s="402"/>
      <c r="H32" s="402"/>
      <c r="I32" s="393"/>
      <c r="J32" s="393"/>
      <c r="K32" s="393"/>
      <c r="L32" s="393"/>
      <c r="M32" s="393"/>
      <c r="N32" s="393"/>
      <c r="O32" s="393"/>
      <c r="P32" s="393"/>
      <c r="Q32" s="393"/>
      <c r="R32" s="393"/>
      <c r="S32" s="393"/>
      <c r="T32" s="393"/>
      <c r="U32" s="393"/>
      <c r="V32" s="393"/>
      <c r="W32" s="393"/>
      <c r="X32" s="393"/>
      <c r="Y32" s="393"/>
      <c r="Z32" s="393"/>
      <c r="AA32" s="393"/>
      <c r="AB32" s="400"/>
      <c r="AC32" s="393"/>
      <c r="AD32" s="393"/>
    </row>
    <row r="33" spans="1:30" ht="39.75" customHeight="1">
      <c r="A33" s="393"/>
      <c r="B33" s="31"/>
      <c r="C33" s="988" t="s">
        <v>706</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19"/>
      <c r="AB33" s="400"/>
      <c r="AC33" s="393"/>
      <c r="AD33" s="393"/>
    </row>
    <row r="34" spans="1:30" ht="15" customHeight="1">
      <c r="A34" s="393"/>
      <c r="B34" s="3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8"/>
      <c r="AC34" s="393"/>
      <c r="AD34" s="393"/>
    </row>
    <row r="35" spans="1:30" ht="15" customHeight="1">
      <c r="A35" s="393"/>
      <c r="B35" s="31"/>
      <c r="C35" s="397" t="s">
        <v>134</v>
      </c>
      <c r="D35" s="402"/>
      <c r="E35" s="402"/>
      <c r="F35" s="402"/>
      <c r="G35" s="402"/>
      <c r="H35" s="402"/>
      <c r="I35" s="402"/>
      <c r="J35" s="402"/>
      <c r="K35" s="402"/>
      <c r="L35" s="402"/>
      <c r="M35" s="397" t="s">
        <v>134</v>
      </c>
      <c r="N35" s="402"/>
      <c r="O35" s="402"/>
      <c r="P35" s="402"/>
      <c r="Q35" s="402"/>
      <c r="R35" s="402"/>
      <c r="S35" s="402"/>
      <c r="T35" s="402"/>
      <c r="U35" s="402"/>
      <c r="V35" s="402"/>
      <c r="W35" s="402"/>
      <c r="X35" s="402"/>
      <c r="Y35" s="402"/>
      <c r="Z35" s="402"/>
      <c r="AA35" s="402"/>
      <c r="AB35" s="408"/>
      <c r="AC35" s="393"/>
      <c r="AD35" s="393"/>
    </row>
    <row r="36" spans="1:30" ht="29.25" customHeight="1">
      <c r="A36" s="393"/>
      <c r="B36" s="31"/>
      <c r="C36" s="566" t="s">
        <v>707</v>
      </c>
      <c r="D36" s="529"/>
      <c r="E36" s="529"/>
      <c r="F36" s="529"/>
      <c r="G36" s="529"/>
      <c r="H36" s="529"/>
      <c r="I36" s="529"/>
      <c r="J36" s="529"/>
      <c r="K36" s="519"/>
      <c r="L36" s="402"/>
      <c r="M36" s="566"/>
      <c r="N36" s="529"/>
      <c r="O36" s="529"/>
      <c r="P36" s="529"/>
      <c r="Q36" s="529"/>
      <c r="R36" s="529"/>
      <c r="S36" s="529"/>
      <c r="T36" s="529"/>
      <c r="U36" s="529"/>
      <c r="V36" s="529"/>
      <c r="W36" s="529"/>
      <c r="X36" s="529"/>
      <c r="Y36" s="529"/>
      <c r="Z36" s="529"/>
      <c r="AA36" s="519"/>
      <c r="AB36" s="408"/>
      <c r="AC36" s="393"/>
      <c r="AD36" s="393"/>
    </row>
    <row r="37" spans="1:30" ht="15" customHeight="1">
      <c r="A37" s="393"/>
      <c r="B37" s="3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400"/>
      <c r="AC37" s="393"/>
      <c r="AD37" s="393"/>
    </row>
    <row r="38" spans="1:30" ht="15" customHeight="1">
      <c r="A38" s="393"/>
      <c r="B38" s="31"/>
      <c r="C38" s="409" t="s">
        <v>137</v>
      </c>
      <c r="D38" s="409"/>
      <c r="E38" s="409"/>
      <c r="F38" s="409"/>
      <c r="G38" s="410"/>
      <c r="H38" s="411"/>
      <c r="I38" s="411"/>
      <c r="J38" s="411"/>
      <c r="K38" s="411"/>
      <c r="L38" s="411"/>
      <c r="M38" s="411"/>
      <c r="N38" s="411"/>
      <c r="O38" s="411"/>
      <c r="P38" s="411"/>
      <c r="Q38" s="411"/>
      <c r="R38" s="411"/>
      <c r="S38" s="411"/>
      <c r="T38" s="411"/>
      <c r="U38" s="411"/>
      <c r="V38" s="411"/>
      <c r="W38" s="411"/>
      <c r="X38" s="411"/>
      <c r="Y38" s="411"/>
      <c r="Z38" s="411"/>
      <c r="AA38" s="411"/>
      <c r="AB38" s="400"/>
      <c r="AC38" s="393"/>
      <c r="AD38" s="393"/>
    </row>
    <row r="39" spans="1:30" ht="90" customHeight="1">
      <c r="A39" s="393"/>
      <c r="B39" s="31"/>
      <c r="C39" s="567" t="s">
        <v>708</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19"/>
      <c r="AB39" s="400"/>
      <c r="AC39" s="393"/>
      <c r="AD39" s="393"/>
    </row>
    <row r="40" spans="1:30" ht="15" customHeight="1">
      <c r="A40" s="393"/>
      <c r="B40" s="31"/>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400"/>
      <c r="AC40" s="393"/>
      <c r="AD40" s="393"/>
    </row>
    <row r="41" spans="1:30" ht="15.75" customHeight="1">
      <c r="A41" s="393"/>
      <c r="B41" s="31"/>
      <c r="C41" s="550" t="s">
        <v>139</v>
      </c>
      <c r="D41" s="546"/>
      <c r="E41" s="405"/>
      <c r="F41" s="528" t="s">
        <v>22</v>
      </c>
      <c r="G41" s="519"/>
      <c r="H41" s="405"/>
      <c r="I41" s="393"/>
      <c r="J41" s="412" t="s">
        <v>140</v>
      </c>
      <c r="K41" s="528">
        <v>5</v>
      </c>
      <c r="L41" s="529"/>
      <c r="M41" s="529"/>
      <c r="N41" s="519"/>
      <c r="O41" s="405"/>
      <c r="P41" s="405"/>
      <c r="Q41" s="397" t="s">
        <v>141</v>
      </c>
      <c r="R41" s="393"/>
      <c r="S41" s="405"/>
      <c r="T41" s="405"/>
      <c r="U41" s="405"/>
      <c r="V41" s="405"/>
      <c r="W41" s="528" t="s">
        <v>20</v>
      </c>
      <c r="X41" s="529"/>
      <c r="Y41" s="529"/>
      <c r="Z41" s="529"/>
      <c r="AA41" s="519"/>
      <c r="AB41" s="404"/>
      <c r="AC41" s="393"/>
      <c r="AD41" s="393"/>
    </row>
    <row r="42" spans="1:30" ht="15.75" customHeight="1">
      <c r="A42" s="393"/>
      <c r="B42" s="31"/>
      <c r="C42" s="393"/>
      <c r="D42" s="393"/>
      <c r="E42" s="393"/>
      <c r="F42" s="407"/>
      <c r="G42" s="407"/>
      <c r="H42" s="407"/>
      <c r="I42" s="407"/>
      <c r="J42" s="407"/>
      <c r="K42" s="407"/>
      <c r="L42" s="407"/>
      <c r="M42" s="393"/>
      <c r="N42" s="393"/>
      <c r="O42" s="393"/>
      <c r="P42" s="393"/>
      <c r="Q42" s="393"/>
      <c r="R42" s="393"/>
      <c r="S42" s="393"/>
      <c r="T42" s="393"/>
      <c r="U42" s="393"/>
      <c r="V42" s="393"/>
      <c r="W42" s="393"/>
      <c r="X42" s="393"/>
      <c r="Y42" s="393"/>
      <c r="Z42" s="393"/>
      <c r="AA42" s="393"/>
      <c r="AB42" s="400"/>
      <c r="AC42" s="393"/>
      <c r="AD42" s="393"/>
    </row>
    <row r="43" spans="1:30" ht="32.25" customHeight="1">
      <c r="A43" s="393"/>
      <c r="B43" s="31"/>
      <c r="C43" s="393"/>
      <c r="D43" s="412" t="s">
        <v>142</v>
      </c>
      <c r="E43" s="405"/>
      <c r="F43" s="567"/>
      <c r="G43" s="529"/>
      <c r="H43" s="529"/>
      <c r="I43" s="529"/>
      <c r="J43" s="529"/>
      <c r="K43" s="529"/>
      <c r="L43" s="529"/>
      <c r="M43" s="519"/>
      <c r="N43" s="393"/>
      <c r="O43" s="412" t="s">
        <v>144</v>
      </c>
      <c r="P43" s="566">
        <v>0</v>
      </c>
      <c r="Q43" s="529"/>
      <c r="R43" s="529"/>
      <c r="S43" s="529"/>
      <c r="T43" s="529"/>
      <c r="U43" s="529"/>
      <c r="V43" s="529"/>
      <c r="W43" s="529"/>
      <c r="X43" s="529"/>
      <c r="Y43" s="529"/>
      <c r="Z43" s="529"/>
      <c r="AA43" s="519"/>
      <c r="AB43" s="400"/>
      <c r="AC43" s="393"/>
      <c r="AD43" s="393"/>
    </row>
    <row r="44" spans="1:30" ht="15.75" customHeight="1">
      <c r="A44" s="393"/>
      <c r="B44" s="31"/>
      <c r="C44" s="405"/>
      <c r="D44" s="405"/>
      <c r="E44" s="405"/>
      <c r="F44" s="407"/>
      <c r="G44" s="407"/>
      <c r="H44" s="407"/>
      <c r="I44" s="407"/>
      <c r="J44" s="407"/>
      <c r="K44" s="407"/>
      <c r="L44" s="407"/>
      <c r="M44" s="405"/>
      <c r="N44" s="405"/>
      <c r="O44" s="405"/>
      <c r="P44" s="405"/>
      <c r="Q44" s="405"/>
      <c r="R44" s="405"/>
      <c r="S44" s="405"/>
      <c r="T44" s="405"/>
      <c r="U44" s="405"/>
      <c r="V44" s="405"/>
      <c r="W44" s="405"/>
      <c r="X44" s="405"/>
      <c r="Y44" s="405"/>
      <c r="Z44" s="405"/>
      <c r="AA44" s="405"/>
      <c r="AB44" s="404"/>
      <c r="AC44" s="393"/>
      <c r="AD44" s="393"/>
    </row>
    <row r="45" spans="1:30" ht="15.75" customHeight="1">
      <c r="A45" s="393"/>
      <c r="B45" s="31"/>
      <c r="C45" s="393"/>
      <c r="D45" s="412" t="s">
        <v>145</v>
      </c>
      <c r="E45" s="393"/>
      <c r="F45" s="549" t="s">
        <v>146</v>
      </c>
      <c r="G45" s="519"/>
      <c r="H45" s="393"/>
      <c r="I45" s="393"/>
      <c r="J45" s="405" t="s">
        <v>147</v>
      </c>
      <c r="K45" s="393"/>
      <c r="L45" s="549" t="s">
        <v>148</v>
      </c>
      <c r="M45" s="529"/>
      <c r="N45" s="519"/>
      <c r="O45" s="405"/>
      <c r="P45" s="405"/>
      <c r="Q45" s="393"/>
      <c r="R45" s="405" t="s">
        <v>149</v>
      </c>
      <c r="S45" s="405"/>
      <c r="T45" s="405"/>
      <c r="U45" s="405"/>
      <c r="V45" s="405"/>
      <c r="W45" s="568"/>
      <c r="X45" s="529"/>
      <c r="Y45" s="529"/>
      <c r="Z45" s="529"/>
      <c r="AA45" s="519"/>
      <c r="AB45" s="404"/>
      <c r="AC45" s="393"/>
      <c r="AD45" s="393"/>
    </row>
    <row r="46" spans="1:30" ht="15.75" customHeight="1">
      <c r="A46" s="393"/>
      <c r="B46" s="31"/>
      <c r="C46" s="393"/>
      <c r="D46" s="393"/>
      <c r="E46" s="393"/>
      <c r="F46" s="29"/>
      <c r="G46" s="393"/>
      <c r="H46" s="393"/>
      <c r="I46" s="397"/>
      <c r="J46" s="397"/>
      <c r="K46" s="397"/>
      <c r="L46" s="397"/>
      <c r="M46" s="397"/>
      <c r="N46" s="397"/>
      <c r="O46" s="397"/>
      <c r="P46" s="397"/>
      <c r="Q46" s="397"/>
      <c r="R46" s="397"/>
      <c r="S46" s="397"/>
      <c r="T46" s="397"/>
      <c r="U46" s="397"/>
      <c r="V46" s="397"/>
      <c r="W46" s="397"/>
      <c r="X46" s="397"/>
      <c r="Y46" s="397"/>
      <c r="Z46" s="397"/>
      <c r="AA46" s="397"/>
      <c r="AB46" s="398"/>
      <c r="AC46" s="393"/>
      <c r="AD46" s="393"/>
    </row>
    <row r="47" spans="1:30" ht="15.75" customHeight="1">
      <c r="A47" s="393"/>
      <c r="B47" s="31"/>
      <c r="C47" s="413" t="s">
        <v>150</v>
      </c>
      <c r="D47" s="569">
        <v>2024</v>
      </c>
      <c r="E47" s="570"/>
      <c r="F47" s="571"/>
      <c r="G47" s="35"/>
      <c r="H47" s="397"/>
      <c r="I47" s="397"/>
      <c r="J47" s="397"/>
      <c r="K47" s="397"/>
      <c r="L47" s="397"/>
      <c r="M47" s="397"/>
      <c r="N47" s="397"/>
      <c r="O47" s="397"/>
      <c r="P47" s="397"/>
      <c r="Q47" s="561"/>
      <c r="R47" s="546"/>
      <c r="S47" s="546"/>
      <c r="T47" s="546"/>
      <c r="U47" s="546"/>
      <c r="V47" s="397"/>
      <c r="W47" s="397"/>
      <c r="X47" s="560"/>
      <c r="Y47" s="546"/>
      <c r="Z47" s="546"/>
      <c r="AA47" s="546"/>
      <c r="AB47" s="404"/>
      <c r="AC47" s="393"/>
      <c r="AD47" s="393"/>
    </row>
    <row r="48" spans="1:30" ht="5.25" customHeight="1">
      <c r="A48" s="393"/>
      <c r="B48" s="31"/>
      <c r="C48" s="405"/>
      <c r="D48" s="38"/>
      <c r="E48" s="38"/>
      <c r="F48" s="38"/>
      <c r="G48" s="393"/>
      <c r="H48" s="397"/>
      <c r="I48" s="397"/>
      <c r="J48" s="397"/>
      <c r="K48" s="397"/>
      <c r="L48" s="397"/>
      <c r="M48" s="397"/>
      <c r="N48" s="397"/>
      <c r="O48" s="397"/>
      <c r="P48" s="397"/>
      <c r="Q48" s="402"/>
      <c r="R48" s="402"/>
      <c r="S48" s="402"/>
      <c r="T48" s="402"/>
      <c r="U48" s="402"/>
      <c r="V48" s="397"/>
      <c r="W48" s="397"/>
      <c r="X48" s="414"/>
      <c r="Y48" s="414"/>
      <c r="Z48" s="414"/>
      <c r="AA48" s="414"/>
      <c r="AB48" s="404"/>
      <c r="AC48" s="393"/>
      <c r="AD48" s="393"/>
    </row>
    <row r="49" spans="1:30" ht="15.75" customHeight="1">
      <c r="A49" s="393"/>
      <c r="B49" s="31"/>
      <c r="C49" s="405" t="s">
        <v>140</v>
      </c>
      <c r="D49" s="566">
        <v>1.2</v>
      </c>
      <c r="E49" s="529"/>
      <c r="F49" s="519"/>
      <c r="G49" s="393"/>
      <c r="H49" s="397"/>
      <c r="I49" s="397"/>
      <c r="J49" s="397"/>
      <c r="K49" s="397"/>
      <c r="L49" s="397"/>
      <c r="M49" s="397"/>
      <c r="N49" s="397"/>
      <c r="O49" s="397"/>
      <c r="P49" s="397"/>
      <c r="Q49" s="561"/>
      <c r="R49" s="546"/>
      <c r="S49" s="546"/>
      <c r="T49" s="546"/>
      <c r="U49" s="546"/>
      <c r="V49" s="397"/>
      <c r="W49" s="397"/>
      <c r="X49" s="560"/>
      <c r="Y49" s="546"/>
      <c r="Z49" s="546"/>
      <c r="AA49" s="546"/>
      <c r="AB49" s="398"/>
      <c r="AC49" s="393"/>
      <c r="AD49" s="393"/>
    </row>
    <row r="50" spans="1:30" ht="15.75" customHeight="1">
      <c r="A50" s="393"/>
      <c r="B50" s="31"/>
      <c r="C50" s="393"/>
      <c r="D50" s="393"/>
      <c r="E50" s="393"/>
      <c r="F50" s="393"/>
      <c r="G50" s="393"/>
      <c r="H50" s="393"/>
      <c r="I50" s="397"/>
      <c r="J50" s="397"/>
      <c r="K50" s="405"/>
      <c r="L50" s="405"/>
      <c r="M50" s="405"/>
      <c r="N50" s="405"/>
      <c r="O50" s="405"/>
      <c r="P50" s="405"/>
      <c r="Q50" s="405"/>
      <c r="R50" s="405"/>
      <c r="S50" s="405"/>
      <c r="T50" s="405"/>
      <c r="U50" s="405"/>
      <c r="V50" s="405"/>
      <c r="W50" s="405"/>
      <c r="X50" s="405"/>
      <c r="Y50" s="405"/>
      <c r="Z50" s="405"/>
      <c r="AA50" s="405"/>
      <c r="AB50" s="398"/>
      <c r="AC50" s="393"/>
      <c r="AD50" s="393"/>
    </row>
    <row r="51" spans="1:30" ht="15.75" customHeight="1">
      <c r="A51" s="393"/>
      <c r="B51" s="31"/>
      <c r="C51" s="405"/>
      <c r="D51" s="528" t="s">
        <v>151</v>
      </c>
      <c r="E51" s="529"/>
      <c r="F51" s="529"/>
      <c r="G51" s="529"/>
      <c r="H51" s="529"/>
      <c r="I51" s="529"/>
      <c r="J51" s="529"/>
      <c r="K51" s="529"/>
      <c r="L51" s="529"/>
      <c r="M51" s="529"/>
      <c r="N51" s="529"/>
      <c r="O51" s="529"/>
      <c r="P51" s="529"/>
      <c r="Q51" s="529"/>
      <c r="R51" s="529"/>
      <c r="S51" s="529"/>
      <c r="T51" s="529"/>
      <c r="U51" s="529"/>
      <c r="V51" s="529"/>
      <c r="W51" s="529"/>
      <c r="X51" s="529"/>
      <c r="Y51" s="519"/>
      <c r="Z51" s="406"/>
      <c r="AA51" s="406"/>
      <c r="AB51" s="415"/>
      <c r="AC51" s="393"/>
      <c r="AD51" s="393"/>
    </row>
    <row r="52" spans="1:30" ht="15.75" customHeight="1">
      <c r="A52" s="393"/>
      <c r="B52" s="31"/>
      <c r="C52" s="393"/>
      <c r="D52" s="534" t="s">
        <v>152</v>
      </c>
      <c r="E52" s="529"/>
      <c r="F52" s="529"/>
      <c r="G52" s="529"/>
      <c r="H52" s="519"/>
      <c r="I52" s="530" t="s">
        <v>153</v>
      </c>
      <c r="J52" s="529"/>
      <c r="K52" s="529"/>
      <c r="L52" s="529"/>
      <c r="M52" s="529"/>
      <c r="N52" s="529"/>
      <c r="O52" s="529"/>
      <c r="P52" s="519"/>
      <c r="Q52" s="531" t="s">
        <v>154</v>
      </c>
      <c r="R52" s="529"/>
      <c r="S52" s="529"/>
      <c r="T52" s="529"/>
      <c r="U52" s="529"/>
      <c r="V52" s="529"/>
      <c r="W52" s="529"/>
      <c r="X52" s="529"/>
      <c r="Y52" s="519"/>
      <c r="Z52" s="406"/>
      <c r="AA52" s="406"/>
      <c r="AB52" s="415"/>
      <c r="AC52" s="393"/>
      <c r="AD52" s="393"/>
    </row>
    <row r="53" spans="1:30" ht="15.75" customHeight="1">
      <c r="A53" s="416"/>
      <c r="B53" s="39"/>
      <c r="C53" s="40"/>
      <c r="D53" s="535" t="s">
        <v>155</v>
      </c>
      <c r="E53" s="529"/>
      <c r="F53" s="529"/>
      <c r="G53" s="529"/>
      <c r="H53" s="519"/>
      <c r="I53" s="532" t="s">
        <v>156</v>
      </c>
      <c r="J53" s="529"/>
      <c r="K53" s="529"/>
      <c r="L53" s="529"/>
      <c r="M53" s="529"/>
      <c r="N53" s="529"/>
      <c r="O53" s="529"/>
      <c r="P53" s="519"/>
      <c r="Q53" s="533" t="s">
        <v>157</v>
      </c>
      <c r="R53" s="529"/>
      <c r="S53" s="529"/>
      <c r="T53" s="529"/>
      <c r="U53" s="529"/>
      <c r="V53" s="529"/>
      <c r="W53" s="529"/>
      <c r="X53" s="529"/>
      <c r="Y53" s="519"/>
      <c r="Z53" s="416"/>
      <c r="AA53" s="416"/>
      <c r="AB53" s="417"/>
      <c r="AC53" s="416"/>
      <c r="AD53" s="416"/>
    </row>
    <row r="54" spans="1:30" ht="15.75" customHeight="1">
      <c r="A54" s="393"/>
      <c r="B54" s="31"/>
      <c r="C54" s="418"/>
      <c r="D54" s="418"/>
      <c r="E54" s="418"/>
      <c r="F54" s="418"/>
      <c r="G54" s="419"/>
      <c r="H54" s="419"/>
      <c r="I54" s="419"/>
      <c r="J54" s="419"/>
      <c r="K54" s="419"/>
      <c r="L54" s="419"/>
      <c r="M54" s="419"/>
      <c r="N54" s="419"/>
      <c r="O54" s="419"/>
      <c r="P54" s="419"/>
      <c r="Q54" s="419"/>
      <c r="R54" s="419"/>
      <c r="S54" s="419"/>
      <c r="T54" s="419"/>
      <c r="U54" s="419"/>
      <c r="V54" s="419"/>
      <c r="W54" s="419"/>
      <c r="X54" s="419"/>
      <c r="Y54" s="419"/>
      <c r="Z54" s="418"/>
      <c r="AA54" s="418"/>
      <c r="AB54" s="401"/>
      <c r="AC54" s="393"/>
      <c r="AD54" s="393"/>
    </row>
    <row r="55" spans="1:30" ht="15.75" customHeight="1">
      <c r="A55" s="420"/>
      <c r="B55" s="41"/>
      <c r="C55" s="536" t="s">
        <v>158</v>
      </c>
      <c r="D55" s="529"/>
      <c r="E55" s="529"/>
      <c r="F55" s="519"/>
      <c r="G55" s="537" t="s">
        <v>159</v>
      </c>
      <c r="H55" s="538" t="s">
        <v>160</v>
      </c>
      <c r="I55" s="539"/>
      <c r="J55" s="539"/>
      <c r="K55" s="539"/>
      <c r="L55" s="539"/>
      <c r="M55" s="539"/>
      <c r="N55" s="539"/>
      <c r="O55" s="539"/>
      <c r="P55" s="539"/>
      <c r="Q55" s="539"/>
      <c r="R55" s="539"/>
      <c r="S55" s="539"/>
      <c r="T55" s="539"/>
      <c r="U55" s="539"/>
      <c r="V55" s="539"/>
      <c r="W55" s="539"/>
      <c r="X55" s="539"/>
      <c r="Y55" s="539"/>
      <c r="Z55" s="539"/>
      <c r="AA55" s="540"/>
      <c r="AB55" s="415"/>
      <c r="AC55" s="420"/>
      <c r="AD55" s="420"/>
    </row>
    <row r="56" spans="1:30" ht="15.75" customHeight="1">
      <c r="A56" s="420"/>
      <c r="B56" s="41"/>
      <c r="C56" s="42" t="s">
        <v>161</v>
      </c>
      <c r="D56" s="43" t="s">
        <v>741</v>
      </c>
      <c r="E56" s="536" t="s">
        <v>162</v>
      </c>
      <c r="F56" s="519"/>
      <c r="G56" s="506"/>
      <c r="H56" s="541"/>
      <c r="I56" s="542"/>
      <c r="J56" s="542"/>
      <c r="K56" s="542"/>
      <c r="L56" s="542"/>
      <c r="M56" s="542"/>
      <c r="N56" s="542"/>
      <c r="O56" s="542"/>
      <c r="P56" s="542"/>
      <c r="Q56" s="542"/>
      <c r="R56" s="542"/>
      <c r="S56" s="542"/>
      <c r="T56" s="542"/>
      <c r="U56" s="542"/>
      <c r="V56" s="542"/>
      <c r="W56" s="542"/>
      <c r="X56" s="542"/>
      <c r="Y56" s="542"/>
      <c r="Z56" s="542"/>
      <c r="AA56" s="543"/>
      <c r="AB56" s="415"/>
      <c r="AC56" s="420"/>
      <c r="AD56" s="420"/>
    </row>
    <row r="57" spans="1:30" ht="15.75" customHeight="1">
      <c r="A57" s="420"/>
      <c r="B57" s="41"/>
      <c r="C57" s="44">
        <v>2024</v>
      </c>
      <c r="D57" s="45">
        <v>45474</v>
      </c>
      <c r="E57" s="544">
        <v>45656</v>
      </c>
      <c r="F57" s="519"/>
      <c r="G57" s="46">
        <v>1.2</v>
      </c>
      <c r="H57" s="548"/>
      <c r="I57" s="529"/>
      <c r="J57" s="529"/>
      <c r="K57" s="529"/>
      <c r="L57" s="529"/>
      <c r="M57" s="529"/>
      <c r="N57" s="529"/>
      <c r="O57" s="529"/>
      <c r="P57" s="529"/>
      <c r="Q57" s="529"/>
      <c r="R57" s="529"/>
      <c r="S57" s="529"/>
      <c r="T57" s="529"/>
      <c r="U57" s="529"/>
      <c r="V57" s="529"/>
      <c r="W57" s="529"/>
      <c r="X57" s="529"/>
      <c r="Y57" s="529"/>
      <c r="Z57" s="529"/>
      <c r="AA57" s="519"/>
      <c r="AB57" s="415"/>
      <c r="AC57" s="420"/>
      <c r="AD57" s="420"/>
    </row>
    <row r="58" spans="1:30" ht="15.75" customHeight="1">
      <c r="A58" s="420"/>
      <c r="B58" s="41"/>
      <c r="C58" s="44">
        <v>2025</v>
      </c>
      <c r="D58" s="45">
        <v>45658</v>
      </c>
      <c r="E58" s="544">
        <v>46021</v>
      </c>
      <c r="F58" s="519"/>
      <c r="G58" s="46">
        <v>1.7</v>
      </c>
      <c r="H58" s="548"/>
      <c r="I58" s="529"/>
      <c r="J58" s="529"/>
      <c r="K58" s="529"/>
      <c r="L58" s="529"/>
      <c r="M58" s="529"/>
      <c r="N58" s="529"/>
      <c r="O58" s="529"/>
      <c r="P58" s="529"/>
      <c r="Q58" s="529"/>
      <c r="R58" s="529"/>
      <c r="S58" s="529"/>
      <c r="T58" s="529"/>
      <c r="U58" s="529"/>
      <c r="V58" s="529"/>
      <c r="W58" s="529"/>
      <c r="X58" s="529"/>
      <c r="Y58" s="529"/>
      <c r="Z58" s="529"/>
      <c r="AA58" s="519"/>
      <c r="AB58" s="415"/>
      <c r="AC58" s="420"/>
      <c r="AD58" s="420"/>
    </row>
    <row r="59" spans="1:30" ht="15.75" customHeight="1">
      <c r="A59" s="420"/>
      <c r="B59" s="41"/>
      <c r="C59" s="44">
        <v>2026</v>
      </c>
      <c r="D59" s="45">
        <v>46023</v>
      </c>
      <c r="E59" s="544">
        <v>46386</v>
      </c>
      <c r="F59" s="519"/>
      <c r="G59" s="46">
        <v>1.1000000000000001</v>
      </c>
      <c r="H59" s="548"/>
      <c r="I59" s="529"/>
      <c r="J59" s="529"/>
      <c r="K59" s="529"/>
      <c r="L59" s="529"/>
      <c r="M59" s="529"/>
      <c r="N59" s="529"/>
      <c r="O59" s="529"/>
      <c r="P59" s="529"/>
      <c r="Q59" s="529"/>
      <c r="R59" s="529"/>
      <c r="S59" s="529"/>
      <c r="T59" s="529"/>
      <c r="U59" s="529"/>
      <c r="V59" s="529"/>
      <c r="W59" s="529"/>
      <c r="X59" s="529"/>
      <c r="Y59" s="529"/>
      <c r="Z59" s="529"/>
      <c r="AA59" s="519"/>
      <c r="AB59" s="415"/>
      <c r="AC59" s="420"/>
      <c r="AD59" s="420"/>
    </row>
    <row r="60" spans="1:30" ht="15.75" customHeight="1">
      <c r="A60" s="420"/>
      <c r="B60" s="41"/>
      <c r="C60" s="44">
        <v>2027</v>
      </c>
      <c r="D60" s="45">
        <v>46388</v>
      </c>
      <c r="E60" s="544">
        <v>46751</v>
      </c>
      <c r="F60" s="519"/>
      <c r="G60" s="46">
        <v>1</v>
      </c>
      <c r="H60" s="548"/>
      <c r="I60" s="529"/>
      <c r="J60" s="529"/>
      <c r="K60" s="529"/>
      <c r="L60" s="529"/>
      <c r="M60" s="529"/>
      <c r="N60" s="529"/>
      <c r="O60" s="529"/>
      <c r="P60" s="529"/>
      <c r="Q60" s="529"/>
      <c r="R60" s="529"/>
      <c r="S60" s="529"/>
      <c r="T60" s="529"/>
      <c r="U60" s="529"/>
      <c r="V60" s="529"/>
      <c r="W60" s="529"/>
      <c r="X60" s="529"/>
      <c r="Y60" s="529"/>
      <c r="Z60" s="529"/>
      <c r="AA60" s="519"/>
      <c r="AB60" s="415"/>
      <c r="AC60" s="420"/>
      <c r="AD60" s="420"/>
    </row>
    <row r="61" spans="1:30" ht="15.75" customHeight="1">
      <c r="A61" s="420"/>
      <c r="B61" s="41"/>
      <c r="C61" s="44"/>
      <c r="D61" s="44"/>
      <c r="E61" s="536"/>
      <c r="F61" s="519"/>
      <c r="G61" s="43"/>
      <c r="H61" s="536"/>
      <c r="I61" s="529"/>
      <c r="J61" s="529"/>
      <c r="K61" s="529"/>
      <c r="L61" s="529"/>
      <c r="M61" s="529"/>
      <c r="N61" s="529"/>
      <c r="O61" s="529"/>
      <c r="P61" s="529"/>
      <c r="Q61" s="529"/>
      <c r="R61" s="529"/>
      <c r="S61" s="529"/>
      <c r="T61" s="529"/>
      <c r="U61" s="529"/>
      <c r="V61" s="529"/>
      <c r="W61" s="529"/>
      <c r="X61" s="529"/>
      <c r="Y61" s="529"/>
      <c r="Z61" s="529"/>
      <c r="AA61" s="519"/>
      <c r="AB61" s="415"/>
      <c r="AC61" s="420"/>
      <c r="AD61" s="420"/>
    </row>
    <row r="62" spans="1:30" ht="15.75" customHeight="1">
      <c r="A62" s="393"/>
      <c r="B62" s="31"/>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400"/>
      <c r="AC62" s="393"/>
      <c r="AD62" s="393"/>
    </row>
    <row r="63" spans="1:30" ht="15.75" customHeight="1">
      <c r="A63" s="393"/>
      <c r="B63" s="31"/>
      <c r="C63" s="550" t="s">
        <v>163</v>
      </c>
      <c r="D63" s="546"/>
      <c r="E63" s="405"/>
      <c r="F63" s="397" t="s">
        <v>164</v>
      </c>
      <c r="G63" s="47"/>
      <c r="H63" s="407"/>
      <c r="I63" s="397" t="s">
        <v>165</v>
      </c>
      <c r="J63" s="393"/>
      <c r="K63" s="549"/>
      <c r="L63" s="519"/>
      <c r="M63" s="405"/>
      <c r="N63" s="393"/>
      <c r="O63" s="393"/>
      <c r="P63" s="393"/>
      <c r="Q63" s="393"/>
      <c r="R63" s="393"/>
      <c r="S63" s="393"/>
      <c r="T63" s="393"/>
      <c r="U63" s="393"/>
      <c r="V63" s="393"/>
      <c r="W63" s="393"/>
      <c r="X63" s="393"/>
      <c r="Y63" s="393"/>
      <c r="Z63" s="393"/>
      <c r="AA63" s="393"/>
      <c r="AB63" s="400"/>
      <c r="AC63" s="393"/>
      <c r="AD63" s="393"/>
    </row>
    <row r="64" spans="1:30" ht="15.75" customHeight="1">
      <c r="A64" s="393"/>
      <c r="B64" s="42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22"/>
      <c r="AC64" s="393"/>
      <c r="AD64" s="393"/>
    </row>
    <row r="65" spans="1:30" ht="15.75" customHeight="1">
      <c r="A65" s="393"/>
      <c r="B65" s="547" t="s">
        <v>166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19"/>
      <c r="AC65" s="393"/>
      <c r="AD65" s="393"/>
    </row>
    <row r="66" spans="1:30" ht="15.75" customHeight="1">
      <c r="A66" s="393"/>
      <c r="B66" s="48"/>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9"/>
      <c r="AC66" s="393"/>
      <c r="AD66" s="393"/>
    </row>
    <row r="67" spans="1:30" ht="29.25" customHeight="1">
      <c r="A67" s="393"/>
      <c r="B67" s="536" t="s">
        <v>161</v>
      </c>
      <c r="C67" s="519"/>
      <c r="D67" s="43"/>
      <c r="E67" s="536" t="s">
        <v>167</v>
      </c>
      <c r="F67" s="519"/>
      <c r="G67" s="43"/>
      <c r="H67" s="528" t="s">
        <v>168</v>
      </c>
      <c r="I67" s="519"/>
      <c r="J67" s="536"/>
      <c r="K67" s="519"/>
      <c r="L67" s="545"/>
      <c r="M67" s="546"/>
      <c r="N67" s="43" t="s">
        <v>169</v>
      </c>
      <c r="O67" s="536"/>
      <c r="P67" s="529"/>
      <c r="Q67" s="519"/>
      <c r="R67" s="536" t="s">
        <v>170</v>
      </c>
      <c r="S67" s="529"/>
      <c r="T67" s="519"/>
      <c r="U67" s="536"/>
      <c r="V67" s="529"/>
      <c r="W67" s="519"/>
      <c r="X67" s="536" t="s">
        <v>171</v>
      </c>
      <c r="Y67" s="519"/>
      <c r="Z67" s="536"/>
      <c r="AA67" s="529"/>
      <c r="AB67" s="519"/>
      <c r="AC67" s="393"/>
      <c r="AD67" s="393"/>
    </row>
    <row r="68" spans="1:30" ht="15.75" customHeight="1">
      <c r="A68" s="393"/>
      <c r="B68" s="48"/>
      <c r="C68" s="423"/>
      <c r="D68" s="423"/>
      <c r="E68" s="423"/>
      <c r="F68" s="416"/>
      <c r="G68" s="424"/>
      <c r="H68" s="425"/>
      <c r="I68" s="425"/>
      <c r="J68" s="416"/>
      <c r="K68" s="416"/>
      <c r="L68" s="416"/>
      <c r="M68" s="416"/>
      <c r="N68" s="425"/>
      <c r="O68" s="416"/>
      <c r="P68" s="416"/>
      <c r="Q68" s="416"/>
      <c r="R68" s="416"/>
      <c r="S68" s="425"/>
      <c r="T68" s="402"/>
      <c r="U68" s="402"/>
      <c r="V68" s="393"/>
      <c r="W68" s="425"/>
      <c r="X68" s="412"/>
      <c r="Y68" s="412"/>
      <c r="Z68" s="50"/>
      <c r="AA68" s="28"/>
      <c r="AB68" s="51"/>
      <c r="AC68" s="393"/>
      <c r="AD68" s="393"/>
    </row>
    <row r="69" spans="1:30" ht="15.75" customHeight="1">
      <c r="A69" s="393"/>
      <c r="B69" s="547" t="s">
        <v>172</v>
      </c>
      <c r="C69" s="519"/>
      <c r="D69" s="551"/>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3"/>
      <c r="AC69" s="393"/>
      <c r="AD69" s="393"/>
    </row>
    <row r="70" spans="1:30" ht="15.75" customHeight="1">
      <c r="A70" s="393"/>
      <c r="B70" s="48"/>
      <c r="C70" s="423"/>
      <c r="D70" s="423"/>
      <c r="E70" s="423"/>
      <c r="F70" s="416"/>
      <c r="G70" s="424"/>
      <c r="H70" s="425"/>
      <c r="I70" s="425"/>
      <c r="J70" s="416"/>
      <c r="K70" s="416"/>
      <c r="L70" s="416"/>
      <c r="M70" s="416"/>
      <c r="N70" s="425"/>
      <c r="O70" s="416"/>
      <c r="P70" s="416"/>
      <c r="Q70" s="416"/>
      <c r="R70" s="416"/>
      <c r="S70" s="425"/>
      <c r="T70" s="402"/>
      <c r="U70" s="402"/>
      <c r="V70" s="393"/>
      <c r="W70" s="425"/>
      <c r="X70" s="412"/>
      <c r="Y70" s="412"/>
      <c r="Z70" s="50"/>
      <c r="AA70" s="28"/>
      <c r="AB70" s="51"/>
      <c r="AC70" s="393"/>
      <c r="AD70" s="393"/>
    </row>
    <row r="71" spans="1:30" ht="15.75" customHeight="1">
      <c r="A71" s="393"/>
      <c r="B71" s="547" t="s">
        <v>173</v>
      </c>
      <c r="C71" s="519"/>
      <c r="D71" s="55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3"/>
      <c r="AC71" s="393"/>
      <c r="AD71" s="393"/>
    </row>
    <row r="72" spans="1:30" ht="15.75" customHeight="1">
      <c r="A72" s="393"/>
      <c r="B72" s="48"/>
      <c r="C72" s="423"/>
      <c r="D72" s="423"/>
      <c r="E72" s="423"/>
      <c r="F72" s="416"/>
      <c r="G72" s="424"/>
      <c r="H72" s="425"/>
      <c r="I72" s="425"/>
      <c r="J72" s="416"/>
      <c r="K72" s="416"/>
      <c r="L72" s="416"/>
      <c r="M72" s="416"/>
      <c r="N72" s="425"/>
      <c r="O72" s="416"/>
      <c r="P72" s="416"/>
      <c r="Q72" s="416"/>
      <c r="R72" s="416"/>
      <c r="S72" s="425"/>
      <c r="T72" s="402"/>
      <c r="U72" s="402"/>
      <c r="V72" s="393"/>
      <c r="W72" s="425"/>
      <c r="X72" s="412"/>
      <c r="Y72" s="412"/>
      <c r="Z72" s="412"/>
      <c r="AA72" s="402"/>
      <c r="AB72" s="408"/>
      <c r="AC72" s="393"/>
      <c r="AD72" s="393"/>
    </row>
    <row r="73" spans="1:30" ht="15.75" customHeight="1">
      <c r="A73" s="393"/>
      <c r="B73" s="547" t="s">
        <v>174</v>
      </c>
      <c r="C73" s="519"/>
      <c r="D73" s="55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3"/>
      <c r="AC73" s="393"/>
      <c r="AD73" s="393"/>
    </row>
    <row r="74" spans="1:30" ht="15.75" customHeight="1">
      <c r="A74" s="393"/>
      <c r="B74" s="48"/>
      <c r="C74" s="423"/>
      <c r="D74" s="423"/>
      <c r="E74" s="423"/>
      <c r="F74" s="416"/>
      <c r="G74" s="424"/>
      <c r="H74" s="425"/>
      <c r="I74" s="425"/>
      <c r="J74" s="416"/>
      <c r="K74" s="416"/>
      <c r="L74" s="416"/>
      <c r="M74" s="416"/>
      <c r="N74" s="425"/>
      <c r="O74" s="416"/>
      <c r="P74" s="416"/>
      <c r="Q74" s="416"/>
      <c r="R74" s="416"/>
      <c r="S74" s="425"/>
      <c r="T74" s="402"/>
      <c r="U74" s="402"/>
      <c r="V74" s="393"/>
      <c r="W74" s="425"/>
      <c r="X74" s="412"/>
      <c r="Y74" s="412"/>
      <c r="Z74" s="50"/>
      <c r="AA74" s="28"/>
      <c r="AB74" s="51"/>
      <c r="AC74" s="393"/>
      <c r="AD74" s="393"/>
    </row>
    <row r="75" spans="1:30" ht="15.75" customHeight="1">
      <c r="A75" s="393"/>
      <c r="B75" s="547" t="s">
        <v>175</v>
      </c>
      <c r="C75" s="519"/>
      <c r="D75" s="55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3"/>
      <c r="AC75" s="393"/>
      <c r="AD75" s="393"/>
    </row>
    <row r="76" spans="1:30" ht="15.75" customHeight="1">
      <c r="A76" s="393"/>
      <c r="B76" s="48"/>
      <c r="C76" s="423"/>
      <c r="D76" s="423"/>
      <c r="E76" s="423"/>
      <c r="F76" s="416"/>
      <c r="G76" s="424"/>
      <c r="H76" s="425"/>
      <c r="I76" s="425"/>
      <c r="J76" s="416"/>
      <c r="K76" s="416"/>
      <c r="L76" s="416"/>
      <c r="M76" s="416"/>
      <c r="N76" s="425"/>
      <c r="O76" s="416"/>
      <c r="P76" s="416"/>
      <c r="Q76" s="416"/>
      <c r="R76" s="416"/>
      <c r="S76" s="425"/>
      <c r="T76" s="402"/>
      <c r="U76" s="402"/>
      <c r="V76" s="393"/>
      <c r="W76" s="425"/>
      <c r="X76" s="412"/>
      <c r="Y76" s="412"/>
      <c r="Z76" s="50"/>
      <c r="AA76" s="28"/>
      <c r="AB76" s="51"/>
      <c r="AC76" s="393"/>
      <c r="AD76" s="393"/>
    </row>
    <row r="77" spans="1:30" ht="15.75" customHeight="1">
      <c r="A77" s="393"/>
      <c r="B77" s="547" t="s">
        <v>176</v>
      </c>
      <c r="C77" s="519"/>
      <c r="D77" s="55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3"/>
      <c r="AC77" s="393"/>
      <c r="AD77" s="393"/>
    </row>
    <row r="78" spans="1:30" ht="15.75" customHeight="1">
      <c r="A78" s="393"/>
      <c r="B78" s="48"/>
      <c r="C78" s="423"/>
      <c r="D78" s="423"/>
      <c r="E78" s="423"/>
      <c r="F78" s="416"/>
      <c r="G78" s="424"/>
      <c r="H78" s="425"/>
      <c r="I78" s="425"/>
      <c r="J78" s="416"/>
      <c r="K78" s="416"/>
      <c r="L78" s="416"/>
      <c r="M78" s="416"/>
      <c r="N78" s="425"/>
      <c r="O78" s="416"/>
      <c r="P78" s="416"/>
      <c r="Q78" s="416"/>
      <c r="R78" s="416"/>
      <c r="S78" s="425"/>
      <c r="T78" s="402"/>
      <c r="U78" s="402"/>
      <c r="V78" s="393"/>
      <c r="W78" s="425"/>
      <c r="X78" s="412"/>
      <c r="Y78" s="412"/>
      <c r="Z78" s="50"/>
      <c r="AA78" s="28"/>
      <c r="AB78" s="51"/>
      <c r="AC78" s="393"/>
      <c r="AD78" s="393"/>
    </row>
    <row r="79" spans="1:30" ht="15.75" customHeight="1">
      <c r="A79" s="393"/>
      <c r="B79" s="547" t="s">
        <v>177</v>
      </c>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19"/>
      <c r="AC79" s="393"/>
      <c r="AD79" s="393"/>
    </row>
    <row r="80" spans="1:30" ht="15.75" customHeight="1">
      <c r="A80" s="393"/>
      <c r="B80" s="528" t="s">
        <v>122</v>
      </c>
      <c r="C80" s="519"/>
      <c r="D80" s="52" t="s">
        <v>178</v>
      </c>
      <c r="E80" s="528" t="s">
        <v>179</v>
      </c>
      <c r="F80" s="519"/>
      <c r="G80" s="528" t="s">
        <v>177</v>
      </c>
      <c r="H80" s="529"/>
      <c r="I80" s="529"/>
      <c r="J80" s="529"/>
      <c r="K80" s="529"/>
      <c r="L80" s="529"/>
      <c r="M80" s="529"/>
      <c r="N80" s="529"/>
      <c r="O80" s="519"/>
      <c r="P80" s="528" t="s">
        <v>180</v>
      </c>
      <c r="Q80" s="529"/>
      <c r="R80" s="529"/>
      <c r="S80" s="529"/>
      <c r="T80" s="529"/>
      <c r="U80" s="529"/>
      <c r="V80" s="529"/>
      <c r="W80" s="529"/>
      <c r="X80" s="529"/>
      <c r="Y80" s="529"/>
      <c r="Z80" s="529"/>
      <c r="AA80" s="529"/>
      <c r="AB80" s="519"/>
      <c r="AC80" s="393"/>
      <c r="AD80" s="393"/>
    </row>
    <row r="81" spans="1:30" ht="15.75" customHeight="1">
      <c r="A81" s="393"/>
      <c r="B81" s="528"/>
      <c r="C81" s="519"/>
      <c r="D81" s="37"/>
      <c r="E81" s="528"/>
      <c r="F81" s="519"/>
      <c r="G81" s="553"/>
      <c r="H81" s="529"/>
      <c r="I81" s="529"/>
      <c r="J81" s="529"/>
      <c r="K81" s="529"/>
      <c r="L81" s="529"/>
      <c r="M81" s="529"/>
      <c r="N81" s="529"/>
      <c r="O81" s="519"/>
      <c r="P81" s="553"/>
      <c r="Q81" s="529"/>
      <c r="R81" s="529"/>
      <c r="S81" s="529"/>
      <c r="T81" s="529"/>
      <c r="U81" s="529"/>
      <c r="V81" s="529"/>
      <c r="W81" s="529"/>
      <c r="X81" s="529"/>
      <c r="Y81" s="529"/>
      <c r="Z81" s="529"/>
      <c r="AA81" s="529"/>
      <c r="AB81" s="519"/>
      <c r="AC81" s="393"/>
      <c r="AD81" s="393"/>
    </row>
    <row r="82" spans="1:30" ht="15.75" customHeight="1">
      <c r="A82" s="393"/>
      <c r="B82" s="528"/>
      <c r="C82" s="519"/>
      <c r="D82" s="37"/>
      <c r="E82" s="528"/>
      <c r="F82" s="519"/>
      <c r="G82" s="553"/>
      <c r="H82" s="529"/>
      <c r="I82" s="529"/>
      <c r="J82" s="529"/>
      <c r="K82" s="529"/>
      <c r="L82" s="529"/>
      <c r="M82" s="529"/>
      <c r="N82" s="529"/>
      <c r="O82" s="519"/>
      <c r="P82" s="553"/>
      <c r="Q82" s="529"/>
      <c r="R82" s="529"/>
      <c r="S82" s="529"/>
      <c r="T82" s="529"/>
      <c r="U82" s="529"/>
      <c r="V82" s="529"/>
      <c r="W82" s="529"/>
      <c r="X82" s="529"/>
      <c r="Y82" s="529"/>
      <c r="Z82" s="529"/>
      <c r="AA82" s="529"/>
      <c r="AB82" s="519"/>
      <c r="AC82" s="393"/>
      <c r="AD82" s="393"/>
    </row>
    <row r="83" spans="1:30" ht="26.25" customHeight="1">
      <c r="A83" s="393"/>
      <c r="B83" s="554" t="s">
        <v>181</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19"/>
      <c r="AC83" s="393"/>
      <c r="AD83" s="426"/>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row>
    <row r="3" spans="1:30"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row>
    <row r="4" spans="1:30"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row>
    <row r="5" spans="1:30"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row>
    <row r="6" spans="1:30"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row>
    <row r="7" spans="1:30"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row>
    <row r="8" spans="1:30"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row>
    <row r="9" spans="1:30"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row>
    <row r="10" spans="1:30" ht="30" customHeight="1">
      <c r="A10" s="393"/>
      <c r="B10" s="31"/>
      <c r="C10" s="560" t="s">
        <v>123</v>
      </c>
      <c r="D10" s="546"/>
      <c r="E10" s="528" t="s">
        <v>775</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row>
    <row r="11" spans="1:30"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row>
    <row r="12" spans="1:30" ht="29.25" customHeight="1">
      <c r="A12" s="393"/>
      <c r="B12" s="31"/>
      <c r="C12" s="560" t="s">
        <v>125</v>
      </c>
      <c r="D12" s="546"/>
      <c r="E12" s="562" t="s">
        <v>771</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row>
    <row r="13" spans="1:30"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row>
    <row r="14" spans="1:30" ht="15" customHeight="1">
      <c r="A14" s="393"/>
      <c r="B14" s="31"/>
      <c r="C14" s="560" t="s">
        <v>734</v>
      </c>
      <c r="D14" s="546"/>
      <c r="E14" s="555" t="s">
        <v>776</v>
      </c>
      <c r="F14" s="539"/>
      <c r="G14" s="539"/>
      <c r="H14" s="539"/>
      <c r="I14" s="539"/>
      <c r="J14" s="539"/>
      <c r="K14" s="539"/>
      <c r="L14" s="539"/>
      <c r="M14" s="539"/>
      <c r="N14" s="539"/>
      <c r="O14" s="539"/>
      <c r="P14" s="539"/>
      <c r="Q14" s="539"/>
      <c r="R14" s="539"/>
      <c r="S14" s="539"/>
      <c r="T14" s="539"/>
      <c r="U14" s="539"/>
      <c r="V14" s="539"/>
      <c r="W14" s="539"/>
      <c r="X14" s="539"/>
      <c r="Y14" s="539"/>
      <c r="Z14" s="539"/>
      <c r="AA14" s="540"/>
      <c r="AB14" s="400"/>
      <c r="AC14" s="393"/>
      <c r="AD14" s="393"/>
    </row>
    <row r="15" spans="1:30" ht="15.75" customHeight="1">
      <c r="A15" s="393"/>
      <c r="B15" s="31"/>
      <c r="C15" s="402"/>
      <c r="D15" s="402"/>
      <c r="E15" s="541"/>
      <c r="F15" s="542"/>
      <c r="G15" s="542"/>
      <c r="H15" s="542"/>
      <c r="I15" s="542"/>
      <c r="J15" s="542"/>
      <c r="K15" s="542"/>
      <c r="L15" s="542"/>
      <c r="M15" s="542"/>
      <c r="N15" s="542"/>
      <c r="O15" s="542"/>
      <c r="P15" s="542"/>
      <c r="Q15" s="542"/>
      <c r="R15" s="542"/>
      <c r="S15" s="542"/>
      <c r="T15" s="542"/>
      <c r="U15" s="542"/>
      <c r="V15" s="542"/>
      <c r="W15" s="542"/>
      <c r="X15" s="542"/>
      <c r="Y15" s="542"/>
      <c r="Z15" s="542"/>
      <c r="AA15" s="543"/>
      <c r="AB15" s="400"/>
      <c r="AC15" s="393"/>
      <c r="AD15" s="393"/>
    </row>
    <row r="16" spans="1:30" ht="15" customHeight="1">
      <c r="A16" s="393"/>
      <c r="B16" s="31"/>
      <c r="C16" s="402"/>
      <c r="D16" s="402"/>
      <c r="E16" s="402"/>
      <c r="F16" s="393"/>
      <c r="G16" s="393"/>
      <c r="H16" s="393"/>
      <c r="I16" s="393"/>
      <c r="J16" s="393"/>
      <c r="K16" s="393"/>
      <c r="L16" s="393"/>
      <c r="M16" s="393"/>
      <c r="N16" s="393"/>
      <c r="O16" s="393"/>
      <c r="P16" s="393"/>
      <c r="Q16" s="393"/>
      <c r="R16" s="393"/>
      <c r="S16" s="393"/>
      <c r="T16" s="393"/>
      <c r="U16" s="393"/>
      <c r="V16" s="393"/>
      <c r="W16" s="393"/>
      <c r="X16" s="393"/>
      <c r="Y16" s="393"/>
      <c r="Z16" s="393"/>
      <c r="AA16" s="393"/>
      <c r="AB16" s="400"/>
      <c r="AC16" s="393"/>
      <c r="AD16" s="393"/>
    </row>
    <row r="17" spans="1:30" ht="15" customHeight="1">
      <c r="A17" s="393"/>
      <c r="B17" s="31"/>
      <c r="C17" s="560" t="s">
        <v>736</v>
      </c>
      <c r="D17" s="546"/>
      <c r="E17" s="991" t="s">
        <v>777</v>
      </c>
      <c r="F17" s="539"/>
      <c r="G17" s="539"/>
      <c r="H17" s="539"/>
      <c r="I17" s="539"/>
      <c r="J17" s="539"/>
      <c r="K17" s="539"/>
      <c r="L17" s="539"/>
      <c r="M17" s="539"/>
      <c r="N17" s="539"/>
      <c r="O17" s="539"/>
      <c r="P17" s="539"/>
      <c r="Q17" s="539"/>
      <c r="R17" s="539"/>
      <c r="S17" s="539"/>
      <c r="T17" s="539"/>
      <c r="U17" s="539"/>
      <c r="V17" s="539"/>
      <c r="W17" s="539"/>
      <c r="X17" s="539"/>
      <c r="Y17" s="539"/>
      <c r="Z17" s="539"/>
      <c r="AA17" s="540"/>
      <c r="AB17" s="400"/>
      <c r="AC17" s="393"/>
      <c r="AD17" s="393"/>
    </row>
    <row r="18" spans="1:30" ht="15" customHeight="1">
      <c r="A18" s="393"/>
      <c r="B18" s="31"/>
      <c r="C18" s="402"/>
      <c r="D18" s="402"/>
      <c r="E18" s="541"/>
      <c r="F18" s="542"/>
      <c r="G18" s="542"/>
      <c r="H18" s="542"/>
      <c r="I18" s="542"/>
      <c r="J18" s="542"/>
      <c r="K18" s="542"/>
      <c r="L18" s="542"/>
      <c r="M18" s="542"/>
      <c r="N18" s="542"/>
      <c r="O18" s="542"/>
      <c r="P18" s="542"/>
      <c r="Q18" s="542"/>
      <c r="R18" s="542"/>
      <c r="S18" s="542"/>
      <c r="T18" s="542"/>
      <c r="U18" s="542"/>
      <c r="V18" s="542"/>
      <c r="W18" s="542"/>
      <c r="X18" s="542"/>
      <c r="Y18" s="542"/>
      <c r="Z18" s="542"/>
      <c r="AA18" s="543"/>
      <c r="AB18" s="400"/>
      <c r="AC18" s="393"/>
      <c r="AD18" s="393"/>
    </row>
    <row r="19" spans="1:30" ht="15" customHeight="1">
      <c r="A19" s="393"/>
      <c r="B19" s="31"/>
      <c r="C19" s="402"/>
      <c r="D19" s="402"/>
      <c r="E19" s="402"/>
      <c r="F19" s="393"/>
      <c r="G19" s="393"/>
      <c r="H19" s="393"/>
      <c r="I19" s="393"/>
      <c r="J19" s="393"/>
      <c r="K19" s="393"/>
      <c r="L19" s="393"/>
      <c r="M19" s="393"/>
      <c r="N19" s="393"/>
      <c r="O19" s="393"/>
      <c r="P19" s="393"/>
      <c r="Q19" s="393"/>
      <c r="R19" s="393"/>
      <c r="S19" s="393"/>
      <c r="T19" s="393"/>
      <c r="U19" s="393"/>
      <c r="V19" s="393"/>
      <c r="W19" s="393"/>
      <c r="X19" s="393"/>
      <c r="Y19" s="393"/>
      <c r="Z19" s="393"/>
      <c r="AA19" s="393"/>
      <c r="AB19" s="400"/>
      <c r="AC19" s="393"/>
      <c r="AD19" s="393"/>
    </row>
    <row r="20" spans="1:30" ht="15" customHeight="1">
      <c r="A20" s="393"/>
      <c r="B20" s="31"/>
      <c r="C20" s="402"/>
      <c r="D20" s="402"/>
      <c r="E20" s="402"/>
      <c r="F20" s="393"/>
      <c r="G20" s="393"/>
      <c r="H20" s="393"/>
      <c r="I20" s="393"/>
      <c r="J20" s="393"/>
      <c r="K20" s="393"/>
      <c r="L20" s="393"/>
      <c r="M20" s="393"/>
      <c r="N20" s="393"/>
      <c r="O20" s="393"/>
      <c r="P20" s="393"/>
      <c r="Q20" s="393"/>
      <c r="R20" s="393"/>
      <c r="S20" s="393"/>
      <c r="T20" s="393"/>
      <c r="U20" s="393"/>
      <c r="V20" s="393"/>
      <c r="W20" s="393"/>
      <c r="X20" s="393"/>
      <c r="Y20" s="393"/>
      <c r="Z20" s="393"/>
      <c r="AA20" s="393"/>
      <c r="AB20" s="400"/>
      <c r="AC20" s="393"/>
      <c r="AD20" s="393"/>
    </row>
    <row r="21" spans="1:30" ht="15" customHeight="1">
      <c r="A21" s="393"/>
      <c r="B21" s="31"/>
      <c r="C21" s="560" t="s">
        <v>127</v>
      </c>
      <c r="D21" s="546"/>
      <c r="E21" s="403"/>
      <c r="F21" s="561"/>
      <c r="G21" s="546"/>
      <c r="H21" s="546"/>
      <c r="I21" s="546"/>
      <c r="J21" s="546"/>
      <c r="K21" s="546"/>
      <c r="L21" s="546"/>
      <c r="M21" s="546"/>
      <c r="N21" s="546"/>
      <c r="O21" s="546"/>
      <c r="P21" s="546"/>
      <c r="Q21" s="546"/>
      <c r="R21" s="546"/>
      <c r="S21" s="546"/>
      <c r="T21" s="546"/>
      <c r="U21" s="546"/>
      <c r="V21" s="546"/>
      <c r="W21" s="546"/>
      <c r="X21" s="546"/>
      <c r="Y21" s="546"/>
      <c r="Z21" s="546"/>
      <c r="AA21" s="546"/>
      <c r="AB21" s="557"/>
      <c r="AC21" s="393"/>
      <c r="AD21" s="393"/>
    </row>
    <row r="22" spans="1:30" ht="29.25" customHeight="1">
      <c r="A22" s="393"/>
      <c r="B22" s="31"/>
      <c r="C22" s="993" t="s">
        <v>778</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19"/>
      <c r="AB22" s="404"/>
      <c r="AC22" s="393"/>
      <c r="AD22" s="393"/>
    </row>
    <row r="23" spans="1:30" ht="15" customHeight="1">
      <c r="A23" s="393"/>
      <c r="B23" s="31"/>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4"/>
      <c r="AC23" s="393"/>
      <c r="AD23" s="393"/>
    </row>
    <row r="24" spans="1:30" ht="15" customHeight="1">
      <c r="A24" s="393"/>
      <c r="B24" s="31"/>
      <c r="C24" s="406" t="s">
        <v>128</v>
      </c>
      <c r="D24" s="406"/>
      <c r="E24" s="393"/>
      <c r="F24" s="393"/>
      <c r="G24" s="393"/>
      <c r="H24" s="393"/>
      <c r="I24" s="393"/>
      <c r="J24" s="405"/>
      <c r="K24" s="405"/>
      <c r="L24" s="405"/>
      <c r="M24" s="405"/>
      <c r="N24" s="405"/>
      <c r="O24" s="405"/>
      <c r="P24" s="405"/>
      <c r="Q24" s="405"/>
      <c r="R24" s="405" t="s">
        <v>129</v>
      </c>
      <c r="S24" s="405"/>
      <c r="T24" s="405"/>
      <c r="U24" s="405"/>
      <c r="V24" s="405"/>
      <c r="W24" s="405"/>
      <c r="X24" s="405"/>
      <c r="Y24" s="405"/>
      <c r="Z24" s="405"/>
      <c r="AA24" s="405"/>
      <c r="AB24" s="404"/>
      <c r="AC24" s="393"/>
      <c r="AD24" s="393"/>
    </row>
    <row r="25" spans="1:30" ht="15" customHeight="1">
      <c r="A25" s="393"/>
      <c r="B25" s="31"/>
      <c r="C25" s="992" t="s">
        <v>774</v>
      </c>
      <c r="D25" s="539"/>
      <c r="E25" s="539"/>
      <c r="F25" s="539"/>
      <c r="G25" s="539"/>
      <c r="H25" s="539"/>
      <c r="I25" s="539"/>
      <c r="J25" s="539"/>
      <c r="K25" s="539"/>
      <c r="L25" s="539"/>
      <c r="M25" s="539"/>
      <c r="N25" s="539"/>
      <c r="O25" s="539"/>
      <c r="P25" s="540"/>
      <c r="Q25" s="393"/>
      <c r="R25" s="549"/>
      <c r="S25" s="529"/>
      <c r="T25" s="529"/>
      <c r="U25" s="529"/>
      <c r="V25" s="529"/>
      <c r="W25" s="529"/>
      <c r="X25" s="529"/>
      <c r="Y25" s="529"/>
      <c r="Z25" s="529"/>
      <c r="AA25" s="519"/>
      <c r="AB25" s="400"/>
      <c r="AC25" s="393"/>
      <c r="AD25" s="393"/>
    </row>
    <row r="26" spans="1:30" ht="15" customHeight="1">
      <c r="A26" s="393"/>
      <c r="B26" s="31"/>
      <c r="C26" s="556"/>
      <c r="D26" s="503"/>
      <c r="E26" s="503"/>
      <c r="F26" s="503"/>
      <c r="G26" s="503"/>
      <c r="H26" s="503"/>
      <c r="I26" s="503"/>
      <c r="J26" s="503"/>
      <c r="K26" s="503"/>
      <c r="L26" s="503"/>
      <c r="M26" s="503"/>
      <c r="N26" s="503"/>
      <c r="O26" s="503"/>
      <c r="P26" s="557"/>
      <c r="Q26" s="393"/>
      <c r="R26" s="393"/>
      <c r="S26" s="393"/>
      <c r="T26" s="393"/>
      <c r="U26" s="393"/>
      <c r="V26" s="393"/>
      <c r="W26" s="393"/>
      <c r="X26" s="393"/>
      <c r="Y26" s="393"/>
      <c r="Z26" s="393"/>
      <c r="AA26" s="393"/>
      <c r="AB26" s="400"/>
      <c r="AC26" s="393"/>
      <c r="AD26" s="393"/>
    </row>
    <row r="27" spans="1:30" ht="15" customHeight="1">
      <c r="A27" s="393"/>
      <c r="B27" s="31"/>
      <c r="C27" s="556"/>
      <c r="D27" s="503"/>
      <c r="E27" s="503"/>
      <c r="F27" s="503"/>
      <c r="G27" s="503"/>
      <c r="H27" s="503"/>
      <c r="I27" s="503"/>
      <c r="J27" s="503"/>
      <c r="K27" s="503"/>
      <c r="L27" s="503"/>
      <c r="M27" s="503"/>
      <c r="N27" s="503"/>
      <c r="O27" s="503"/>
      <c r="P27" s="557"/>
      <c r="Q27" s="402"/>
      <c r="R27" s="405" t="s">
        <v>130</v>
      </c>
      <c r="S27" s="405"/>
      <c r="T27" s="405"/>
      <c r="U27" s="405"/>
      <c r="V27" s="405"/>
      <c r="W27" s="402"/>
      <c r="X27" s="402"/>
      <c r="Y27" s="402"/>
      <c r="Z27" s="393"/>
      <c r="AA27" s="402"/>
      <c r="AB27" s="400"/>
      <c r="AC27" s="393"/>
      <c r="AD27" s="393"/>
    </row>
    <row r="28" spans="1:30" ht="15" customHeight="1">
      <c r="A28" s="393"/>
      <c r="B28" s="31"/>
      <c r="C28" s="556"/>
      <c r="D28" s="503"/>
      <c r="E28" s="503"/>
      <c r="F28" s="503"/>
      <c r="G28" s="503"/>
      <c r="H28" s="503"/>
      <c r="I28" s="503"/>
      <c r="J28" s="503"/>
      <c r="K28" s="503"/>
      <c r="L28" s="503"/>
      <c r="M28" s="503"/>
      <c r="N28" s="503"/>
      <c r="O28" s="503"/>
      <c r="P28" s="557"/>
      <c r="Q28" s="393"/>
      <c r="R28" s="37"/>
      <c r="S28" s="393" t="s">
        <v>15</v>
      </c>
      <c r="T28" s="393"/>
      <c r="U28" s="37"/>
      <c r="V28" s="393" t="s">
        <v>27</v>
      </c>
      <c r="W28" s="393"/>
      <c r="X28" s="37"/>
      <c r="Y28" s="407" t="s">
        <v>46</v>
      </c>
      <c r="Z28" s="393"/>
      <c r="AA28" s="393"/>
      <c r="AB28" s="400"/>
      <c r="AC28" s="393"/>
      <c r="AD28" s="393"/>
    </row>
    <row r="29" spans="1:30" ht="15" customHeight="1">
      <c r="A29" s="393"/>
      <c r="B29" s="31"/>
      <c r="C29" s="556"/>
      <c r="D29" s="503"/>
      <c r="E29" s="503"/>
      <c r="F29" s="503"/>
      <c r="G29" s="503"/>
      <c r="H29" s="503"/>
      <c r="I29" s="503"/>
      <c r="J29" s="503"/>
      <c r="K29" s="503"/>
      <c r="L29" s="503"/>
      <c r="M29" s="503"/>
      <c r="N29" s="503"/>
      <c r="O29" s="503"/>
      <c r="P29" s="557"/>
      <c r="Q29" s="393"/>
      <c r="R29" s="393"/>
      <c r="S29" s="393"/>
      <c r="T29" s="393"/>
      <c r="U29" s="393"/>
      <c r="V29" s="393"/>
      <c r="W29" s="393"/>
      <c r="X29" s="393"/>
      <c r="Y29" s="393"/>
      <c r="Z29" s="393"/>
      <c r="AA29" s="393"/>
      <c r="AB29" s="400"/>
      <c r="AC29" s="393"/>
      <c r="AD29" s="393"/>
    </row>
    <row r="30" spans="1:30" ht="15" customHeight="1">
      <c r="A30" s="393"/>
      <c r="B30" s="31"/>
      <c r="C30" s="541"/>
      <c r="D30" s="542"/>
      <c r="E30" s="542"/>
      <c r="F30" s="542"/>
      <c r="G30" s="542"/>
      <c r="H30" s="542"/>
      <c r="I30" s="542"/>
      <c r="J30" s="542"/>
      <c r="K30" s="542"/>
      <c r="L30" s="542"/>
      <c r="M30" s="542"/>
      <c r="N30" s="542"/>
      <c r="O30" s="542"/>
      <c r="P30" s="543"/>
      <c r="Q30" s="393"/>
      <c r="R30" s="405" t="s">
        <v>131</v>
      </c>
      <c r="S30" s="393"/>
      <c r="T30" s="393"/>
      <c r="U30" s="393"/>
      <c r="V30" s="393"/>
      <c r="W30" s="566" t="s">
        <v>23</v>
      </c>
      <c r="X30" s="529"/>
      <c r="Y30" s="529"/>
      <c r="Z30" s="529"/>
      <c r="AA30" s="519"/>
      <c r="AB30" s="400"/>
      <c r="AC30" s="393"/>
      <c r="AD30" s="393"/>
    </row>
    <row r="31" spans="1:30" ht="15" customHeight="1">
      <c r="A31" s="393"/>
      <c r="B31" s="31"/>
      <c r="C31" s="402"/>
      <c r="D31" s="402"/>
      <c r="E31" s="402"/>
      <c r="F31" s="402"/>
      <c r="G31" s="402"/>
      <c r="H31" s="393"/>
      <c r="I31" s="393"/>
      <c r="J31" s="393"/>
      <c r="K31" s="393"/>
      <c r="L31" s="393"/>
      <c r="M31" s="393"/>
      <c r="N31" s="393"/>
      <c r="O31" s="393"/>
      <c r="P31" s="393"/>
      <c r="Q31" s="393"/>
      <c r="R31" s="405"/>
      <c r="S31" s="393"/>
      <c r="T31" s="393"/>
      <c r="U31" s="393"/>
      <c r="V31" s="393"/>
      <c r="W31" s="393"/>
      <c r="X31" s="393"/>
      <c r="Y31" s="393"/>
      <c r="Z31" s="393"/>
      <c r="AA31" s="393"/>
      <c r="AB31" s="400"/>
      <c r="AC31" s="393"/>
      <c r="AD31" s="393"/>
    </row>
    <row r="32" spans="1:30" ht="15" customHeight="1">
      <c r="A32" s="393"/>
      <c r="B32" s="31"/>
      <c r="C32" s="405" t="s">
        <v>132</v>
      </c>
      <c r="D32" s="402"/>
      <c r="E32" s="402"/>
      <c r="F32" s="402"/>
      <c r="G32" s="402"/>
      <c r="H32" s="402"/>
      <c r="I32" s="393"/>
      <c r="J32" s="393"/>
      <c r="K32" s="393"/>
      <c r="L32" s="393"/>
      <c r="M32" s="393"/>
      <c r="N32" s="393"/>
      <c r="O32" s="393"/>
      <c r="P32" s="393"/>
      <c r="Q32" s="393"/>
      <c r="R32" s="393"/>
      <c r="S32" s="393"/>
      <c r="T32" s="393"/>
      <c r="U32" s="393"/>
      <c r="V32" s="393"/>
      <c r="W32" s="393"/>
      <c r="X32" s="393"/>
      <c r="Y32" s="393"/>
      <c r="Z32" s="393"/>
      <c r="AA32" s="393"/>
      <c r="AB32" s="400"/>
      <c r="AC32" s="393"/>
      <c r="AD32" s="393"/>
    </row>
    <row r="33" spans="1:30" ht="39.75" customHeight="1">
      <c r="A33" s="393"/>
      <c r="B33" s="31"/>
      <c r="C33" s="994" t="s">
        <v>779</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19"/>
      <c r="AB33" s="400"/>
      <c r="AC33" s="393"/>
      <c r="AD33" s="393"/>
    </row>
    <row r="34" spans="1:30" ht="15" customHeight="1">
      <c r="A34" s="393"/>
      <c r="B34" s="3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8"/>
      <c r="AC34" s="393"/>
      <c r="AD34" s="393"/>
    </row>
    <row r="35" spans="1:30" ht="15" customHeight="1">
      <c r="A35" s="393"/>
      <c r="B35" s="31"/>
      <c r="C35" s="397" t="s">
        <v>134</v>
      </c>
      <c r="D35" s="402"/>
      <c r="E35" s="402"/>
      <c r="F35" s="402"/>
      <c r="G35" s="402"/>
      <c r="H35" s="402"/>
      <c r="I35" s="402"/>
      <c r="J35" s="402"/>
      <c r="K35" s="402"/>
      <c r="L35" s="402"/>
      <c r="M35" s="397" t="s">
        <v>134</v>
      </c>
      <c r="N35" s="402"/>
      <c r="O35" s="402"/>
      <c r="P35" s="402"/>
      <c r="Q35" s="402"/>
      <c r="R35" s="402"/>
      <c r="S35" s="402"/>
      <c r="T35" s="402"/>
      <c r="U35" s="402"/>
      <c r="V35" s="402"/>
      <c r="W35" s="402"/>
      <c r="X35" s="402"/>
      <c r="Y35" s="402"/>
      <c r="Z35" s="402"/>
      <c r="AA35" s="402"/>
      <c r="AB35" s="408"/>
      <c r="AC35" s="393"/>
      <c r="AD35" s="393"/>
    </row>
    <row r="36" spans="1:30" ht="29.25" customHeight="1">
      <c r="A36" s="393"/>
      <c r="B36" s="31"/>
      <c r="C36" s="566" t="s">
        <v>780</v>
      </c>
      <c r="D36" s="529"/>
      <c r="E36" s="529"/>
      <c r="F36" s="529"/>
      <c r="G36" s="529"/>
      <c r="H36" s="529"/>
      <c r="I36" s="529"/>
      <c r="J36" s="529"/>
      <c r="K36" s="519"/>
      <c r="L36" s="402"/>
      <c r="M36" s="566"/>
      <c r="N36" s="529"/>
      <c r="O36" s="529"/>
      <c r="P36" s="529"/>
      <c r="Q36" s="529"/>
      <c r="R36" s="529"/>
      <c r="S36" s="529"/>
      <c r="T36" s="529"/>
      <c r="U36" s="529"/>
      <c r="V36" s="529"/>
      <c r="W36" s="529"/>
      <c r="X36" s="529"/>
      <c r="Y36" s="529"/>
      <c r="Z36" s="529"/>
      <c r="AA36" s="519"/>
      <c r="AB36" s="408"/>
      <c r="AC36" s="393"/>
      <c r="AD36" s="393"/>
    </row>
    <row r="37" spans="1:30" ht="15" customHeight="1">
      <c r="A37" s="393"/>
      <c r="B37" s="3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400"/>
      <c r="AC37" s="393"/>
      <c r="AD37" s="393"/>
    </row>
    <row r="38" spans="1:30" ht="15" customHeight="1">
      <c r="A38" s="393"/>
      <c r="B38" s="31"/>
      <c r="C38" s="409" t="s">
        <v>137</v>
      </c>
      <c r="D38" s="409"/>
      <c r="E38" s="409"/>
      <c r="F38" s="409"/>
      <c r="G38" s="410"/>
      <c r="H38" s="411"/>
      <c r="I38" s="411"/>
      <c r="J38" s="411"/>
      <c r="K38" s="411"/>
      <c r="L38" s="411"/>
      <c r="M38" s="411"/>
      <c r="N38" s="411"/>
      <c r="O38" s="411"/>
      <c r="P38" s="411"/>
      <c r="Q38" s="411"/>
      <c r="R38" s="411"/>
      <c r="S38" s="411"/>
      <c r="T38" s="411"/>
      <c r="U38" s="411"/>
      <c r="V38" s="411"/>
      <c r="W38" s="411"/>
      <c r="X38" s="411"/>
      <c r="Y38" s="411"/>
      <c r="Z38" s="411"/>
      <c r="AA38" s="411"/>
      <c r="AB38" s="400"/>
      <c r="AC38" s="393"/>
      <c r="AD38" s="393"/>
    </row>
    <row r="39" spans="1:30" ht="90" customHeight="1">
      <c r="A39" s="393"/>
      <c r="B39" s="31"/>
      <c r="C39" s="567" t="s">
        <v>781</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19"/>
      <c r="AB39" s="400"/>
      <c r="AC39" s="393"/>
      <c r="AD39" s="393"/>
    </row>
    <row r="40" spans="1:30" ht="15" customHeight="1">
      <c r="A40" s="393"/>
      <c r="B40" s="31"/>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400"/>
      <c r="AC40" s="393"/>
      <c r="AD40" s="393"/>
    </row>
    <row r="41" spans="1:30" ht="15.75" customHeight="1">
      <c r="A41" s="393"/>
      <c r="B41" s="31"/>
      <c r="C41" s="550" t="s">
        <v>139</v>
      </c>
      <c r="D41" s="546"/>
      <c r="E41" s="405"/>
      <c r="F41" s="528" t="s">
        <v>22</v>
      </c>
      <c r="G41" s="519"/>
      <c r="H41" s="405"/>
      <c r="I41" s="393"/>
      <c r="J41" s="412" t="s">
        <v>140</v>
      </c>
      <c r="K41" s="528">
        <v>40</v>
      </c>
      <c r="L41" s="529"/>
      <c r="M41" s="529"/>
      <c r="N41" s="519"/>
      <c r="O41" s="405"/>
      <c r="P41" s="405"/>
      <c r="Q41" s="397" t="s">
        <v>141</v>
      </c>
      <c r="R41" s="393"/>
      <c r="S41" s="405"/>
      <c r="T41" s="405"/>
      <c r="U41" s="405"/>
      <c r="V41" s="405"/>
      <c r="W41" s="528" t="s">
        <v>20</v>
      </c>
      <c r="X41" s="529"/>
      <c r="Y41" s="529"/>
      <c r="Z41" s="529"/>
      <c r="AA41" s="519"/>
      <c r="AB41" s="404"/>
      <c r="AC41" s="393"/>
      <c r="AD41" s="393"/>
    </row>
    <row r="42" spans="1:30" ht="15.75" customHeight="1">
      <c r="A42" s="393"/>
      <c r="B42" s="31"/>
      <c r="C42" s="393"/>
      <c r="D42" s="393"/>
      <c r="E42" s="393"/>
      <c r="F42" s="407"/>
      <c r="G42" s="407"/>
      <c r="H42" s="407"/>
      <c r="I42" s="407"/>
      <c r="J42" s="407"/>
      <c r="K42" s="407"/>
      <c r="L42" s="407"/>
      <c r="M42" s="393"/>
      <c r="N42" s="393"/>
      <c r="O42" s="393"/>
      <c r="P42" s="393"/>
      <c r="Q42" s="393"/>
      <c r="R42" s="393"/>
      <c r="S42" s="393"/>
      <c r="T42" s="393"/>
      <c r="U42" s="393"/>
      <c r="V42" s="393"/>
      <c r="W42" s="393"/>
      <c r="X42" s="393"/>
      <c r="Y42" s="393"/>
      <c r="Z42" s="393"/>
      <c r="AA42" s="393"/>
      <c r="AB42" s="400"/>
      <c r="AC42" s="393"/>
      <c r="AD42" s="393"/>
    </row>
    <row r="43" spans="1:30" ht="32.25" customHeight="1">
      <c r="A43" s="393"/>
      <c r="B43" s="31"/>
      <c r="C43" s="393"/>
      <c r="D43" s="412" t="s">
        <v>142</v>
      </c>
      <c r="E43" s="405"/>
      <c r="F43" s="567"/>
      <c r="G43" s="529"/>
      <c r="H43" s="529"/>
      <c r="I43" s="529"/>
      <c r="J43" s="529"/>
      <c r="K43" s="529"/>
      <c r="L43" s="529"/>
      <c r="M43" s="519"/>
      <c r="N43" s="393"/>
      <c r="O43" s="412" t="s">
        <v>144</v>
      </c>
      <c r="P43" s="566">
        <v>0</v>
      </c>
      <c r="Q43" s="529"/>
      <c r="R43" s="529"/>
      <c r="S43" s="529"/>
      <c r="T43" s="529"/>
      <c r="U43" s="529"/>
      <c r="V43" s="529"/>
      <c r="W43" s="529"/>
      <c r="X43" s="529"/>
      <c r="Y43" s="529"/>
      <c r="Z43" s="529"/>
      <c r="AA43" s="519"/>
      <c r="AB43" s="400"/>
      <c r="AC43" s="393"/>
      <c r="AD43" s="393"/>
    </row>
    <row r="44" spans="1:30" ht="15.75" customHeight="1">
      <c r="A44" s="393"/>
      <c r="B44" s="31"/>
      <c r="C44" s="405"/>
      <c r="D44" s="405"/>
      <c r="E44" s="405"/>
      <c r="F44" s="407"/>
      <c r="G44" s="407"/>
      <c r="H44" s="407"/>
      <c r="I44" s="407"/>
      <c r="J44" s="407"/>
      <c r="K44" s="407"/>
      <c r="L44" s="407"/>
      <c r="M44" s="405"/>
      <c r="N44" s="405"/>
      <c r="O44" s="405"/>
      <c r="P44" s="405"/>
      <c r="Q44" s="405"/>
      <c r="R44" s="405"/>
      <c r="S44" s="405"/>
      <c r="T44" s="405"/>
      <c r="U44" s="405"/>
      <c r="V44" s="405"/>
      <c r="W44" s="405"/>
      <c r="X44" s="405"/>
      <c r="Y44" s="405"/>
      <c r="Z44" s="405"/>
      <c r="AA44" s="405"/>
      <c r="AB44" s="404"/>
      <c r="AC44" s="393"/>
      <c r="AD44" s="393"/>
    </row>
    <row r="45" spans="1:30" ht="15.75" customHeight="1">
      <c r="A45" s="393"/>
      <c r="B45" s="31"/>
      <c r="C45" s="393"/>
      <c r="D45" s="412" t="s">
        <v>145</v>
      </c>
      <c r="E45" s="393"/>
      <c r="F45" s="549" t="s">
        <v>146</v>
      </c>
      <c r="G45" s="519"/>
      <c r="H45" s="393"/>
      <c r="I45" s="393"/>
      <c r="J45" s="405" t="s">
        <v>147</v>
      </c>
      <c r="K45" s="393"/>
      <c r="L45" s="549" t="s">
        <v>148</v>
      </c>
      <c r="M45" s="529"/>
      <c r="N45" s="519"/>
      <c r="O45" s="405"/>
      <c r="P45" s="405"/>
      <c r="Q45" s="393"/>
      <c r="R45" s="405" t="s">
        <v>149</v>
      </c>
      <c r="S45" s="405"/>
      <c r="T45" s="405"/>
      <c r="U45" s="405"/>
      <c r="V45" s="405"/>
      <c r="W45" s="568"/>
      <c r="X45" s="529"/>
      <c r="Y45" s="529"/>
      <c r="Z45" s="529"/>
      <c r="AA45" s="519"/>
      <c r="AB45" s="404"/>
      <c r="AC45" s="393"/>
      <c r="AD45" s="393"/>
    </row>
    <row r="46" spans="1:30" ht="15.75" customHeight="1">
      <c r="A46" s="393"/>
      <c r="B46" s="31"/>
      <c r="C46" s="393"/>
      <c r="D46" s="393"/>
      <c r="E46" s="393"/>
      <c r="F46" s="29"/>
      <c r="G46" s="393"/>
      <c r="H46" s="393"/>
      <c r="I46" s="397"/>
      <c r="J46" s="397"/>
      <c r="K46" s="397"/>
      <c r="L46" s="397"/>
      <c r="M46" s="397"/>
      <c r="N46" s="397"/>
      <c r="O46" s="397"/>
      <c r="P46" s="397"/>
      <c r="Q46" s="397"/>
      <c r="R46" s="397"/>
      <c r="S46" s="397"/>
      <c r="T46" s="397"/>
      <c r="U46" s="397"/>
      <c r="V46" s="397"/>
      <c r="W46" s="397"/>
      <c r="X46" s="397"/>
      <c r="Y46" s="397"/>
      <c r="Z46" s="397"/>
      <c r="AA46" s="397"/>
      <c r="AB46" s="398"/>
      <c r="AC46" s="393"/>
      <c r="AD46" s="393"/>
    </row>
    <row r="47" spans="1:30" ht="15.75" customHeight="1">
      <c r="A47" s="393"/>
      <c r="B47" s="31"/>
      <c r="C47" s="413" t="s">
        <v>150</v>
      </c>
      <c r="D47" s="569">
        <v>2024</v>
      </c>
      <c r="E47" s="570"/>
      <c r="F47" s="571"/>
      <c r="G47" s="35"/>
      <c r="H47" s="397"/>
      <c r="I47" s="397"/>
      <c r="J47" s="397"/>
      <c r="K47" s="397"/>
      <c r="L47" s="397"/>
      <c r="M47" s="397"/>
      <c r="N47" s="397"/>
      <c r="O47" s="397"/>
      <c r="P47" s="397"/>
      <c r="Q47" s="561"/>
      <c r="R47" s="546"/>
      <c r="S47" s="546"/>
      <c r="T47" s="546"/>
      <c r="U47" s="546"/>
      <c r="V47" s="397"/>
      <c r="W47" s="397"/>
      <c r="X47" s="560"/>
      <c r="Y47" s="546"/>
      <c r="Z47" s="546"/>
      <c r="AA47" s="546"/>
      <c r="AB47" s="404"/>
      <c r="AC47" s="393"/>
      <c r="AD47" s="393"/>
    </row>
    <row r="48" spans="1:30" ht="5.25" customHeight="1">
      <c r="A48" s="393"/>
      <c r="B48" s="31"/>
      <c r="C48" s="405"/>
      <c r="D48" s="38"/>
      <c r="E48" s="38"/>
      <c r="F48" s="38"/>
      <c r="G48" s="393"/>
      <c r="H48" s="397"/>
      <c r="I48" s="397"/>
      <c r="J48" s="397"/>
      <c r="K48" s="397"/>
      <c r="L48" s="397"/>
      <c r="M48" s="397"/>
      <c r="N48" s="397"/>
      <c r="O48" s="397"/>
      <c r="P48" s="397"/>
      <c r="Q48" s="402"/>
      <c r="R48" s="402"/>
      <c r="S48" s="402"/>
      <c r="T48" s="402"/>
      <c r="U48" s="402"/>
      <c r="V48" s="397"/>
      <c r="W48" s="397"/>
      <c r="X48" s="414"/>
      <c r="Y48" s="414"/>
      <c r="Z48" s="414"/>
      <c r="AA48" s="414"/>
      <c r="AB48" s="404"/>
      <c r="AC48" s="393"/>
      <c r="AD48" s="393"/>
    </row>
    <row r="49" spans="1:30" ht="15.75" customHeight="1">
      <c r="A49" s="393"/>
      <c r="B49" s="31"/>
      <c r="C49" s="405" t="s">
        <v>140</v>
      </c>
      <c r="D49" s="566">
        <v>40</v>
      </c>
      <c r="E49" s="529"/>
      <c r="F49" s="519"/>
      <c r="G49" s="393"/>
      <c r="H49" s="397"/>
      <c r="I49" s="397"/>
      <c r="J49" s="397"/>
      <c r="K49" s="397"/>
      <c r="L49" s="397"/>
      <c r="M49" s="397"/>
      <c r="N49" s="397"/>
      <c r="O49" s="397"/>
      <c r="P49" s="397"/>
      <c r="Q49" s="561"/>
      <c r="R49" s="546"/>
      <c r="S49" s="546"/>
      <c r="T49" s="546"/>
      <c r="U49" s="546"/>
      <c r="V49" s="397"/>
      <c r="W49" s="397"/>
      <c r="X49" s="560"/>
      <c r="Y49" s="546"/>
      <c r="Z49" s="546"/>
      <c r="AA49" s="546"/>
      <c r="AB49" s="398"/>
      <c r="AC49" s="393"/>
      <c r="AD49" s="393"/>
    </row>
    <row r="50" spans="1:30" ht="15.75" customHeight="1">
      <c r="A50" s="393"/>
      <c r="B50" s="31"/>
      <c r="C50" s="393"/>
      <c r="D50" s="393"/>
      <c r="E50" s="393"/>
      <c r="F50" s="393"/>
      <c r="G50" s="393"/>
      <c r="H50" s="393"/>
      <c r="I50" s="397"/>
      <c r="J50" s="397"/>
      <c r="K50" s="405"/>
      <c r="L50" s="405"/>
      <c r="M50" s="405"/>
      <c r="N50" s="405"/>
      <c r="O50" s="405"/>
      <c r="P50" s="405"/>
      <c r="Q50" s="405"/>
      <c r="R50" s="405"/>
      <c r="S50" s="405"/>
      <c r="T50" s="405"/>
      <c r="U50" s="405"/>
      <c r="V50" s="405"/>
      <c r="W50" s="405"/>
      <c r="X50" s="405"/>
      <c r="Y50" s="405"/>
      <c r="Z50" s="405"/>
      <c r="AA50" s="405"/>
      <c r="AB50" s="398"/>
      <c r="AC50" s="393"/>
      <c r="AD50" s="393"/>
    </row>
    <row r="51" spans="1:30" ht="15.75" customHeight="1">
      <c r="A51" s="393"/>
      <c r="B51" s="31"/>
      <c r="C51" s="405"/>
      <c r="D51" s="528" t="s">
        <v>151</v>
      </c>
      <c r="E51" s="529"/>
      <c r="F51" s="529"/>
      <c r="G51" s="529"/>
      <c r="H51" s="529"/>
      <c r="I51" s="529"/>
      <c r="J51" s="529"/>
      <c r="K51" s="529"/>
      <c r="L51" s="529"/>
      <c r="M51" s="529"/>
      <c r="N51" s="529"/>
      <c r="O51" s="529"/>
      <c r="P51" s="529"/>
      <c r="Q51" s="529"/>
      <c r="R51" s="529"/>
      <c r="S51" s="529"/>
      <c r="T51" s="529"/>
      <c r="U51" s="529"/>
      <c r="V51" s="529"/>
      <c r="W51" s="529"/>
      <c r="X51" s="529"/>
      <c r="Y51" s="519"/>
      <c r="Z51" s="406"/>
      <c r="AA51" s="406"/>
      <c r="AB51" s="415"/>
      <c r="AC51" s="393"/>
      <c r="AD51" s="393"/>
    </row>
    <row r="52" spans="1:30" ht="15.75" customHeight="1">
      <c r="A52" s="393"/>
      <c r="B52" s="31"/>
      <c r="C52" s="393"/>
      <c r="D52" s="534" t="s">
        <v>152</v>
      </c>
      <c r="E52" s="529"/>
      <c r="F52" s="529"/>
      <c r="G52" s="529"/>
      <c r="H52" s="519"/>
      <c r="I52" s="530" t="s">
        <v>153</v>
      </c>
      <c r="J52" s="529"/>
      <c r="K52" s="529"/>
      <c r="L52" s="529"/>
      <c r="M52" s="529"/>
      <c r="N52" s="529"/>
      <c r="O52" s="529"/>
      <c r="P52" s="519"/>
      <c r="Q52" s="531" t="s">
        <v>154</v>
      </c>
      <c r="R52" s="529"/>
      <c r="S52" s="529"/>
      <c r="T52" s="529"/>
      <c r="U52" s="529"/>
      <c r="V52" s="529"/>
      <c r="W52" s="529"/>
      <c r="X52" s="529"/>
      <c r="Y52" s="519"/>
      <c r="Z52" s="406"/>
      <c r="AA52" s="406"/>
      <c r="AB52" s="415"/>
      <c r="AC52" s="393"/>
      <c r="AD52" s="393"/>
    </row>
    <row r="53" spans="1:30" ht="15.75" customHeight="1">
      <c r="A53" s="416"/>
      <c r="B53" s="39"/>
      <c r="C53" s="40"/>
      <c r="D53" s="535" t="s">
        <v>155</v>
      </c>
      <c r="E53" s="529"/>
      <c r="F53" s="529"/>
      <c r="G53" s="529"/>
      <c r="H53" s="519"/>
      <c r="I53" s="532" t="s">
        <v>156</v>
      </c>
      <c r="J53" s="529"/>
      <c r="K53" s="529"/>
      <c r="L53" s="529"/>
      <c r="M53" s="529"/>
      <c r="N53" s="529"/>
      <c r="O53" s="529"/>
      <c r="P53" s="519"/>
      <c r="Q53" s="533" t="s">
        <v>157</v>
      </c>
      <c r="R53" s="529"/>
      <c r="S53" s="529"/>
      <c r="T53" s="529"/>
      <c r="U53" s="529"/>
      <c r="V53" s="529"/>
      <c r="W53" s="529"/>
      <c r="X53" s="529"/>
      <c r="Y53" s="519"/>
      <c r="Z53" s="416"/>
      <c r="AA53" s="416"/>
      <c r="AB53" s="417"/>
      <c r="AC53" s="416"/>
      <c r="AD53" s="416"/>
    </row>
    <row r="54" spans="1:30" ht="15.75" customHeight="1">
      <c r="A54" s="393"/>
      <c r="B54" s="31"/>
      <c r="C54" s="418"/>
      <c r="D54" s="418"/>
      <c r="E54" s="418"/>
      <c r="F54" s="418"/>
      <c r="G54" s="419"/>
      <c r="H54" s="419"/>
      <c r="I54" s="419"/>
      <c r="J54" s="419"/>
      <c r="K54" s="419"/>
      <c r="L54" s="419"/>
      <c r="M54" s="419"/>
      <c r="N54" s="419"/>
      <c r="O54" s="419"/>
      <c r="P54" s="419"/>
      <c r="Q54" s="419"/>
      <c r="R54" s="419"/>
      <c r="S54" s="419"/>
      <c r="T54" s="419"/>
      <c r="U54" s="419"/>
      <c r="V54" s="419"/>
      <c r="W54" s="419"/>
      <c r="X54" s="419"/>
      <c r="Y54" s="419"/>
      <c r="Z54" s="418"/>
      <c r="AA54" s="418"/>
      <c r="AB54" s="401"/>
      <c r="AC54" s="393"/>
      <c r="AD54" s="393"/>
    </row>
    <row r="55" spans="1:30" ht="15.75" customHeight="1">
      <c r="A55" s="420"/>
      <c r="B55" s="41"/>
      <c r="C55" s="536" t="s">
        <v>158</v>
      </c>
      <c r="D55" s="529"/>
      <c r="E55" s="529"/>
      <c r="F55" s="519"/>
      <c r="G55" s="537" t="s">
        <v>159</v>
      </c>
      <c r="H55" s="538" t="s">
        <v>160</v>
      </c>
      <c r="I55" s="539"/>
      <c r="J55" s="539"/>
      <c r="K55" s="539"/>
      <c r="L55" s="539"/>
      <c r="M55" s="539"/>
      <c r="N55" s="539"/>
      <c r="O55" s="539"/>
      <c r="P55" s="539"/>
      <c r="Q55" s="539"/>
      <c r="R55" s="539"/>
      <c r="S55" s="539"/>
      <c r="T55" s="539"/>
      <c r="U55" s="539"/>
      <c r="V55" s="539"/>
      <c r="W55" s="539"/>
      <c r="X55" s="539"/>
      <c r="Y55" s="539"/>
      <c r="Z55" s="539"/>
      <c r="AA55" s="540"/>
      <c r="AB55" s="415"/>
      <c r="AC55" s="420"/>
      <c r="AD55" s="420"/>
    </row>
    <row r="56" spans="1:30" ht="15.75" customHeight="1">
      <c r="A56" s="420"/>
      <c r="B56" s="41"/>
      <c r="C56" s="42" t="s">
        <v>161</v>
      </c>
      <c r="D56" s="43" t="s">
        <v>741</v>
      </c>
      <c r="E56" s="536" t="s">
        <v>162</v>
      </c>
      <c r="F56" s="519"/>
      <c r="G56" s="506"/>
      <c r="H56" s="541"/>
      <c r="I56" s="542"/>
      <c r="J56" s="542"/>
      <c r="K56" s="542"/>
      <c r="L56" s="542"/>
      <c r="M56" s="542"/>
      <c r="N56" s="542"/>
      <c r="O56" s="542"/>
      <c r="P56" s="542"/>
      <c r="Q56" s="542"/>
      <c r="R56" s="542"/>
      <c r="S56" s="542"/>
      <c r="T56" s="542"/>
      <c r="U56" s="542"/>
      <c r="V56" s="542"/>
      <c r="W56" s="542"/>
      <c r="X56" s="542"/>
      <c r="Y56" s="542"/>
      <c r="Z56" s="542"/>
      <c r="AA56" s="543"/>
      <c r="AB56" s="415"/>
      <c r="AC56" s="420"/>
      <c r="AD56" s="420"/>
    </row>
    <row r="57" spans="1:30" ht="15.75" customHeight="1">
      <c r="A57" s="420"/>
      <c r="B57" s="41"/>
      <c r="C57" s="44">
        <v>2024</v>
      </c>
      <c r="D57" s="45">
        <v>45474</v>
      </c>
      <c r="E57" s="544">
        <v>45656</v>
      </c>
      <c r="F57" s="519"/>
      <c r="G57" s="46">
        <v>40</v>
      </c>
      <c r="H57" s="548"/>
      <c r="I57" s="529"/>
      <c r="J57" s="529"/>
      <c r="K57" s="529"/>
      <c r="L57" s="529"/>
      <c r="M57" s="529"/>
      <c r="N57" s="529"/>
      <c r="O57" s="529"/>
      <c r="P57" s="529"/>
      <c r="Q57" s="529"/>
      <c r="R57" s="529"/>
      <c r="S57" s="529"/>
      <c r="T57" s="529"/>
      <c r="U57" s="529"/>
      <c r="V57" s="529"/>
      <c r="W57" s="529"/>
      <c r="X57" s="529"/>
      <c r="Y57" s="529"/>
      <c r="Z57" s="529"/>
      <c r="AA57" s="519"/>
      <c r="AB57" s="415"/>
      <c r="AC57" s="420"/>
      <c r="AD57" s="420"/>
    </row>
    <row r="58" spans="1:30" ht="15.75" customHeight="1">
      <c r="A58" s="420"/>
      <c r="B58" s="41"/>
      <c r="C58" s="44">
        <v>2025</v>
      </c>
      <c r="D58" s="45">
        <v>45658</v>
      </c>
      <c r="E58" s="544">
        <v>46021</v>
      </c>
      <c r="F58" s="519"/>
      <c r="G58" s="46">
        <v>40</v>
      </c>
      <c r="H58" s="548"/>
      <c r="I58" s="529"/>
      <c r="J58" s="529"/>
      <c r="K58" s="529"/>
      <c r="L58" s="529"/>
      <c r="M58" s="529"/>
      <c r="N58" s="529"/>
      <c r="O58" s="529"/>
      <c r="P58" s="529"/>
      <c r="Q58" s="529"/>
      <c r="R58" s="529"/>
      <c r="S58" s="529"/>
      <c r="T58" s="529"/>
      <c r="U58" s="529"/>
      <c r="V58" s="529"/>
      <c r="W58" s="529"/>
      <c r="X58" s="529"/>
      <c r="Y58" s="529"/>
      <c r="Z58" s="529"/>
      <c r="AA58" s="519"/>
      <c r="AB58" s="415"/>
      <c r="AC58" s="420"/>
      <c r="AD58" s="420"/>
    </row>
    <row r="59" spans="1:30" ht="15.75" customHeight="1">
      <c r="A59" s="420"/>
      <c r="B59" s="41"/>
      <c r="C59" s="44">
        <v>2026</v>
      </c>
      <c r="D59" s="45">
        <v>46023</v>
      </c>
      <c r="E59" s="544">
        <v>46386</v>
      </c>
      <c r="F59" s="519"/>
      <c r="G59" s="46">
        <v>40</v>
      </c>
      <c r="H59" s="548"/>
      <c r="I59" s="529"/>
      <c r="J59" s="529"/>
      <c r="K59" s="529"/>
      <c r="L59" s="529"/>
      <c r="M59" s="529"/>
      <c r="N59" s="529"/>
      <c r="O59" s="529"/>
      <c r="P59" s="529"/>
      <c r="Q59" s="529"/>
      <c r="R59" s="529"/>
      <c r="S59" s="529"/>
      <c r="T59" s="529"/>
      <c r="U59" s="529"/>
      <c r="V59" s="529"/>
      <c r="W59" s="529"/>
      <c r="X59" s="529"/>
      <c r="Y59" s="529"/>
      <c r="Z59" s="529"/>
      <c r="AA59" s="519"/>
      <c r="AB59" s="415"/>
      <c r="AC59" s="420"/>
      <c r="AD59" s="420"/>
    </row>
    <row r="60" spans="1:30" ht="15.75" customHeight="1">
      <c r="A60" s="420"/>
      <c r="B60" s="41"/>
      <c r="C60" s="44">
        <v>2027</v>
      </c>
      <c r="D60" s="45">
        <v>46388</v>
      </c>
      <c r="E60" s="544">
        <v>46751</v>
      </c>
      <c r="F60" s="519"/>
      <c r="G60" s="46">
        <v>40</v>
      </c>
      <c r="H60" s="548"/>
      <c r="I60" s="529"/>
      <c r="J60" s="529"/>
      <c r="K60" s="529"/>
      <c r="L60" s="529"/>
      <c r="M60" s="529"/>
      <c r="N60" s="529"/>
      <c r="O60" s="529"/>
      <c r="P60" s="529"/>
      <c r="Q60" s="529"/>
      <c r="R60" s="529"/>
      <c r="S60" s="529"/>
      <c r="T60" s="529"/>
      <c r="U60" s="529"/>
      <c r="V60" s="529"/>
      <c r="W60" s="529"/>
      <c r="X60" s="529"/>
      <c r="Y60" s="529"/>
      <c r="Z60" s="529"/>
      <c r="AA60" s="519"/>
      <c r="AB60" s="415"/>
      <c r="AC60" s="420"/>
      <c r="AD60" s="420"/>
    </row>
    <row r="61" spans="1:30" ht="15.75" customHeight="1">
      <c r="A61" s="420"/>
      <c r="B61" s="41"/>
      <c r="C61" s="44"/>
      <c r="D61" s="44"/>
      <c r="E61" s="536"/>
      <c r="F61" s="519"/>
      <c r="G61" s="43"/>
      <c r="H61" s="536"/>
      <c r="I61" s="529"/>
      <c r="J61" s="529"/>
      <c r="K61" s="529"/>
      <c r="L61" s="529"/>
      <c r="M61" s="529"/>
      <c r="N61" s="529"/>
      <c r="O61" s="529"/>
      <c r="P61" s="529"/>
      <c r="Q61" s="529"/>
      <c r="R61" s="529"/>
      <c r="S61" s="529"/>
      <c r="T61" s="529"/>
      <c r="U61" s="529"/>
      <c r="V61" s="529"/>
      <c r="W61" s="529"/>
      <c r="X61" s="529"/>
      <c r="Y61" s="529"/>
      <c r="Z61" s="529"/>
      <c r="AA61" s="519"/>
      <c r="AB61" s="415"/>
      <c r="AC61" s="420"/>
      <c r="AD61" s="420"/>
    </row>
    <row r="62" spans="1:30" ht="15.75" customHeight="1">
      <c r="A62" s="393"/>
      <c r="B62" s="31"/>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400"/>
      <c r="AC62" s="393"/>
      <c r="AD62" s="393"/>
    </row>
    <row r="63" spans="1:30" ht="15.75" customHeight="1">
      <c r="A63" s="393"/>
      <c r="B63" s="31"/>
      <c r="C63" s="550" t="s">
        <v>163</v>
      </c>
      <c r="D63" s="546"/>
      <c r="E63" s="405"/>
      <c r="F63" s="397" t="s">
        <v>164</v>
      </c>
      <c r="G63" s="47"/>
      <c r="H63" s="407"/>
      <c r="I63" s="397" t="s">
        <v>165</v>
      </c>
      <c r="J63" s="393"/>
      <c r="K63" s="549"/>
      <c r="L63" s="519"/>
      <c r="M63" s="405"/>
      <c r="N63" s="393"/>
      <c r="O63" s="393"/>
      <c r="P63" s="393"/>
      <c r="Q63" s="393"/>
      <c r="R63" s="393"/>
      <c r="S63" s="393"/>
      <c r="T63" s="393"/>
      <c r="U63" s="393"/>
      <c r="V63" s="393"/>
      <c r="W63" s="393"/>
      <c r="X63" s="393"/>
      <c r="Y63" s="393"/>
      <c r="Z63" s="393"/>
      <c r="AA63" s="393"/>
      <c r="AB63" s="400"/>
      <c r="AC63" s="393"/>
      <c r="AD63" s="393"/>
    </row>
    <row r="64" spans="1:30" ht="15.75" customHeight="1">
      <c r="A64" s="393"/>
      <c r="B64" s="42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22"/>
      <c r="AC64" s="393"/>
      <c r="AD64" s="393"/>
    </row>
    <row r="65" spans="1:30" ht="15.75" customHeight="1">
      <c r="A65" s="393"/>
      <c r="B65" s="547" t="s">
        <v>166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19"/>
      <c r="AC65" s="393"/>
      <c r="AD65" s="393"/>
    </row>
    <row r="66" spans="1:30" ht="15.75" customHeight="1">
      <c r="A66" s="393"/>
      <c r="B66" s="48"/>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9"/>
      <c r="AC66" s="393"/>
      <c r="AD66" s="393"/>
    </row>
    <row r="67" spans="1:30" ht="29.25" customHeight="1">
      <c r="A67" s="393"/>
      <c r="B67" s="536" t="s">
        <v>161</v>
      </c>
      <c r="C67" s="519"/>
      <c r="D67" s="43"/>
      <c r="E67" s="536" t="s">
        <v>167</v>
      </c>
      <c r="F67" s="519"/>
      <c r="G67" s="43"/>
      <c r="H67" s="528" t="s">
        <v>168</v>
      </c>
      <c r="I67" s="519"/>
      <c r="J67" s="536"/>
      <c r="K67" s="519"/>
      <c r="L67" s="545"/>
      <c r="M67" s="546"/>
      <c r="N67" s="43" t="s">
        <v>169</v>
      </c>
      <c r="O67" s="536"/>
      <c r="P67" s="529"/>
      <c r="Q67" s="519"/>
      <c r="R67" s="536" t="s">
        <v>170</v>
      </c>
      <c r="S67" s="529"/>
      <c r="T67" s="519"/>
      <c r="U67" s="536"/>
      <c r="V67" s="529"/>
      <c r="W67" s="519"/>
      <c r="X67" s="536" t="s">
        <v>171</v>
      </c>
      <c r="Y67" s="519"/>
      <c r="Z67" s="536"/>
      <c r="AA67" s="529"/>
      <c r="AB67" s="519"/>
      <c r="AC67" s="393"/>
      <c r="AD67" s="393"/>
    </row>
    <row r="68" spans="1:30" ht="15.75" customHeight="1">
      <c r="A68" s="393"/>
      <c r="B68" s="48"/>
      <c r="C68" s="423"/>
      <c r="D68" s="423"/>
      <c r="E68" s="423"/>
      <c r="F68" s="416"/>
      <c r="G68" s="424"/>
      <c r="H68" s="425"/>
      <c r="I68" s="425"/>
      <c r="J68" s="416"/>
      <c r="K68" s="416"/>
      <c r="L68" s="416"/>
      <c r="M68" s="416"/>
      <c r="N68" s="425"/>
      <c r="O68" s="416"/>
      <c r="P68" s="416"/>
      <c r="Q68" s="416"/>
      <c r="R68" s="416"/>
      <c r="S68" s="425"/>
      <c r="T68" s="402"/>
      <c r="U68" s="402"/>
      <c r="V68" s="393"/>
      <c r="W68" s="425"/>
      <c r="X68" s="412"/>
      <c r="Y68" s="412"/>
      <c r="Z68" s="50"/>
      <c r="AA68" s="28"/>
      <c r="AB68" s="51"/>
      <c r="AC68" s="393"/>
      <c r="AD68" s="393"/>
    </row>
    <row r="69" spans="1:30" ht="15.75" customHeight="1">
      <c r="A69" s="393"/>
      <c r="B69" s="547" t="s">
        <v>172</v>
      </c>
      <c r="C69" s="519"/>
      <c r="D69" s="551"/>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3"/>
      <c r="AC69" s="393"/>
      <c r="AD69" s="393"/>
    </row>
    <row r="70" spans="1:30" ht="15.75" customHeight="1">
      <c r="A70" s="393"/>
      <c r="B70" s="48"/>
      <c r="C70" s="423"/>
      <c r="D70" s="423"/>
      <c r="E70" s="423"/>
      <c r="F70" s="416"/>
      <c r="G70" s="424"/>
      <c r="H70" s="425"/>
      <c r="I70" s="425"/>
      <c r="J70" s="416"/>
      <c r="K70" s="416"/>
      <c r="L70" s="416"/>
      <c r="M70" s="416"/>
      <c r="N70" s="425"/>
      <c r="O70" s="416"/>
      <c r="P70" s="416"/>
      <c r="Q70" s="416"/>
      <c r="R70" s="416"/>
      <c r="S70" s="425"/>
      <c r="T70" s="402"/>
      <c r="U70" s="402"/>
      <c r="V70" s="393"/>
      <c r="W70" s="425"/>
      <c r="X70" s="412"/>
      <c r="Y70" s="412"/>
      <c r="Z70" s="50"/>
      <c r="AA70" s="28"/>
      <c r="AB70" s="51"/>
      <c r="AC70" s="393"/>
      <c r="AD70" s="393"/>
    </row>
    <row r="71" spans="1:30" ht="15.75" customHeight="1">
      <c r="A71" s="393"/>
      <c r="B71" s="547" t="s">
        <v>173</v>
      </c>
      <c r="C71" s="519"/>
      <c r="D71" s="55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3"/>
      <c r="AC71" s="393"/>
      <c r="AD71" s="393"/>
    </row>
    <row r="72" spans="1:30" ht="15.75" customHeight="1">
      <c r="A72" s="393"/>
      <c r="B72" s="48"/>
      <c r="C72" s="423"/>
      <c r="D72" s="423"/>
      <c r="E72" s="423"/>
      <c r="F72" s="416"/>
      <c r="G72" s="424"/>
      <c r="H72" s="425"/>
      <c r="I72" s="425"/>
      <c r="J72" s="416"/>
      <c r="K72" s="416"/>
      <c r="L72" s="416"/>
      <c r="M72" s="416"/>
      <c r="N72" s="425"/>
      <c r="O72" s="416"/>
      <c r="P72" s="416"/>
      <c r="Q72" s="416"/>
      <c r="R72" s="416"/>
      <c r="S72" s="425"/>
      <c r="T72" s="402"/>
      <c r="U72" s="402"/>
      <c r="V72" s="393"/>
      <c r="W72" s="425"/>
      <c r="X72" s="412"/>
      <c r="Y72" s="412"/>
      <c r="Z72" s="412"/>
      <c r="AA72" s="402"/>
      <c r="AB72" s="408"/>
      <c r="AC72" s="393"/>
      <c r="AD72" s="393"/>
    </row>
    <row r="73" spans="1:30" ht="15.75" customHeight="1">
      <c r="A73" s="393"/>
      <c r="B73" s="547" t="s">
        <v>174</v>
      </c>
      <c r="C73" s="519"/>
      <c r="D73" s="55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3"/>
      <c r="AC73" s="393"/>
      <c r="AD73" s="393"/>
    </row>
    <row r="74" spans="1:30" ht="15.75" customHeight="1">
      <c r="A74" s="393"/>
      <c r="B74" s="48"/>
      <c r="C74" s="423"/>
      <c r="D74" s="423"/>
      <c r="E74" s="423"/>
      <c r="F74" s="416"/>
      <c r="G74" s="424"/>
      <c r="H74" s="425"/>
      <c r="I74" s="425"/>
      <c r="J74" s="416"/>
      <c r="K74" s="416"/>
      <c r="L74" s="416"/>
      <c r="M74" s="416"/>
      <c r="N74" s="425"/>
      <c r="O74" s="416"/>
      <c r="P74" s="416"/>
      <c r="Q74" s="416"/>
      <c r="R74" s="416"/>
      <c r="S74" s="425"/>
      <c r="T74" s="402"/>
      <c r="U74" s="402"/>
      <c r="V74" s="393"/>
      <c r="W74" s="425"/>
      <c r="X74" s="412"/>
      <c r="Y74" s="412"/>
      <c r="Z74" s="50"/>
      <c r="AA74" s="28"/>
      <c r="AB74" s="51"/>
      <c r="AC74" s="393"/>
      <c r="AD74" s="393"/>
    </row>
    <row r="75" spans="1:30" ht="15.75" customHeight="1">
      <c r="A75" s="393"/>
      <c r="B75" s="547" t="s">
        <v>175</v>
      </c>
      <c r="C75" s="519"/>
      <c r="D75" s="55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3"/>
      <c r="AC75" s="393"/>
      <c r="AD75" s="393"/>
    </row>
    <row r="76" spans="1:30" ht="15.75" customHeight="1">
      <c r="A76" s="393"/>
      <c r="B76" s="48"/>
      <c r="C76" s="423"/>
      <c r="D76" s="423"/>
      <c r="E76" s="423"/>
      <c r="F76" s="416"/>
      <c r="G76" s="424"/>
      <c r="H76" s="425"/>
      <c r="I76" s="425"/>
      <c r="J76" s="416"/>
      <c r="K76" s="416"/>
      <c r="L76" s="416"/>
      <c r="M76" s="416"/>
      <c r="N76" s="425"/>
      <c r="O76" s="416"/>
      <c r="P76" s="416"/>
      <c r="Q76" s="416"/>
      <c r="R76" s="416"/>
      <c r="S76" s="425"/>
      <c r="T76" s="402"/>
      <c r="U76" s="402"/>
      <c r="V76" s="393"/>
      <c r="W76" s="425"/>
      <c r="X76" s="412"/>
      <c r="Y76" s="412"/>
      <c r="Z76" s="50"/>
      <c r="AA76" s="28"/>
      <c r="AB76" s="51"/>
      <c r="AC76" s="393"/>
      <c r="AD76" s="393"/>
    </row>
    <row r="77" spans="1:30" ht="15.75" customHeight="1">
      <c r="A77" s="393"/>
      <c r="B77" s="547" t="s">
        <v>176</v>
      </c>
      <c r="C77" s="519"/>
      <c r="D77" s="55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3"/>
      <c r="AC77" s="393"/>
      <c r="AD77" s="393"/>
    </row>
    <row r="78" spans="1:30" ht="15.75" customHeight="1">
      <c r="A78" s="393"/>
      <c r="B78" s="48"/>
      <c r="C78" s="423"/>
      <c r="D78" s="423"/>
      <c r="E78" s="423"/>
      <c r="F78" s="416"/>
      <c r="G78" s="424"/>
      <c r="H78" s="425"/>
      <c r="I78" s="425"/>
      <c r="J78" s="416"/>
      <c r="K78" s="416"/>
      <c r="L78" s="416"/>
      <c r="M78" s="416"/>
      <c r="N78" s="425"/>
      <c r="O78" s="416"/>
      <c r="P78" s="416"/>
      <c r="Q78" s="416"/>
      <c r="R78" s="416"/>
      <c r="S78" s="425"/>
      <c r="T78" s="402"/>
      <c r="U78" s="402"/>
      <c r="V78" s="393"/>
      <c r="W78" s="425"/>
      <c r="X78" s="412"/>
      <c r="Y78" s="412"/>
      <c r="Z78" s="50"/>
      <c r="AA78" s="28"/>
      <c r="AB78" s="51"/>
      <c r="AC78" s="393"/>
      <c r="AD78" s="393"/>
    </row>
    <row r="79" spans="1:30" ht="15.75" customHeight="1">
      <c r="A79" s="393"/>
      <c r="B79" s="547" t="s">
        <v>177</v>
      </c>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19"/>
      <c r="AC79" s="393"/>
      <c r="AD79" s="393"/>
    </row>
    <row r="80" spans="1:30" ht="15.75" customHeight="1">
      <c r="A80" s="393"/>
      <c r="B80" s="528" t="s">
        <v>122</v>
      </c>
      <c r="C80" s="519"/>
      <c r="D80" s="52" t="s">
        <v>178</v>
      </c>
      <c r="E80" s="528" t="s">
        <v>179</v>
      </c>
      <c r="F80" s="519"/>
      <c r="G80" s="528" t="s">
        <v>177</v>
      </c>
      <c r="H80" s="529"/>
      <c r="I80" s="529"/>
      <c r="J80" s="529"/>
      <c r="K80" s="529"/>
      <c r="L80" s="529"/>
      <c r="M80" s="529"/>
      <c r="N80" s="529"/>
      <c r="O80" s="519"/>
      <c r="P80" s="528" t="s">
        <v>180</v>
      </c>
      <c r="Q80" s="529"/>
      <c r="R80" s="529"/>
      <c r="S80" s="529"/>
      <c r="T80" s="529"/>
      <c r="U80" s="529"/>
      <c r="V80" s="529"/>
      <c r="W80" s="529"/>
      <c r="X80" s="529"/>
      <c r="Y80" s="529"/>
      <c r="Z80" s="529"/>
      <c r="AA80" s="529"/>
      <c r="AB80" s="519"/>
      <c r="AC80" s="393"/>
      <c r="AD80" s="393"/>
    </row>
    <row r="81" spans="1:30" ht="15.75" customHeight="1">
      <c r="A81" s="393"/>
      <c r="B81" s="528"/>
      <c r="C81" s="519"/>
      <c r="D81" s="37"/>
      <c r="E81" s="528"/>
      <c r="F81" s="519"/>
      <c r="G81" s="553"/>
      <c r="H81" s="529"/>
      <c r="I81" s="529"/>
      <c r="J81" s="529"/>
      <c r="K81" s="529"/>
      <c r="L81" s="529"/>
      <c r="M81" s="529"/>
      <c r="N81" s="529"/>
      <c r="O81" s="519"/>
      <c r="P81" s="553"/>
      <c r="Q81" s="529"/>
      <c r="R81" s="529"/>
      <c r="S81" s="529"/>
      <c r="T81" s="529"/>
      <c r="U81" s="529"/>
      <c r="V81" s="529"/>
      <c r="W81" s="529"/>
      <c r="X81" s="529"/>
      <c r="Y81" s="529"/>
      <c r="Z81" s="529"/>
      <c r="AA81" s="529"/>
      <c r="AB81" s="519"/>
      <c r="AC81" s="393"/>
      <c r="AD81" s="393"/>
    </row>
    <row r="82" spans="1:30" ht="15.75" customHeight="1">
      <c r="A82" s="393"/>
      <c r="B82" s="528"/>
      <c r="C82" s="519"/>
      <c r="D82" s="37"/>
      <c r="E82" s="528"/>
      <c r="F82" s="519"/>
      <c r="G82" s="553"/>
      <c r="H82" s="529"/>
      <c r="I82" s="529"/>
      <c r="J82" s="529"/>
      <c r="K82" s="529"/>
      <c r="L82" s="529"/>
      <c r="M82" s="529"/>
      <c r="N82" s="529"/>
      <c r="O82" s="519"/>
      <c r="P82" s="553"/>
      <c r="Q82" s="529"/>
      <c r="R82" s="529"/>
      <c r="S82" s="529"/>
      <c r="T82" s="529"/>
      <c r="U82" s="529"/>
      <c r="V82" s="529"/>
      <c r="W82" s="529"/>
      <c r="X82" s="529"/>
      <c r="Y82" s="529"/>
      <c r="Z82" s="529"/>
      <c r="AA82" s="529"/>
      <c r="AB82" s="519"/>
      <c r="AC82" s="393"/>
      <c r="AD82" s="393"/>
    </row>
    <row r="83" spans="1:30" ht="26.25" customHeight="1">
      <c r="A83" s="393"/>
      <c r="B83" s="554" t="s">
        <v>181</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19"/>
      <c r="AC83" s="393"/>
      <c r="AD83" s="426"/>
    </row>
    <row r="84" spans="1:30"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row>
    <row r="85" spans="1:30"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row>
    <row r="86" spans="1:30"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row>
    <row r="87" spans="1:30"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row>
    <row r="88" spans="1:30"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row>
    <row r="89" spans="1:30"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row>
    <row r="90" spans="1:30"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row>
    <row r="91" spans="1:30"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row>
    <row r="92" spans="1:30"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row>
    <row r="93" spans="1:30"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row>
    <row r="94" spans="1:30"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row>
    <row r="95" spans="1:30"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row>
    <row r="96" spans="1:30"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row>
    <row r="97" spans="1:30"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row>
    <row r="98" spans="1:30"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row>
    <row r="99" spans="1:30"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row>
    <row r="100" spans="1:30"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row>
    <row r="101" spans="1:30"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row>
    <row r="102" spans="1:30"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row>
    <row r="103" spans="1:30"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row>
    <row r="104" spans="1:30"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row>
    <row r="105" spans="1:30"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row>
    <row r="106" spans="1:30"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row>
    <row r="107" spans="1:30"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row>
    <row r="108" spans="1:30"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row>
    <row r="109" spans="1:30"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row>
    <row r="110" spans="1:30"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row>
    <row r="111" spans="1:30"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row>
    <row r="112" spans="1:30"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row>
    <row r="113" spans="1:30"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row>
    <row r="114" spans="1:30"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row>
    <row r="115" spans="1:30"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row>
    <row r="116" spans="1:30"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row>
    <row r="117" spans="1:30"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row>
    <row r="118" spans="1:30"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row>
    <row r="119" spans="1:30"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row>
    <row r="120" spans="1:30"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row>
    <row r="121" spans="1:30"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row>
    <row r="122" spans="1:30"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row>
    <row r="123" spans="1:30"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row>
    <row r="124" spans="1:30"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row>
    <row r="125" spans="1:30"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row>
    <row r="126" spans="1:30"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row>
    <row r="127" spans="1:30"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row>
    <row r="128" spans="1:30"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row>
    <row r="129" spans="1:30"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row>
    <row r="130" spans="1:30"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row>
    <row r="131" spans="1:30"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row>
    <row r="132" spans="1:30"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row>
    <row r="133" spans="1:30"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row>
    <row r="134" spans="1:30"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row>
    <row r="135" spans="1:30"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row>
    <row r="136" spans="1:30"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row>
    <row r="137" spans="1:30"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row>
    <row r="138" spans="1:30"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row>
    <row r="139" spans="1:30"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row>
    <row r="140" spans="1:30"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row>
    <row r="141" spans="1:30"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row>
    <row r="142" spans="1:30"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row>
    <row r="143" spans="1:30"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row>
    <row r="144" spans="1:30"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row r="145" spans="1:30"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row>
    <row r="146" spans="1:30"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row>
    <row r="147" spans="1:30"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row>
    <row r="148" spans="1:30"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row>
    <row r="149" spans="1:30"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row>
    <row r="150" spans="1:30"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row>
    <row r="151" spans="1:30"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row>
    <row r="152" spans="1:30"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row>
    <row r="153" spans="1:30"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row>
    <row r="154" spans="1:30"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row>
    <row r="155" spans="1:30"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row>
    <row r="156" spans="1:30"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row>
    <row r="157" spans="1:30"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row>
    <row r="158" spans="1:30"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row>
    <row r="159" spans="1:30"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row>
    <row r="160" spans="1:30"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row>
    <row r="161" spans="1:30"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row>
    <row r="162" spans="1:30"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row>
    <row r="163" spans="1:30"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row>
    <row r="164" spans="1:30"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row>
    <row r="165" spans="1:30"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row>
    <row r="166" spans="1:30"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row>
    <row r="167" spans="1:30"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row>
    <row r="168" spans="1:30"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row>
    <row r="169" spans="1:30"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row>
    <row r="170" spans="1:30"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row>
    <row r="171" spans="1:30"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row>
    <row r="172" spans="1:30"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row>
    <row r="173" spans="1:30"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row>
    <row r="174" spans="1:30"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row>
    <row r="175" spans="1:30"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row>
    <row r="176" spans="1:30"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row>
    <row r="177" spans="1:30"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row>
    <row r="178" spans="1:30"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row>
    <row r="179" spans="1:30"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row>
    <row r="180" spans="1:30"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row>
    <row r="181" spans="1:30"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row>
    <row r="182" spans="1:30"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row>
    <row r="183" spans="1:30"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row>
    <row r="184" spans="1:30"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row>
    <row r="185" spans="1:30"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row>
    <row r="186" spans="1:30"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row>
    <row r="187" spans="1:30"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row>
    <row r="188" spans="1:30"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row>
    <row r="189" spans="1:30"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row>
    <row r="190" spans="1:30"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row>
    <row r="191" spans="1:30"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row>
    <row r="192" spans="1:30"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row>
    <row r="193" spans="1:30"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row>
    <row r="194" spans="1:30"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row>
    <row r="195" spans="1:30"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row>
    <row r="196" spans="1:30"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row>
    <row r="197" spans="1:30"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row>
    <row r="198" spans="1:30"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row>
    <row r="199" spans="1:30"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row>
    <row r="200" spans="1:30"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row>
    <row r="201" spans="1:30"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row>
    <row r="202" spans="1:30"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row>
    <row r="203" spans="1:30"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row>
    <row r="204" spans="1:30"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row>
    <row r="205" spans="1:30"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row>
    <row r="206" spans="1:30"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row>
    <row r="207" spans="1:30"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row>
    <row r="208" spans="1:30"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row>
    <row r="209" spans="1:30"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row>
    <row r="210" spans="1:30"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row>
    <row r="211" spans="1:30"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row>
    <row r="212" spans="1:30"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row>
    <row r="213" spans="1:30"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row>
    <row r="214" spans="1:30"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row>
    <row r="215" spans="1:30"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row>
    <row r="216" spans="1:30"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row>
    <row r="217" spans="1:30"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row>
    <row r="218" spans="1:30"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row>
    <row r="219" spans="1:30"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row>
    <row r="220" spans="1:30"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row>
    <row r="221" spans="1:30"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row>
    <row r="222" spans="1:30"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row>
    <row r="223" spans="1:30"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row>
    <row r="224" spans="1:30"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row>
    <row r="225" spans="1:30"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row>
    <row r="226" spans="1:30"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row>
    <row r="227" spans="1:30"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row>
    <row r="228" spans="1:30"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row>
    <row r="229" spans="1:30"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row>
    <row r="230" spans="1:30"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row>
    <row r="231" spans="1:30"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row>
    <row r="232" spans="1:30"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row>
    <row r="233" spans="1:30"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row>
    <row r="234" spans="1:30"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row>
    <row r="235" spans="1:30"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row>
    <row r="236" spans="1:30"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row>
    <row r="237" spans="1:30"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row>
    <row r="238" spans="1:30"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row>
    <row r="239" spans="1:30"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row>
    <row r="240" spans="1:30"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row>
    <row r="241" spans="1:30"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row>
    <row r="242" spans="1:30"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row>
    <row r="243" spans="1:30"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row>
    <row r="244" spans="1:30"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row>
    <row r="245" spans="1:30"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row>
    <row r="246" spans="1:30"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row>
    <row r="247" spans="1:30"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row>
    <row r="248" spans="1:30"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row>
    <row r="249" spans="1:30"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row>
    <row r="250" spans="1:30"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row>
    <row r="251" spans="1:30"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row>
    <row r="252" spans="1:30"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row>
    <row r="253" spans="1:30"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row>
    <row r="254" spans="1:30"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row>
    <row r="255" spans="1:30"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row>
    <row r="256" spans="1:30"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row>
    <row r="257" spans="1:30"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row>
    <row r="258" spans="1:30"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row>
    <row r="259" spans="1:30"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row>
    <row r="260" spans="1:30"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row>
    <row r="261" spans="1:30"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row>
    <row r="262" spans="1:30"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row>
    <row r="263" spans="1:30"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row>
    <row r="264" spans="1:30"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row>
    <row r="265" spans="1:30"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row>
    <row r="266" spans="1:30"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row>
    <row r="267" spans="1:30"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row>
    <row r="268" spans="1:30"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row>
    <row r="269" spans="1:30"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row>
    <row r="270" spans="1:30"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row>
    <row r="271" spans="1:30"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row>
    <row r="272" spans="1:30"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row>
    <row r="273" spans="1:30"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row>
    <row r="274" spans="1:30"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row>
    <row r="275" spans="1:30"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row>
    <row r="276" spans="1:30"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row>
    <row r="277" spans="1:30"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row>
    <row r="278" spans="1:30"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row>
    <row r="279" spans="1:30"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row>
    <row r="280" spans="1:30"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row>
    <row r="281" spans="1:30"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row>
    <row r="282" spans="1:30"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row>
    <row r="283" spans="1:30"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row>
    <row r="284" spans="1:30"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row>
    <row r="285" spans="1:30"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row>
    <row r="286" spans="1:30"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row>
    <row r="287" spans="1:30"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row>
    <row r="288" spans="1:30"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row>
    <row r="289" spans="1:30"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row>
    <row r="290" spans="1:30"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row>
    <row r="291" spans="1:30"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row>
    <row r="292" spans="1:30"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row>
    <row r="293" spans="1:30"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row>
    <row r="294" spans="1:30"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row>
    <row r="295" spans="1:30"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row>
    <row r="296" spans="1:30"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row>
    <row r="297" spans="1:30"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row>
    <row r="298" spans="1:30"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row>
    <row r="299" spans="1:30"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row>
    <row r="300" spans="1:30"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row>
    <row r="301" spans="1:30"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row>
    <row r="302" spans="1:30"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row>
    <row r="303" spans="1:30"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row>
    <row r="304" spans="1:30"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row>
    <row r="305" spans="1:30"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row>
    <row r="306" spans="1:30"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row>
    <row r="307" spans="1:30"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row>
    <row r="308" spans="1:30"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row>
    <row r="309" spans="1:30"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row>
    <row r="310" spans="1:30"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row>
    <row r="311" spans="1:30"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row>
    <row r="312" spans="1:30"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row>
    <row r="313" spans="1:30"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row>
    <row r="314" spans="1:30"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row>
    <row r="315" spans="1:30"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row>
    <row r="316" spans="1:30"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row>
    <row r="317" spans="1:30"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row>
    <row r="318" spans="1:30"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row>
    <row r="319" spans="1:30"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row>
    <row r="320" spans="1:30"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row>
    <row r="321" spans="1:30"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row>
    <row r="322" spans="1:30"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row>
    <row r="323" spans="1:30"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row>
    <row r="324" spans="1:30"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row>
    <row r="325" spans="1:30"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row>
    <row r="326" spans="1:30"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row>
    <row r="327" spans="1:30"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row>
    <row r="328" spans="1:30"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row>
    <row r="329" spans="1:30"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row>
    <row r="330" spans="1:30"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row>
    <row r="331" spans="1:30"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row>
    <row r="332" spans="1:30"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row>
    <row r="333" spans="1:30"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row>
    <row r="334" spans="1:30"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row>
    <row r="335" spans="1:30"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row>
    <row r="336" spans="1:30"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row>
    <row r="337" spans="1:30"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row>
    <row r="338" spans="1:30"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row>
    <row r="339" spans="1:30"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row>
    <row r="340" spans="1:30"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row>
    <row r="341" spans="1:30"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row>
    <row r="342" spans="1:30"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row>
    <row r="343" spans="1:30"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row>
    <row r="344" spans="1:30"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row>
    <row r="345" spans="1:30"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row>
    <row r="346" spans="1:30"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row>
    <row r="347" spans="1:30"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row>
    <row r="348" spans="1:30"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row>
    <row r="349" spans="1:30"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row>
    <row r="350" spans="1:30"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row>
    <row r="351" spans="1:30"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row>
    <row r="352" spans="1:30"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row>
    <row r="353" spans="1:30"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row>
    <row r="354" spans="1:30"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row>
    <row r="355" spans="1:30"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row>
    <row r="356" spans="1:30"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row>
    <row r="357" spans="1:30"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row>
    <row r="358" spans="1:30"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row>
    <row r="359" spans="1:30"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row>
    <row r="360" spans="1:30"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row>
    <row r="361" spans="1:30"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row>
    <row r="362" spans="1:30"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row>
    <row r="363" spans="1:30"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row>
    <row r="364" spans="1:30"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row>
    <row r="365" spans="1:30"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row>
    <row r="366" spans="1:30"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row>
    <row r="367" spans="1:30"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row>
    <row r="368" spans="1:30"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row>
    <row r="369" spans="1:30"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row>
    <row r="370" spans="1:30"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row>
    <row r="371" spans="1:30"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row>
    <row r="372" spans="1:30"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row>
    <row r="373" spans="1:30"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row>
    <row r="374" spans="1:30"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row>
    <row r="375" spans="1:30"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row>
    <row r="376" spans="1:30"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row>
    <row r="377" spans="1:30"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row>
    <row r="378" spans="1:30"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row>
    <row r="379" spans="1:30"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row>
    <row r="380" spans="1:30"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row>
    <row r="381" spans="1:30"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row>
    <row r="382" spans="1:30"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row>
    <row r="383" spans="1:30"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row>
    <row r="384" spans="1:30"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row>
    <row r="385" spans="1:30"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row>
    <row r="386" spans="1:30"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row>
    <row r="387" spans="1:30"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row>
    <row r="388" spans="1:30"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row>
    <row r="389" spans="1:30"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row>
    <row r="390" spans="1:30"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row>
    <row r="391" spans="1:30"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row>
    <row r="392" spans="1:30"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row>
    <row r="393" spans="1:30"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row>
    <row r="394" spans="1:30"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row>
    <row r="395" spans="1:30"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row>
    <row r="396" spans="1:30"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row>
    <row r="397" spans="1:30"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row>
    <row r="398" spans="1:30"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row>
    <row r="399" spans="1:30"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row>
    <row r="400" spans="1:30"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row>
    <row r="401" spans="1:30"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row>
    <row r="402" spans="1:30"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row>
    <row r="403" spans="1:30"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row>
    <row r="404" spans="1:30"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row>
    <row r="405" spans="1:30"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row>
    <row r="406" spans="1:30"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row>
    <row r="407" spans="1:30"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row>
    <row r="408" spans="1:30"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row>
    <row r="409" spans="1:30"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row>
    <row r="410" spans="1:30"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row>
    <row r="411" spans="1:30"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row>
    <row r="412" spans="1:30"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row>
    <row r="413" spans="1:30"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row>
    <row r="414" spans="1:30"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row>
    <row r="415" spans="1:30"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row>
    <row r="416" spans="1:30"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row>
    <row r="417" spans="1:30"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row>
    <row r="418" spans="1:30"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row>
    <row r="419" spans="1:30"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row>
    <row r="420" spans="1:30"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row>
    <row r="421" spans="1:30"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row>
    <row r="422" spans="1:30"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row>
    <row r="423" spans="1:30"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row>
    <row r="424" spans="1:30"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row>
    <row r="425" spans="1:30"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row>
    <row r="426" spans="1:30"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row>
    <row r="427" spans="1:30"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row>
    <row r="428" spans="1:30"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row>
    <row r="429" spans="1:30"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row>
    <row r="430" spans="1:30"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row>
    <row r="431" spans="1:30"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row>
    <row r="432" spans="1:30"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row>
    <row r="433" spans="1:30"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row>
    <row r="434" spans="1:30"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row>
    <row r="435" spans="1:30"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row>
    <row r="436" spans="1:30"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row>
    <row r="437" spans="1:30"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row>
    <row r="438" spans="1:30"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row>
    <row r="439" spans="1:30"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row>
    <row r="440" spans="1:30"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row>
    <row r="441" spans="1:30"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row>
    <row r="442" spans="1:30"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row>
    <row r="443" spans="1:30"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row>
    <row r="444" spans="1:30"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row>
    <row r="445" spans="1:30"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row>
    <row r="446" spans="1:30"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row>
    <row r="447" spans="1:30"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row>
    <row r="448" spans="1:30"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row>
    <row r="449" spans="1:30"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row>
    <row r="450" spans="1:30"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row>
    <row r="451" spans="1:30"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row>
    <row r="452" spans="1:30"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row>
    <row r="453" spans="1:30"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row>
    <row r="454" spans="1:30"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row>
    <row r="455" spans="1:30"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row>
    <row r="456" spans="1:30"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row>
    <row r="457" spans="1:30"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row>
    <row r="458" spans="1:30"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row>
    <row r="459" spans="1:30"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row>
    <row r="460" spans="1:30"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row>
    <row r="461" spans="1:30"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row>
    <row r="462" spans="1:30"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row>
    <row r="463" spans="1:30"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row>
    <row r="464" spans="1:30"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row>
    <row r="465" spans="1:30"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row>
    <row r="466" spans="1:30"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row>
    <row r="467" spans="1:30"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row>
    <row r="468" spans="1:30"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row>
    <row r="469" spans="1:30"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row>
    <row r="470" spans="1:30"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row>
    <row r="471" spans="1:30"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row>
    <row r="472" spans="1:30"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row>
    <row r="473" spans="1:30"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row>
    <row r="474" spans="1:30"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row>
    <row r="475" spans="1:30"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row>
    <row r="476" spans="1:30"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row>
    <row r="477" spans="1:30"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row>
    <row r="478" spans="1:30"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row>
    <row r="479" spans="1:30"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row>
    <row r="480" spans="1:30"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row>
    <row r="481" spans="1:30"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row>
    <row r="482" spans="1:30"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row>
    <row r="483" spans="1:30"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row>
    <row r="484" spans="1:30"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row>
    <row r="485" spans="1:30"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row>
    <row r="486" spans="1:30"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row>
    <row r="487" spans="1:30"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row>
    <row r="488" spans="1:30"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row>
    <row r="489" spans="1:30"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row>
    <row r="490" spans="1:30"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row>
    <row r="491" spans="1:30"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row>
    <row r="492" spans="1:30"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row>
    <row r="493" spans="1:30"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row>
    <row r="494" spans="1:30"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row>
    <row r="495" spans="1:30"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row>
    <row r="496" spans="1:30"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row>
    <row r="497" spans="1:30"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row>
    <row r="498" spans="1:30"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row>
    <row r="499" spans="1:30"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row>
    <row r="500" spans="1:30"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row>
    <row r="501" spans="1:30"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row>
    <row r="502" spans="1:30"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row>
    <row r="503" spans="1:30"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row>
    <row r="504" spans="1:30"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row>
    <row r="505" spans="1:30"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row>
    <row r="506" spans="1:30"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row>
    <row r="507" spans="1:30"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row>
    <row r="508" spans="1:30"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row>
    <row r="509" spans="1:30"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row>
    <row r="510" spans="1:30"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row>
    <row r="511" spans="1:30"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row>
    <row r="512" spans="1:30"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row>
    <row r="513" spans="1:30"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row>
    <row r="514" spans="1:30"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row>
    <row r="515" spans="1:30"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row>
    <row r="516" spans="1:30"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row>
    <row r="517" spans="1:30"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row>
    <row r="518" spans="1:30"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row>
    <row r="519" spans="1:30"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row>
    <row r="520" spans="1:30"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row>
    <row r="521" spans="1:30"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row>
    <row r="522" spans="1:30"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row>
    <row r="523" spans="1:30"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row>
    <row r="524" spans="1:30"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row>
    <row r="525" spans="1:30"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row>
    <row r="526" spans="1:30"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row>
    <row r="527" spans="1:30"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row>
    <row r="528" spans="1:30"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row>
    <row r="529" spans="1:30"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row>
    <row r="530" spans="1:30"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row>
    <row r="531" spans="1:30"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row>
    <row r="532" spans="1:30"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row>
    <row r="533" spans="1:30"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row>
    <row r="534" spans="1:30"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row>
    <row r="535" spans="1:30"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row>
    <row r="536" spans="1:30"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row>
    <row r="537" spans="1:30"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row>
    <row r="538" spans="1:30"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row>
    <row r="539" spans="1:30"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row>
    <row r="540" spans="1:30"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row>
    <row r="541" spans="1:30"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row>
    <row r="542" spans="1:30"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row>
    <row r="543" spans="1:30"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row>
    <row r="544" spans="1:30"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row>
    <row r="545" spans="1:30"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row>
    <row r="546" spans="1:30"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row>
    <row r="547" spans="1:30"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row>
    <row r="548" spans="1:30"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row>
    <row r="549" spans="1:30"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row>
    <row r="550" spans="1:30"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row>
    <row r="551" spans="1:30"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row>
    <row r="552" spans="1:30"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row>
    <row r="553" spans="1:30"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row>
    <row r="554" spans="1:30"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row>
    <row r="555" spans="1:30"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row>
    <row r="556" spans="1:30"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row>
    <row r="557" spans="1:30"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row>
    <row r="558" spans="1:30"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row>
    <row r="559" spans="1:30"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row>
    <row r="560" spans="1:30"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row>
    <row r="561" spans="1:30"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row>
    <row r="562" spans="1:30"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row>
    <row r="563" spans="1:30"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row>
    <row r="564" spans="1:30"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row>
    <row r="565" spans="1:30"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row>
    <row r="566" spans="1:30"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row>
    <row r="567" spans="1:30"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row>
    <row r="568" spans="1:30"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row>
    <row r="569" spans="1:30"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row>
    <row r="570" spans="1:30"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row>
    <row r="571" spans="1:30"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row>
    <row r="572" spans="1:30"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row>
    <row r="573" spans="1:30"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row>
    <row r="574" spans="1:30"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row>
    <row r="575" spans="1:30"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row>
    <row r="576" spans="1:30"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row>
    <row r="577" spans="1:30"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row>
    <row r="578" spans="1:30"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row>
    <row r="579" spans="1:30"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row>
    <row r="580" spans="1:30"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row>
    <row r="581" spans="1:30"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row>
    <row r="582" spans="1:30"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row>
    <row r="583" spans="1:30"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row>
    <row r="584" spans="1:30"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row>
    <row r="585" spans="1:30"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row>
    <row r="586" spans="1:30"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row>
    <row r="587" spans="1:30"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row>
    <row r="588" spans="1:30"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row>
    <row r="589" spans="1:30"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row>
    <row r="590" spans="1:30"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row>
    <row r="591" spans="1:30"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row>
    <row r="592" spans="1:30"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row>
    <row r="593" spans="1:30"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row>
    <row r="594" spans="1:30"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row>
    <row r="595" spans="1:30"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row>
    <row r="596" spans="1:30"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row>
    <row r="597" spans="1:30"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row>
    <row r="598" spans="1:30"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row>
    <row r="599" spans="1:30"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row>
    <row r="600" spans="1:30"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row>
    <row r="601" spans="1:30"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row>
    <row r="602" spans="1:30"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row>
    <row r="603" spans="1:30"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row>
    <row r="604" spans="1:30"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row>
    <row r="605" spans="1:30"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row>
    <row r="606" spans="1:30"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row>
    <row r="607" spans="1:30"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row>
    <row r="608" spans="1:30"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row>
    <row r="609" spans="1:30"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row>
    <row r="610" spans="1:30"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row>
    <row r="611" spans="1:30"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row>
    <row r="612" spans="1:30"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row>
    <row r="613" spans="1:30"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row>
    <row r="614" spans="1:30"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row>
    <row r="615" spans="1:30"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row>
    <row r="616" spans="1:30"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row>
    <row r="617" spans="1:30"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row>
    <row r="618" spans="1:30"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row>
    <row r="619" spans="1:30"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row>
    <row r="620" spans="1:30"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row>
    <row r="621" spans="1:30"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row>
    <row r="622" spans="1:30"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row>
    <row r="623" spans="1:30"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row>
    <row r="624" spans="1:30"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row>
    <row r="625" spans="1:30"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row>
    <row r="626" spans="1:30"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row>
    <row r="627" spans="1:30"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row>
    <row r="628" spans="1:30"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row>
    <row r="629" spans="1:30"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row>
    <row r="630" spans="1:30"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row>
    <row r="631" spans="1:30"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row>
    <row r="632" spans="1:30"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row>
    <row r="633" spans="1:30"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row>
    <row r="634" spans="1:30"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row>
    <row r="635" spans="1:30"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row>
    <row r="636" spans="1:30"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row>
    <row r="637" spans="1:30"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row>
    <row r="638" spans="1:30"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row>
    <row r="639" spans="1:30"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row>
    <row r="640" spans="1:30"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row>
    <row r="641" spans="1:30"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row>
    <row r="642" spans="1:30"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row>
    <row r="643" spans="1:30"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row>
    <row r="644" spans="1:30"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row>
    <row r="645" spans="1:30"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row>
    <row r="646" spans="1:30"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row>
    <row r="647" spans="1:30"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row>
    <row r="648" spans="1:30"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row>
    <row r="649" spans="1:30"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row>
    <row r="650" spans="1:30"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row>
    <row r="651" spans="1:30"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row>
    <row r="652" spans="1:30"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row>
    <row r="653" spans="1:30"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row>
    <row r="654" spans="1:30"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row>
    <row r="655" spans="1:30"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row>
    <row r="656" spans="1:30"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row>
    <row r="657" spans="1:30"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row>
    <row r="658" spans="1:30"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row>
    <row r="659" spans="1:30"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row>
    <row r="660" spans="1:30"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row>
    <row r="661" spans="1:30"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row>
    <row r="662" spans="1:30"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row>
    <row r="663" spans="1:30"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row>
    <row r="664" spans="1:30"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row>
    <row r="665" spans="1:30"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row>
    <row r="666" spans="1:30"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row>
    <row r="667" spans="1:30"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row>
    <row r="668" spans="1:30"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row>
    <row r="669" spans="1:30"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row>
    <row r="670" spans="1:30"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row>
    <row r="671" spans="1:30"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row>
    <row r="672" spans="1:30"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row>
    <row r="673" spans="1:30"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row>
    <row r="674" spans="1:30"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row>
    <row r="675" spans="1:30"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row>
    <row r="676" spans="1:30"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row>
    <row r="677" spans="1:30"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row>
    <row r="678" spans="1:30"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row>
    <row r="679" spans="1:30"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row>
    <row r="680" spans="1:30"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row>
    <row r="681" spans="1:30"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row>
    <row r="682" spans="1:30"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row>
    <row r="683" spans="1:30"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row>
    <row r="684" spans="1:30"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row>
    <row r="685" spans="1:30"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row>
    <row r="686" spans="1:30"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row>
    <row r="687" spans="1:30"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row>
    <row r="688" spans="1:30"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row>
    <row r="689" spans="1:30"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row>
    <row r="690" spans="1:30"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row>
    <row r="691" spans="1:30"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row>
    <row r="692" spans="1:30"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row>
    <row r="693" spans="1:30"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row>
    <row r="694" spans="1:30"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row>
    <row r="695" spans="1:30"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row>
    <row r="696" spans="1:30"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row>
    <row r="697" spans="1:30"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row>
    <row r="698" spans="1:30"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row>
    <row r="699" spans="1:30"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row>
    <row r="700" spans="1:30"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row>
    <row r="701" spans="1:30"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row>
    <row r="702" spans="1:30"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row>
    <row r="703" spans="1:30"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row>
    <row r="704" spans="1:30"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row>
    <row r="705" spans="1:30"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row>
    <row r="706" spans="1:30"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row>
    <row r="707" spans="1:30"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row>
    <row r="708" spans="1:30"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row>
    <row r="709" spans="1:30"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row>
    <row r="710" spans="1:30"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row>
    <row r="711" spans="1:30"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row>
    <row r="712" spans="1:30"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row>
    <row r="713" spans="1:30"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row>
    <row r="714" spans="1:30"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row>
    <row r="715" spans="1:30"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row>
    <row r="716" spans="1:30"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row>
    <row r="717" spans="1:30"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row>
    <row r="718" spans="1:30"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row>
    <row r="719" spans="1:30"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row>
    <row r="720" spans="1:30"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row>
    <row r="721" spans="1:30"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row>
    <row r="722" spans="1:30"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row>
    <row r="723" spans="1:30"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row>
    <row r="724" spans="1:30"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row>
    <row r="725" spans="1:30"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row>
    <row r="726" spans="1:30"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row>
    <row r="727" spans="1:30"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row>
    <row r="728" spans="1:30"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row>
    <row r="729" spans="1:30"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row>
    <row r="730" spans="1:30"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row>
    <row r="731" spans="1:30"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row>
    <row r="732" spans="1:30"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row>
    <row r="733" spans="1:30"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row>
    <row r="734" spans="1:30"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row>
    <row r="735" spans="1:30"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row>
    <row r="736" spans="1:30"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row>
    <row r="737" spans="1:30"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row>
    <row r="738" spans="1:30"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row>
    <row r="739" spans="1:30"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row>
    <row r="740" spans="1:30"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row>
    <row r="741" spans="1:30"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row>
    <row r="742" spans="1:30"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row>
    <row r="743" spans="1:30"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row>
    <row r="744" spans="1:30"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row>
    <row r="745" spans="1:30"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row>
    <row r="746" spans="1:30"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row>
    <row r="747" spans="1:30"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row>
    <row r="748" spans="1:30"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row>
    <row r="749" spans="1:30"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row>
    <row r="750" spans="1:30"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row>
    <row r="751" spans="1:30"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row>
    <row r="752" spans="1:30"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row>
    <row r="753" spans="1:30"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row>
    <row r="754" spans="1:30"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row>
    <row r="755" spans="1:30"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row>
    <row r="756" spans="1:30"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row>
    <row r="757" spans="1:30"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row>
    <row r="758" spans="1:30"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row>
    <row r="759" spans="1:30"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row>
    <row r="760" spans="1:30"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row>
    <row r="761" spans="1:30"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row>
    <row r="762" spans="1:30"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row>
    <row r="763" spans="1:30"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row>
    <row r="764" spans="1:30"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row>
    <row r="765" spans="1:30"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row>
    <row r="766" spans="1:30"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row>
    <row r="767" spans="1:30"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row>
    <row r="768" spans="1:30"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row>
    <row r="769" spans="1:30"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row>
    <row r="770" spans="1:30"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row>
    <row r="771" spans="1:30"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row>
    <row r="772" spans="1:30"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row>
    <row r="773" spans="1:30"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row>
    <row r="774" spans="1:30"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row>
    <row r="775" spans="1:30"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row>
    <row r="776" spans="1:30"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row>
    <row r="777" spans="1:30"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row>
    <row r="778" spans="1:30"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row>
    <row r="779" spans="1:30"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row>
    <row r="780" spans="1:30"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row>
    <row r="781" spans="1:30"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row>
    <row r="782" spans="1:30"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row>
    <row r="783" spans="1:30"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row>
    <row r="784" spans="1:30"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row>
    <row r="785" spans="1:30"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row>
    <row r="786" spans="1:30"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row>
    <row r="787" spans="1:30"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row>
    <row r="788" spans="1:30"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row>
    <row r="789" spans="1:30"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row>
    <row r="790" spans="1:30"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row>
    <row r="791" spans="1:30"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row>
    <row r="792" spans="1:30"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row>
    <row r="793" spans="1:30"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row>
    <row r="794" spans="1:30"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row>
    <row r="795" spans="1:30"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row>
    <row r="796" spans="1:30"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row>
    <row r="797" spans="1:30"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row>
    <row r="798" spans="1:30"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row>
    <row r="799" spans="1:30"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row>
    <row r="800" spans="1:30"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row>
    <row r="801" spans="1:30"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row>
    <row r="802" spans="1:30"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row>
    <row r="803" spans="1:30"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row>
    <row r="804" spans="1:30"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row>
    <row r="805" spans="1:30"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row>
    <row r="806" spans="1:30"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row>
    <row r="807" spans="1:30"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row>
    <row r="808" spans="1:30"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row>
    <row r="809" spans="1:30"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row>
    <row r="810" spans="1:30"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row>
    <row r="811" spans="1:30"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row>
    <row r="812" spans="1:30"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row>
    <row r="813" spans="1:30"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row>
    <row r="814" spans="1:30"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row>
    <row r="815" spans="1:30"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row>
    <row r="816" spans="1:30"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row>
    <row r="817" spans="1:30"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row>
    <row r="818" spans="1:30"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row>
    <row r="819" spans="1:30"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row>
    <row r="820" spans="1:30"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row>
    <row r="821" spans="1:30"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row>
    <row r="822" spans="1:30"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row>
    <row r="823" spans="1:30"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row>
    <row r="824" spans="1:30"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row>
    <row r="825" spans="1:30"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row>
    <row r="826" spans="1:30"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row>
    <row r="827" spans="1:30"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row>
    <row r="828" spans="1:30"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row>
    <row r="829" spans="1:30"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row>
    <row r="830" spans="1:30"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row>
    <row r="831" spans="1:30"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row>
    <row r="832" spans="1:30"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row>
    <row r="833" spans="1:30"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row>
    <row r="834" spans="1:30"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row>
    <row r="835" spans="1:30"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row>
    <row r="836" spans="1:30"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row>
    <row r="837" spans="1:30"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row>
    <row r="838" spans="1:30"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row>
    <row r="839" spans="1:30"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row>
    <row r="840" spans="1:30"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row>
    <row r="841" spans="1:30"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row>
    <row r="842" spans="1:30"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row>
    <row r="843" spans="1:30"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row>
    <row r="844" spans="1:30"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row>
    <row r="845" spans="1:30"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row>
    <row r="846" spans="1:30"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row>
    <row r="847" spans="1:30"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row>
    <row r="848" spans="1:30"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row>
    <row r="849" spans="1:30"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row>
    <row r="850" spans="1:30"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row>
    <row r="851" spans="1:30"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row>
    <row r="852" spans="1:30"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row>
    <row r="853" spans="1:30"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row>
    <row r="854" spans="1:30"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row>
    <row r="855" spans="1:30"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row>
    <row r="856" spans="1:30"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row>
    <row r="857" spans="1:30"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row>
    <row r="858" spans="1:30"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row>
    <row r="859" spans="1:30"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row>
    <row r="860" spans="1:30"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row>
    <row r="861" spans="1:30"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row>
    <row r="862" spans="1:30"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row>
    <row r="863" spans="1:30"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row>
    <row r="864" spans="1:30"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row>
    <row r="865" spans="1:30"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row>
    <row r="866" spans="1:30"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row>
    <row r="867" spans="1:30"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row>
    <row r="868" spans="1:30"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row>
    <row r="869" spans="1:30"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row>
    <row r="870" spans="1:30"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row>
    <row r="871" spans="1:30"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row>
    <row r="872" spans="1:30"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row>
    <row r="873" spans="1:30"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row>
    <row r="874" spans="1:30"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row>
    <row r="875" spans="1:30"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row>
    <row r="876" spans="1:30"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row>
    <row r="877" spans="1:30"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row>
    <row r="878" spans="1:30"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row>
    <row r="879" spans="1:30"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row>
    <row r="880" spans="1:30"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row>
    <row r="881" spans="1:30"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row>
    <row r="882" spans="1:30"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row>
    <row r="883" spans="1:30"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row>
    <row r="884" spans="1:30"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row>
    <row r="885" spans="1:30"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row>
    <row r="886" spans="1:30"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row>
    <row r="887" spans="1:30"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row>
    <row r="888" spans="1:30"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row>
    <row r="889" spans="1:30"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row>
    <row r="890" spans="1:30"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row>
    <row r="891" spans="1:30"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row>
    <row r="892" spans="1:30"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row>
    <row r="893" spans="1:30"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row>
    <row r="894" spans="1:30"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row>
    <row r="895" spans="1:30"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row>
    <row r="896" spans="1:30"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row>
    <row r="897" spans="1:30"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row>
    <row r="898" spans="1:30"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row>
    <row r="899" spans="1:30"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row>
    <row r="900" spans="1:30"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row>
    <row r="901" spans="1:30"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row>
    <row r="902" spans="1:30"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row>
    <row r="903" spans="1:30"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row>
    <row r="904" spans="1:30"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row>
    <row r="905" spans="1:30"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row>
    <row r="906" spans="1:30"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row>
    <row r="907" spans="1:30"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row>
    <row r="908" spans="1:30"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row>
    <row r="909" spans="1:30"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row>
    <row r="910" spans="1:30"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row>
    <row r="911" spans="1:30"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row>
    <row r="912" spans="1:30"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row>
    <row r="913" spans="1:30"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row>
    <row r="914" spans="1:30"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row>
    <row r="915" spans="1:30"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row>
    <row r="916" spans="1:30"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row>
    <row r="917" spans="1:30"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row>
    <row r="918" spans="1:30"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row>
    <row r="919" spans="1:30"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row>
    <row r="920" spans="1:30"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row>
    <row r="921" spans="1:30"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row>
    <row r="922" spans="1:30"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row>
    <row r="923" spans="1:30"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row>
    <row r="924" spans="1:30"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row>
    <row r="925" spans="1:30"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row>
    <row r="926" spans="1:30"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row>
    <row r="927" spans="1:30"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row>
    <row r="928" spans="1:30"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row>
    <row r="929" spans="1:30"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row>
    <row r="930" spans="1:30"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row>
    <row r="931" spans="1:30"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row>
    <row r="932" spans="1:30"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row>
    <row r="933" spans="1:30"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row>
    <row r="934" spans="1:30"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row>
    <row r="935" spans="1:30"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row>
    <row r="936" spans="1:30"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row>
    <row r="937" spans="1:30"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row>
    <row r="938" spans="1:30"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row>
    <row r="939" spans="1:30"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row>
    <row r="940" spans="1:30"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row>
    <row r="941" spans="1:30"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row>
    <row r="942" spans="1:30"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row>
    <row r="943" spans="1:30"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row>
    <row r="944" spans="1:30"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row>
    <row r="945" spans="1:30"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row>
    <row r="946" spans="1:30"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row>
    <row r="947" spans="1:30"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row>
    <row r="948" spans="1:30"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row>
    <row r="949" spans="1:30"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row>
    <row r="950" spans="1:30"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row>
    <row r="951" spans="1:30"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row>
    <row r="952" spans="1:30"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row>
    <row r="953" spans="1:30"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row>
    <row r="954" spans="1:30"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row>
    <row r="955" spans="1:30"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row>
    <row r="956" spans="1:30"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row>
    <row r="957" spans="1:30"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row>
    <row r="958" spans="1:30"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row>
    <row r="959" spans="1:30"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row>
    <row r="960" spans="1:30"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row>
    <row r="961" spans="1:30"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row>
    <row r="962" spans="1:30"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row>
    <row r="963" spans="1:30"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row>
    <row r="964" spans="1:30"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row>
    <row r="965" spans="1:30"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row>
    <row r="966" spans="1:30"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row>
    <row r="967" spans="1:30"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row>
    <row r="968" spans="1:30"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row>
    <row r="969" spans="1:30"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row>
    <row r="970" spans="1:30"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row>
    <row r="971" spans="1:30"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row>
    <row r="972" spans="1:30"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row>
    <row r="973" spans="1:30"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row>
    <row r="974" spans="1:30"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row>
    <row r="975" spans="1:30"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row>
    <row r="976" spans="1:30"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row>
    <row r="977" spans="1:30"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row>
    <row r="978" spans="1:30"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row>
    <row r="979" spans="1:30"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row>
    <row r="980" spans="1:30"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row>
    <row r="981" spans="1:30"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row>
    <row r="982" spans="1:30"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row>
    <row r="983" spans="1:30"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row>
    <row r="984" spans="1:30"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row>
    <row r="985" spans="1:30"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row>
    <row r="986" spans="1:30"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row>
    <row r="987" spans="1:30"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row>
    <row r="988" spans="1:30"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row>
    <row r="989" spans="1:30"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row>
    <row r="990" spans="1:30"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row>
    <row r="991" spans="1:30"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row>
    <row r="992" spans="1:30"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row>
    <row r="993" spans="1:30"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row>
    <row r="994" spans="1:30"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row>
    <row r="995" spans="1:30"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row>
    <row r="996" spans="1:30"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row>
    <row r="997" spans="1:30"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row>
    <row r="998" spans="1:30"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row>
    <row r="999" spans="1:30"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row>
    <row r="1000" spans="1:30"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49" customWidth="1"/>
    <col min="34" max="34" width="11.5" customWidth="1"/>
  </cols>
  <sheetData>
    <row r="1" spans="1:34" ht="12.7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row>
    <row r="2" spans="1:34" ht="12.75" customHeight="1">
      <c r="A2" s="393"/>
      <c r="B2" s="555"/>
      <c r="C2" s="539"/>
      <c r="D2" s="540"/>
      <c r="E2" s="25"/>
      <c r="F2" s="558" t="s">
        <v>120</v>
      </c>
      <c r="G2" s="539"/>
      <c r="H2" s="539"/>
      <c r="I2" s="539"/>
      <c r="J2" s="539"/>
      <c r="K2" s="539"/>
      <c r="L2" s="539"/>
      <c r="M2" s="539"/>
      <c r="N2" s="539"/>
      <c r="O2" s="539"/>
      <c r="P2" s="539"/>
      <c r="Q2" s="539"/>
      <c r="R2" s="539"/>
      <c r="S2" s="539"/>
      <c r="T2" s="539"/>
      <c r="U2" s="539"/>
      <c r="V2" s="539"/>
      <c r="W2" s="539"/>
      <c r="X2" s="539"/>
      <c r="Y2" s="539"/>
      <c r="Z2" s="539"/>
      <c r="AA2" s="539"/>
      <c r="AB2" s="540"/>
      <c r="AC2" s="393"/>
      <c r="AD2" s="393"/>
      <c r="AE2" s="393"/>
      <c r="AF2" s="393"/>
      <c r="AG2" s="393"/>
      <c r="AH2" s="393"/>
    </row>
    <row r="3" spans="1:34" ht="12.75" customHeight="1">
      <c r="A3" s="393"/>
      <c r="B3" s="556"/>
      <c r="C3" s="503"/>
      <c r="D3" s="557"/>
      <c r="E3" s="26"/>
      <c r="F3" s="546"/>
      <c r="G3" s="503"/>
      <c r="H3" s="503"/>
      <c r="I3" s="503"/>
      <c r="J3" s="503"/>
      <c r="K3" s="503"/>
      <c r="L3" s="503"/>
      <c r="M3" s="503"/>
      <c r="N3" s="503"/>
      <c r="O3" s="503"/>
      <c r="P3" s="503"/>
      <c r="Q3" s="503"/>
      <c r="R3" s="503"/>
      <c r="S3" s="503"/>
      <c r="T3" s="503"/>
      <c r="U3" s="503"/>
      <c r="V3" s="503"/>
      <c r="W3" s="503"/>
      <c r="X3" s="503"/>
      <c r="Y3" s="503"/>
      <c r="Z3" s="503"/>
      <c r="AA3" s="503"/>
      <c r="AB3" s="557"/>
      <c r="AC3" s="393"/>
      <c r="AD3" s="393"/>
      <c r="AE3" s="393"/>
      <c r="AF3" s="393"/>
      <c r="AG3" s="393"/>
      <c r="AH3" s="393"/>
    </row>
    <row r="4" spans="1:34" ht="12.75" customHeight="1">
      <c r="A4" s="393"/>
      <c r="B4" s="556"/>
      <c r="C4" s="503"/>
      <c r="D4" s="557"/>
      <c r="E4" s="26"/>
      <c r="F4" s="546"/>
      <c r="G4" s="503"/>
      <c r="H4" s="503"/>
      <c r="I4" s="503"/>
      <c r="J4" s="503"/>
      <c r="K4" s="503"/>
      <c r="L4" s="503"/>
      <c r="M4" s="503"/>
      <c r="N4" s="503"/>
      <c r="O4" s="503"/>
      <c r="P4" s="503"/>
      <c r="Q4" s="503"/>
      <c r="R4" s="503"/>
      <c r="S4" s="503"/>
      <c r="T4" s="503"/>
      <c r="U4" s="503"/>
      <c r="V4" s="503"/>
      <c r="W4" s="503"/>
      <c r="X4" s="503"/>
      <c r="Y4" s="503"/>
      <c r="Z4" s="503"/>
      <c r="AA4" s="503"/>
      <c r="AB4" s="557"/>
      <c r="AC4" s="393"/>
      <c r="AD4" s="393"/>
      <c r="AE4" s="393"/>
      <c r="AF4" s="393"/>
      <c r="AG4" s="393"/>
      <c r="AH4" s="393"/>
    </row>
    <row r="5" spans="1:34" ht="12.75" customHeight="1">
      <c r="A5" s="393"/>
      <c r="B5" s="556"/>
      <c r="C5" s="503"/>
      <c r="D5" s="557"/>
      <c r="E5" s="26"/>
      <c r="F5" s="546"/>
      <c r="G5" s="503"/>
      <c r="H5" s="503"/>
      <c r="I5" s="503"/>
      <c r="J5" s="503"/>
      <c r="K5" s="503"/>
      <c r="L5" s="503"/>
      <c r="M5" s="503"/>
      <c r="N5" s="503"/>
      <c r="O5" s="503"/>
      <c r="P5" s="503"/>
      <c r="Q5" s="503"/>
      <c r="R5" s="503"/>
      <c r="S5" s="503"/>
      <c r="T5" s="503"/>
      <c r="U5" s="503"/>
      <c r="V5" s="503"/>
      <c r="W5" s="503"/>
      <c r="X5" s="503"/>
      <c r="Y5" s="503"/>
      <c r="Z5" s="503"/>
      <c r="AA5" s="503"/>
      <c r="AB5" s="557"/>
      <c r="AC5" s="393"/>
      <c r="AD5" s="393"/>
      <c r="AE5" s="393"/>
      <c r="AF5" s="393"/>
      <c r="AG5" s="393"/>
      <c r="AH5" s="393"/>
    </row>
    <row r="6" spans="1:34" ht="37.5" customHeight="1">
      <c r="A6" s="393"/>
      <c r="B6" s="541"/>
      <c r="C6" s="542"/>
      <c r="D6" s="543"/>
      <c r="E6" s="394"/>
      <c r="F6" s="542"/>
      <c r="G6" s="542"/>
      <c r="H6" s="542"/>
      <c r="I6" s="542"/>
      <c r="J6" s="542"/>
      <c r="K6" s="542"/>
      <c r="L6" s="542"/>
      <c r="M6" s="542"/>
      <c r="N6" s="542"/>
      <c r="O6" s="542"/>
      <c r="P6" s="542"/>
      <c r="Q6" s="542"/>
      <c r="R6" s="542"/>
      <c r="S6" s="542"/>
      <c r="T6" s="542"/>
      <c r="U6" s="542"/>
      <c r="V6" s="542"/>
      <c r="W6" s="542"/>
      <c r="X6" s="542"/>
      <c r="Y6" s="542"/>
      <c r="Z6" s="542"/>
      <c r="AA6" s="542"/>
      <c r="AB6" s="543"/>
      <c r="AC6" s="393"/>
      <c r="AD6" s="393"/>
      <c r="AE6" s="393"/>
      <c r="AF6" s="393"/>
      <c r="AG6" s="393"/>
      <c r="AH6" s="393"/>
    </row>
    <row r="7" spans="1:34" ht="15" customHeight="1">
      <c r="A7" s="393"/>
      <c r="B7" s="27"/>
      <c r="C7" s="559"/>
      <c r="D7" s="539"/>
      <c r="E7" s="28"/>
      <c r="F7" s="29"/>
      <c r="G7" s="29"/>
      <c r="H7" s="29"/>
      <c r="I7" s="29"/>
      <c r="J7" s="29"/>
      <c r="K7" s="29"/>
      <c r="L7" s="29"/>
      <c r="M7" s="29"/>
      <c r="N7" s="29"/>
      <c r="O7" s="29"/>
      <c r="P7" s="29"/>
      <c r="Q7" s="29"/>
      <c r="R7" s="29"/>
      <c r="S7" s="29"/>
      <c r="T7" s="29"/>
      <c r="U7" s="29"/>
      <c r="V7" s="29"/>
      <c r="W7" s="29"/>
      <c r="X7" s="29"/>
      <c r="Y7" s="29"/>
      <c r="Z7" s="29"/>
      <c r="AA7" s="29"/>
      <c r="AB7" s="30"/>
      <c r="AC7" s="393"/>
      <c r="AD7" s="393"/>
      <c r="AE7" s="393"/>
      <c r="AF7" s="393"/>
      <c r="AG7" s="393"/>
      <c r="AH7" s="393"/>
    </row>
    <row r="8" spans="1:34" ht="15" customHeight="1">
      <c r="A8" s="393"/>
      <c r="B8" s="31"/>
      <c r="C8" s="395" t="s">
        <v>121</v>
      </c>
      <c r="D8" s="32"/>
      <c r="E8" s="33"/>
      <c r="F8" s="396" t="s">
        <v>122</v>
      </c>
      <c r="G8" s="34"/>
      <c r="H8" s="35"/>
      <c r="I8" s="393"/>
      <c r="J8" s="393"/>
      <c r="K8" s="397"/>
      <c r="L8" s="397"/>
      <c r="M8" s="397"/>
      <c r="N8" s="397"/>
      <c r="O8" s="397"/>
      <c r="P8" s="397"/>
      <c r="Q8" s="397"/>
      <c r="R8" s="397"/>
      <c r="S8" s="397"/>
      <c r="T8" s="397"/>
      <c r="U8" s="397"/>
      <c r="V8" s="397"/>
      <c r="W8" s="397"/>
      <c r="X8" s="397"/>
      <c r="Y8" s="397"/>
      <c r="Z8" s="397"/>
      <c r="AA8" s="397"/>
      <c r="AB8" s="398"/>
      <c r="AC8" s="393"/>
      <c r="AD8" s="393"/>
      <c r="AE8" s="393"/>
      <c r="AF8" s="393"/>
      <c r="AG8" s="393"/>
      <c r="AH8" s="393"/>
    </row>
    <row r="9" spans="1:34" ht="15" customHeight="1">
      <c r="A9" s="393"/>
      <c r="B9" s="31"/>
      <c r="C9" s="560"/>
      <c r="D9" s="546"/>
      <c r="E9" s="546"/>
      <c r="F9" s="546"/>
      <c r="G9" s="399"/>
      <c r="H9" s="393"/>
      <c r="I9" s="393"/>
      <c r="J9" s="393"/>
      <c r="K9" s="393"/>
      <c r="L9" s="393"/>
      <c r="M9" s="393"/>
      <c r="N9" s="393"/>
      <c r="O9" s="393"/>
      <c r="P9" s="393"/>
      <c r="Q9" s="393"/>
      <c r="R9" s="393"/>
      <c r="S9" s="393"/>
      <c r="T9" s="393"/>
      <c r="U9" s="393"/>
      <c r="V9" s="393"/>
      <c r="W9" s="393"/>
      <c r="X9" s="393"/>
      <c r="Y9" s="393"/>
      <c r="Z9" s="393"/>
      <c r="AA9" s="393"/>
      <c r="AB9" s="400"/>
      <c r="AC9" s="393"/>
      <c r="AD9" s="393"/>
      <c r="AE9" s="393"/>
      <c r="AF9" s="393"/>
      <c r="AG9" s="393"/>
      <c r="AH9" s="393"/>
    </row>
    <row r="10" spans="1:34" ht="30" customHeight="1">
      <c r="A10" s="393"/>
      <c r="B10" s="31"/>
      <c r="C10" s="560" t="s">
        <v>123</v>
      </c>
      <c r="D10" s="546"/>
      <c r="E10" s="528" t="s">
        <v>782</v>
      </c>
      <c r="F10" s="529"/>
      <c r="G10" s="529"/>
      <c r="H10" s="529"/>
      <c r="I10" s="529"/>
      <c r="J10" s="529"/>
      <c r="K10" s="529"/>
      <c r="L10" s="529"/>
      <c r="M10" s="529"/>
      <c r="N10" s="529"/>
      <c r="O10" s="529"/>
      <c r="P10" s="529"/>
      <c r="Q10" s="529"/>
      <c r="R10" s="529"/>
      <c r="S10" s="529"/>
      <c r="T10" s="529"/>
      <c r="U10" s="529"/>
      <c r="V10" s="529"/>
      <c r="W10" s="529"/>
      <c r="X10" s="529"/>
      <c r="Y10" s="529"/>
      <c r="Z10" s="529"/>
      <c r="AA10" s="519"/>
      <c r="AB10" s="401"/>
      <c r="AC10" s="393"/>
      <c r="AD10" s="393"/>
      <c r="AE10" s="393"/>
      <c r="AF10" s="393"/>
      <c r="AG10" s="989" t="s">
        <v>711</v>
      </c>
      <c r="AH10" s="546"/>
    </row>
    <row r="11" spans="1:34" ht="15" customHeight="1">
      <c r="A11" s="393"/>
      <c r="B11" s="31"/>
      <c r="C11" s="560"/>
      <c r="D11" s="546"/>
      <c r="E11" s="546"/>
      <c r="F11" s="546"/>
      <c r="G11" s="393"/>
      <c r="H11" s="393"/>
      <c r="I11" s="393"/>
      <c r="J11" s="393"/>
      <c r="K11" s="393"/>
      <c r="L11" s="393"/>
      <c r="M11" s="393"/>
      <c r="N11" s="393"/>
      <c r="O11" s="393"/>
      <c r="P11" s="393"/>
      <c r="Q11" s="393"/>
      <c r="R11" s="393"/>
      <c r="S11" s="393"/>
      <c r="T11" s="393"/>
      <c r="U11" s="393"/>
      <c r="V11" s="393"/>
      <c r="W11" s="393"/>
      <c r="X11" s="393"/>
      <c r="Y11" s="393"/>
      <c r="Z11" s="393"/>
      <c r="AA11" s="561"/>
      <c r="AB11" s="557"/>
      <c r="AC11" s="393"/>
      <c r="AD11" s="393"/>
      <c r="AE11" s="393"/>
      <c r="AF11" s="393"/>
      <c r="AG11" s="393"/>
      <c r="AH11" s="393"/>
    </row>
    <row r="12" spans="1:34" ht="29.25" customHeight="1">
      <c r="A12" s="393"/>
      <c r="B12" s="31"/>
      <c r="C12" s="564" t="s">
        <v>125</v>
      </c>
      <c r="D12" s="565"/>
      <c r="E12" s="562" t="s">
        <v>783</v>
      </c>
      <c r="F12" s="563"/>
      <c r="G12" s="563"/>
      <c r="H12" s="563"/>
      <c r="I12" s="563"/>
      <c r="J12" s="563"/>
      <c r="K12" s="563"/>
      <c r="L12" s="563"/>
      <c r="M12" s="563"/>
      <c r="N12" s="563"/>
      <c r="O12" s="563"/>
      <c r="P12" s="563"/>
      <c r="Q12" s="563"/>
      <c r="R12" s="563"/>
      <c r="S12" s="563"/>
      <c r="T12" s="563"/>
      <c r="U12" s="563"/>
      <c r="V12" s="563"/>
      <c r="W12" s="563"/>
      <c r="X12" s="563"/>
      <c r="Y12" s="563"/>
      <c r="Z12" s="563"/>
      <c r="AA12" s="563"/>
      <c r="AB12" s="36"/>
      <c r="AC12" s="393"/>
      <c r="AD12" s="393"/>
      <c r="AE12" s="393"/>
      <c r="AF12" s="393"/>
      <c r="AG12" s="393"/>
      <c r="AH12" s="393"/>
    </row>
    <row r="13" spans="1:34" ht="15" customHeight="1">
      <c r="A13" s="393"/>
      <c r="B13" s="31"/>
      <c r="C13" s="561"/>
      <c r="D13" s="546"/>
      <c r="E13" s="402"/>
      <c r="F13" s="393"/>
      <c r="G13" s="393"/>
      <c r="H13" s="393"/>
      <c r="I13" s="393"/>
      <c r="J13" s="393"/>
      <c r="K13" s="393"/>
      <c r="L13" s="393"/>
      <c r="M13" s="393"/>
      <c r="N13" s="393"/>
      <c r="O13" s="393"/>
      <c r="P13" s="393"/>
      <c r="Q13" s="393"/>
      <c r="R13" s="393"/>
      <c r="S13" s="393"/>
      <c r="T13" s="393"/>
      <c r="U13" s="393"/>
      <c r="V13" s="393"/>
      <c r="W13" s="393"/>
      <c r="X13" s="393"/>
      <c r="Y13" s="393"/>
      <c r="Z13" s="393"/>
      <c r="AA13" s="393"/>
      <c r="AB13" s="400"/>
      <c r="AC13" s="393"/>
      <c r="AD13" s="393"/>
      <c r="AE13" s="393"/>
      <c r="AF13" s="393"/>
      <c r="AG13" s="52" t="s">
        <v>712</v>
      </c>
      <c r="AH13" s="52" t="s">
        <v>713</v>
      </c>
    </row>
    <row r="14" spans="1:34" ht="15" customHeight="1">
      <c r="A14" s="393"/>
      <c r="B14" s="31"/>
      <c r="C14" s="560" t="s">
        <v>734</v>
      </c>
      <c r="D14" s="546"/>
      <c r="E14" s="555"/>
      <c r="F14" s="539"/>
      <c r="G14" s="539"/>
      <c r="H14" s="539"/>
      <c r="I14" s="539"/>
      <c r="J14" s="539"/>
      <c r="K14" s="539"/>
      <c r="L14" s="539"/>
      <c r="M14" s="539"/>
      <c r="N14" s="539"/>
      <c r="O14" s="539"/>
      <c r="P14" s="539"/>
      <c r="Q14" s="539"/>
      <c r="R14" s="539"/>
      <c r="S14" s="539"/>
      <c r="T14" s="539"/>
      <c r="U14" s="539"/>
      <c r="V14" s="539"/>
      <c r="W14" s="539"/>
      <c r="X14" s="539"/>
      <c r="Y14" s="539"/>
      <c r="Z14" s="539"/>
      <c r="AA14" s="540"/>
      <c r="AB14" s="400"/>
      <c r="AC14" s="393"/>
      <c r="AD14" s="393"/>
      <c r="AE14" s="393"/>
      <c r="AF14" s="393"/>
      <c r="AG14" s="37" t="s">
        <v>743</v>
      </c>
      <c r="AH14" s="37">
        <v>25</v>
      </c>
    </row>
    <row r="15" spans="1:34" ht="15.75" customHeight="1">
      <c r="A15" s="393"/>
      <c r="B15" s="31"/>
      <c r="C15" s="402"/>
      <c r="D15" s="402"/>
      <c r="E15" s="541"/>
      <c r="F15" s="542"/>
      <c r="G15" s="542"/>
      <c r="H15" s="542"/>
      <c r="I15" s="542"/>
      <c r="J15" s="542"/>
      <c r="K15" s="542"/>
      <c r="L15" s="542"/>
      <c r="M15" s="542"/>
      <c r="N15" s="542"/>
      <c r="O15" s="542"/>
      <c r="P15" s="542"/>
      <c r="Q15" s="542"/>
      <c r="R15" s="542"/>
      <c r="S15" s="542"/>
      <c r="T15" s="542"/>
      <c r="U15" s="542"/>
      <c r="V15" s="542"/>
      <c r="W15" s="542"/>
      <c r="X15" s="542"/>
      <c r="Y15" s="542"/>
      <c r="Z15" s="542"/>
      <c r="AA15" s="543"/>
      <c r="AB15" s="400"/>
      <c r="AC15" s="393"/>
      <c r="AD15" s="393"/>
      <c r="AE15" s="393"/>
      <c r="AF15" s="393"/>
      <c r="AG15" s="37" t="s">
        <v>745</v>
      </c>
      <c r="AH15" s="37">
        <v>12</v>
      </c>
    </row>
    <row r="16" spans="1:34" ht="15" customHeight="1">
      <c r="A16" s="393"/>
      <c r="B16" s="31"/>
      <c r="C16" s="402"/>
      <c r="D16" s="402"/>
      <c r="E16" s="402"/>
      <c r="F16" s="393"/>
      <c r="G16" s="393"/>
      <c r="H16" s="393"/>
      <c r="I16" s="393"/>
      <c r="J16" s="393"/>
      <c r="K16" s="393"/>
      <c r="L16" s="393"/>
      <c r="M16" s="393"/>
      <c r="N16" s="393"/>
      <c r="O16" s="393"/>
      <c r="P16" s="393"/>
      <c r="Q16" s="393"/>
      <c r="R16" s="393"/>
      <c r="S16" s="393"/>
      <c r="T16" s="393"/>
      <c r="U16" s="393"/>
      <c r="V16" s="393"/>
      <c r="W16" s="393"/>
      <c r="X16" s="393"/>
      <c r="Y16" s="393"/>
      <c r="Z16" s="393"/>
      <c r="AA16" s="393"/>
      <c r="AB16" s="400"/>
      <c r="AC16" s="393"/>
      <c r="AD16" s="393"/>
      <c r="AE16" s="393"/>
      <c r="AF16" s="393"/>
      <c r="AG16" s="37" t="s">
        <v>746</v>
      </c>
      <c r="AH16" s="37">
        <v>12</v>
      </c>
    </row>
    <row r="17" spans="1:34" ht="15" customHeight="1">
      <c r="A17" s="393"/>
      <c r="B17" s="31"/>
      <c r="C17" s="560" t="s">
        <v>736</v>
      </c>
      <c r="D17" s="546"/>
      <c r="E17" s="555"/>
      <c r="F17" s="539"/>
      <c r="G17" s="539"/>
      <c r="H17" s="539"/>
      <c r="I17" s="539"/>
      <c r="J17" s="539"/>
      <c r="K17" s="539"/>
      <c r="L17" s="539"/>
      <c r="M17" s="539"/>
      <c r="N17" s="539"/>
      <c r="O17" s="539"/>
      <c r="P17" s="539"/>
      <c r="Q17" s="539"/>
      <c r="R17" s="539"/>
      <c r="S17" s="539"/>
      <c r="T17" s="539"/>
      <c r="U17" s="539"/>
      <c r="V17" s="539"/>
      <c r="W17" s="539"/>
      <c r="X17" s="539"/>
      <c r="Y17" s="539"/>
      <c r="Z17" s="539"/>
      <c r="AA17" s="540"/>
      <c r="AB17" s="400"/>
      <c r="AC17" s="393"/>
      <c r="AD17" s="393"/>
      <c r="AE17" s="393"/>
      <c r="AF17" s="393"/>
      <c r="AG17" s="37" t="s">
        <v>748</v>
      </c>
      <c r="AH17" s="37">
        <v>25</v>
      </c>
    </row>
    <row r="18" spans="1:34" ht="15" customHeight="1">
      <c r="A18" s="393"/>
      <c r="B18" s="31"/>
      <c r="C18" s="402"/>
      <c r="D18" s="402"/>
      <c r="E18" s="541"/>
      <c r="F18" s="542"/>
      <c r="G18" s="542"/>
      <c r="H18" s="542"/>
      <c r="I18" s="542"/>
      <c r="J18" s="542"/>
      <c r="K18" s="542"/>
      <c r="L18" s="542"/>
      <c r="M18" s="542"/>
      <c r="N18" s="542"/>
      <c r="O18" s="542"/>
      <c r="P18" s="542"/>
      <c r="Q18" s="542"/>
      <c r="R18" s="542"/>
      <c r="S18" s="542"/>
      <c r="T18" s="542"/>
      <c r="U18" s="542"/>
      <c r="V18" s="542"/>
      <c r="W18" s="542"/>
      <c r="X18" s="542"/>
      <c r="Y18" s="542"/>
      <c r="Z18" s="542"/>
      <c r="AA18" s="543"/>
      <c r="AB18" s="400"/>
      <c r="AC18" s="393"/>
      <c r="AD18" s="393"/>
      <c r="AE18" s="393"/>
      <c r="AF18" s="393"/>
      <c r="AG18" s="37" t="s">
        <v>749</v>
      </c>
      <c r="AH18" s="37">
        <v>12</v>
      </c>
    </row>
    <row r="19" spans="1:34" ht="15" customHeight="1">
      <c r="A19" s="393"/>
      <c r="B19" s="31"/>
      <c r="C19" s="402"/>
      <c r="D19" s="402"/>
      <c r="E19" s="402"/>
      <c r="F19" s="393"/>
      <c r="G19" s="393"/>
      <c r="H19" s="393"/>
      <c r="I19" s="393"/>
      <c r="J19" s="393"/>
      <c r="K19" s="393"/>
      <c r="L19" s="393"/>
      <c r="M19" s="393"/>
      <c r="N19" s="393"/>
      <c r="O19" s="393"/>
      <c r="P19" s="393"/>
      <c r="Q19" s="393"/>
      <c r="R19" s="393"/>
      <c r="S19" s="393"/>
      <c r="T19" s="393"/>
      <c r="U19" s="393"/>
      <c r="V19" s="393"/>
      <c r="W19" s="393"/>
      <c r="X19" s="393"/>
      <c r="Y19" s="393"/>
      <c r="Z19" s="393"/>
      <c r="AA19" s="393"/>
      <c r="AB19" s="400"/>
      <c r="AC19" s="393"/>
      <c r="AD19" s="393"/>
      <c r="AE19" s="393"/>
      <c r="AF19" s="393"/>
      <c r="AG19" s="37" t="s">
        <v>746</v>
      </c>
      <c r="AH19" s="37">
        <v>12</v>
      </c>
    </row>
    <row r="20" spans="1:34" ht="15" customHeight="1">
      <c r="A20" s="393"/>
      <c r="B20" s="31"/>
      <c r="C20" s="402"/>
      <c r="D20" s="402"/>
      <c r="E20" s="402"/>
      <c r="F20" s="393"/>
      <c r="G20" s="393"/>
      <c r="H20" s="393"/>
      <c r="I20" s="393"/>
      <c r="J20" s="393"/>
      <c r="K20" s="393"/>
      <c r="L20" s="393"/>
      <c r="M20" s="393"/>
      <c r="N20" s="393"/>
      <c r="O20" s="393"/>
      <c r="P20" s="393"/>
      <c r="Q20" s="393"/>
      <c r="R20" s="393"/>
      <c r="S20" s="393"/>
      <c r="T20" s="393"/>
      <c r="U20" s="393"/>
      <c r="V20" s="393"/>
      <c r="W20" s="393"/>
      <c r="X20" s="393"/>
      <c r="Y20" s="393"/>
      <c r="Z20" s="393"/>
      <c r="AA20" s="393"/>
      <c r="AB20" s="400"/>
      <c r="AC20" s="393"/>
      <c r="AD20" s="393"/>
      <c r="AE20" s="393"/>
      <c r="AF20" s="393"/>
      <c r="AG20" s="37" t="s">
        <v>784</v>
      </c>
      <c r="AH20" s="37">
        <v>25</v>
      </c>
    </row>
    <row r="21" spans="1:34" ht="15" customHeight="1">
      <c r="A21" s="393"/>
      <c r="B21" s="31"/>
      <c r="C21" s="560" t="s">
        <v>127</v>
      </c>
      <c r="D21" s="546"/>
      <c r="E21" s="403"/>
      <c r="F21" s="561"/>
      <c r="G21" s="546"/>
      <c r="H21" s="546"/>
      <c r="I21" s="546"/>
      <c r="J21" s="546"/>
      <c r="K21" s="546"/>
      <c r="L21" s="546"/>
      <c r="M21" s="546"/>
      <c r="N21" s="546"/>
      <c r="O21" s="546"/>
      <c r="P21" s="546"/>
      <c r="Q21" s="546"/>
      <c r="R21" s="546"/>
      <c r="S21" s="546"/>
      <c r="T21" s="546"/>
      <c r="U21" s="546"/>
      <c r="V21" s="546"/>
      <c r="W21" s="546"/>
      <c r="X21" s="546"/>
      <c r="Y21" s="546"/>
      <c r="Z21" s="546"/>
      <c r="AA21" s="546"/>
      <c r="AB21" s="557"/>
      <c r="AC21" s="393"/>
      <c r="AD21" s="393"/>
      <c r="AE21" s="393"/>
      <c r="AF21" s="393"/>
      <c r="AG21" s="37" t="s">
        <v>785</v>
      </c>
      <c r="AH21" s="37">
        <v>12</v>
      </c>
    </row>
    <row r="22" spans="1:34" ht="29.25" customHeight="1">
      <c r="A22" s="393"/>
      <c r="B22" s="31"/>
      <c r="C22" s="528" t="s">
        <v>786</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19"/>
      <c r="AB22" s="404"/>
      <c r="AC22" s="393"/>
      <c r="AD22" s="393"/>
      <c r="AE22" s="393"/>
      <c r="AF22" s="393"/>
      <c r="AG22" s="37" t="s">
        <v>746</v>
      </c>
      <c r="AH22" s="37">
        <v>12</v>
      </c>
    </row>
    <row r="23" spans="1:34" ht="15" customHeight="1">
      <c r="A23" s="393"/>
      <c r="B23" s="31"/>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4"/>
      <c r="AC23" s="393"/>
      <c r="AD23" s="393"/>
      <c r="AE23" s="393"/>
      <c r="AF23" s="393"/>
      <c r="AG23" s="37" t="s">
        <v>787</v>
      </c>
      <c r="AH23" s="37">
        <v>25</v>
      </c>
    </row>
    <row r="24" spans="1:34" ht="15" customHeight="1">
      <c r="A24" s="393"/>
      <c r="B24" s="31"/>
      <c r="C24" s="406" t="s">
        <v>128</v>
      </c>
      <c r="D24" s="406"/>
      <c r="E24" s="393"/>
      <c r="F24" s="393"/>
      <c r="G24" s="393"/>
      <c r="H24" s="393"/>
      <c r="I24" s="393"/>
      <c r="J24" s="405"/>
      <c r="K24" s="405"/>
      <c r="L24" s="405"/>
      <c r="M24" s="405"/>
      <c r="N24" s="405"/>
      <c r="O24" s="405"/>
      <c r="P24" s="405"/>
      <c r="Q24" s="405"/>
      <c r="R24" s="405" t="s">
        <v>129</v>
      </c>
      <c r="S24" s="405"/>
      <c r="T24" s="405"/>
      <c r="U24" s="405"/>
      <c r="V24" s="405"/>
      <c r="W24" s="405"/>
      <c r="X24" s="405"/>
      <c r="Y24" s="405"/>
      <c r="Z24" s="405"/>
      <c r="AA24" s="405"/>
      <c r="AB24" s="404"/>
      <c r="AC24" s="393"/>
      <c r="AD24" s="393"/>
      <c r="AE24" s="393"/>
      <c r="AF24" s="393"/>
      <c r="AG24" s="37" t="s">
        <v>788</v>
      </c>
      <c r="AH24" s="37">
        <v>12</v>
      </c>
    </row>
    <row r="25" spans="1:34" ht="15" customHeight="1">
      <c r="A25" s="393"/>
      <c r="B25" s="31"/>
      <c r="C25" s="991" t="s">
        <v>789</v>
      </c>
      <c r="D25" s="539"/>
      <c r="E25" s="539"/>
      <c r="F25" s="539"/>
      <c r="G25" s="539"/>
      <c r="H25" s="539"/>
      <c r="I25" s="539"/>
      <c r="J25" s="539"/>
      <c r="K25" s="539"/>
      <c r="L25" s="539"/>
      <c r="M25" s="539"/>
      <c r="N25" s="539"/>
      <c r="O25" s="539"/>
      <c r="P25" s="540"/>
      <c r="Q25" s="393"/>
      <c r="R25" s="549"/>
      <c r="S25" s="529"/>
      <c r="T25" s="529"/>
      <c r="U25" s="529"/>
      <c r="V25" s="529"/>
      <c r="W25" s="529"/>
      <c r="X25" s="529"/>
      <c r="Y25" s="529"/>
      <c r="Z25" s="529"/>
      <c r="AA25" s="519"/>
      <c r="AB25" s="400"/>
      <c r="AC25" s="393"/>
      <c r="AD25" s="393"/>
      <c r="AE25" s="393"/>
      <c r="AF25" s="393"/>
      <c r="AG25" s="37" t="s">
        <v>746</v>
      </c>
      <c r="AH25" s="37">
        <v>12</v>
      </c>
    </row>
    <row r="26" spans="1:34" ht="15" customHeight="1">
      <c r="A26" s="393"/>
      <c r="B26" s="31"/>
      <c r="C26" s="556"/>
      <c r="D26" s="503"/>
      <c r="E26" s="503"/>
      <c r="F26" s="503"/>
      <c r="G26" s="503"/>
      <c r="H26" s="503"/>
      <c r="I26" s="503"/>
      <c r="J26" s="503"/>
      <c r="K26" s="503"/>
      <c r="L26" s="503"/>
      <c r="M26" s="503"/>
      <c r="N26" s="503"/>
      <c r="O26" s="503"/>
      <c r="P26" s="557"/>
      <c r="Q26" s="393"/>
      <c r="R26" s="393"/>
      <c r="S26" s="393"/>
      <c r="T26" s="393"/>
      <c r="U26" s="393"/>
      <c r="V26" s="393"/>
      <c r="W26" s="393"/>
      <c r="X26" s="393"/>
      <c r="Y26" s="393"/>
      <c r="Z26" s="393"/>
      <c r="AA26" s="393"/>
      <c r="AB26" s="400"/>
      <c r="AC26" s="393"/>
      <c r="AD26" s="393"/>
      <c r="AE26" s="393"/>
      <c r="AF26" s="393"/>
      <c r="AG26" s="393"/>
      <c r="AH26" s="393"/>
    </row>
    <row r="27" spans="1:34" ht="15" customHeight="1">
      <c r="A27" s="393"/>
      <c r="B27" s="31"/>
      <c r="C27" s="556"/>
      <c r="D27" s="503"/>
      <c r="E27" s="503"/>
      <c r="F27" s="503"/>
      <c r="G27" s="503"/>
      <c r="H27" s="503"/>
      <c r="I27" s="503"/>
      <c r="J27" s="503"/>
      <c r="K27" s="503"/>
      <c r="L27" s="503"/>
      <c r="M27" s="503"/>
      <c r="N27" s="503"/>
      <c r="O27" s="503"/>
      <c r="P27" s="557"/>
      <c r="Q27" s="402"/>
      <c r="R27" s="405" t="s">
        <v>130</v>
      </c>
      <c r="S27" s="405"/>
      <c r="T27" s="405"/>
      <c r="U27" s="405"/>
      <c r="V27" s="405"/>
      <c r="W27" s="402"/>
      <c r="X27" s="402"/>
      <c r="Y27" s="402"/>
      <c r="Z27" s="393"/>
      <c r="AA27" s="402"/>
      <c r="AB27" s="400"/>
      <c r="AC27" s="393"/>
      <c r="AD27" s="393"/>
      <c r="AE27" s="393"/>
      <c r="AF27" s="393"/>
      <c r="AG27" s="393"/>
      <c r="AH27" s="393"/>
    </row>
    <row r="28" spans="1:34" ht="15" customHeight="1">
      <c r="A28" s="393"/>
      <c r="B28" s="31"/>
      <c r="C28" s="556"/>
      <c r="D28" s="503"/>
      <c r="E28" s="503"/>
      <c r="F28" s="503"/>
      <c r="G28" s="503"/>
      <c r="H28" s="503"/>
      <c r="I28" s="503"/>
      <c r="J28" s="503"/>
      <c r="K28" s="503"/>
      <c r="L28" s="503"/>
      <c r="M28" s="503"/>
      <c r="N28" s="503"/>
      <c r="O28" s="503"/>
      <c r="P28" s="557"/>
      <c r="Q28" s="393"/>
      <c r="R28" s="37"/>
      <c r="S28" s="393" t="s">
        <v>15</v>
      </c>
      <c r="T28" s="393"/>
      <c r="U28" s="37"/>
      <c r="V28" s="393" t="s">
        <v>27</v>
      </c>
      <c r="W28" s="393"/>
      <c r="X28" s="37"/>
      <c r="Y28" s="407" t="s">
        <v>46</v>
      </c>
      <c r="Z28" s="393"/>
      <c r="AA28" s="393"/>
      <c r="AB28" s="400"/>
      <c r="AC28" s="393"/>
      <c r="AD28" s="393"/>
      <c r="AE28" s="393"/>
      <c r="AF28" s="393"/>
      <c r="AG28" s="428">
        <f>+(((AH14/AH15)*AH16)+((AH17/AH18)*AH19)+((AH20/AH21)*AH22)+((AH23/AH24)*AH25))*4/100</f>
        <v>4</v>
      </c>
      <c r="AH28" s="393"/>
    </row>
    <row r="29" spans="1:34" ht="15" customHeight="1">
      <c r="A29" s="393"/>
      <c r="B29" s="31"/>
      <c r="C29" s="556"/>
      <c r="D29" s="503"/>
      <c r="E29" s="503"/>
      <c r="F29" s="503"/>
      <c r="G29" s="503"/>
      <c r="H29" s="503"/>
      <c r="I29" s="503"/>
      <c r="J29" s="503"/>
      <c r="K29" s="503"/>
      <c r="L29" s="503"/>
      <c r="M29" s="503"/>
      <c r="N29" s="503"/>
      <c r="O29" s="503"/>
      <c r="P29" s="557"/>
      <c r="Q29" s="393"/>
      <c r="R29" s="393"/>
      <c r="S29" s="393"/>
      <c r="T29" s="393"/>
      <c r="U29" s="393"/>
      <c r="V29" s="393"/>
      <c r="W29" s="393"/>
      <c r="X29" s="393"/>
      <c r="Y29" s="393"/>
      <c r="Z29" s="393"/>
      <c r="AA29" s="393"/>
      <c r="AB29" s="400"/>
      <c r="AC29" s="393"/>
      <c r="AD29" s="393"/>
      <c r="AE29" s="393"/>
      <c r="AF29" s="393"/>
      <c r="AG29" s="393"/>
      <c r="AH29" s="393"/>
    </row>
    <row r="30" spans="1:34" ht="15" customHeight="1">
      <c r="A30" s="393"/>
      <c r="B30" s="31"/>
      <c r="C30" s="541"/>
      <c r="D30" s="542"/>
      <c r="E30" s="542"/>
      <c r="F30" s="542"/>
      <c r="G30" s="542"/>
      <c r="H30" s="542"/>
      <c r="I30" s="542"/>
      <c r="J30" s="542"/>
      <c r="K30" s="542"/>
      <c r="L30" s="542"/>
      <c r="M30" s="542"/>
      <c r="N30" s="542"/>
      <c r="O30" s="542"/>
      <c r="P30" s="543"/>
      <c r="Q30" s="393"/>
      <c r="R30" s="405" t="s">
        <v>131</v>
      </c>
      <c r="S30" s="393"/>
      <c r="T30" s="393"/>
      <c r="U30" s="393"/>
      <c r="V30" s="393"/>
      <c r="W30" s="566" t="s">
        <v>23</v>
      </c>
      <c r="X30" s="529"/>
      <c r="Y30" s="529"/>
      <c r="Z30" s="529"/>
      <c r="AA30" s="519"/>
      <c r="AB30" s="400"/>
      <c r="AC30" s="393"/>
      <c r="AD30" s="393"/>
      <c r="AE30" s="393"/>
      <c r="AF30" s="393"/>
      <c r="AG30" s="393"/>
      <c r="AH30" s="393"/>
    </row>
    <row r="31" spans="1:34" ht="15" customHeight="1">
      <c r="A31" s="393"/>
      <c r="B31" s="31"/>
      <c r="C31" s="402"/>
      <c r="D31" s="402"/>
      <c r="E31" s="402"/>
      <c r="F31" s="402"/>
      <c r="G31" s="402"/>
      <c r="H31" s="393"/>
      <c r="I31" s="393"/>
      <c r="J31" s="393"/>
      <c r="K31" s="393"/>
      <c r="L31" s="393"/>
      <c r="M31" s="393"/>
      <c r="N31" s="393"/>
      <c r="O31" s="393"/>
      <c r="P31" s="393"/>
      <c r="Q31" s="393"/>
      <c r="R31" s="405"/>
      <c r="S31" s="393"/>
      <c r="T31" s="393"/>
      <c r="U31" s="393"/>
      <c r="V31" s="393"/>
      <c r="W31" s="393"/>
      <c r="X31" s="393"/>
      <c r="Y31" s="393"/>
      <c r="Z31" s="393"/>
      <c r="AA31" s="393"/>
      <c r="AB31" s="400"/>
      <c r="AC31" s="393"/>
      <c r="AD31" s="393"/>
      <c r="AE31" s="393"/>
      <c r="AF31" s="393"/>
      <c r="AG31" s="393"/>
      <c r="AH31" s="393"/>
    </row>
    <row r="32" spans="1:34" ht="15" customHeight="1">
      <c r="A32" s="393"/>
      <c r="B32" s="31"/>
      <c r="C32" s="405" t="s">
        <v>132</v>
      </c>
      <c r="D32" s="402"/>
      <c r="E32" s="402"/>
      <c r="F32" s="402"/>
      <c r="G32" s="402"/>
      <c r="H32" s="402"/>
      <c r="I32" s="393"/>
      <c r="J32" s="393"/>
      <c r="K32" s="393"/>
      <c r="L32" s="393"/>
      <c r="M32" s="393"/>
      <c r="N32" s="393"/>
      <c r="O32" s="393"/>
      <c r="P32" s="393"/>
      <c r="Q32" s="393"/>
      <c r="R32" s="393"/>
      <c r="S32" s="393"/>
      <c r="T32" s="393"/>
      <c r="U32" s="393"/>
      <c r="V32" s="393"/>
      <c r="W32" s="393"/>
      <c r="X32" s="393"/>
      <c r="Y32" s="393"/>
      <c r="Z32" s="393"/>
      <c r="AA32" s="393"/>
      <c r="AB32" s="400"/>
      <c r="AC32" s="393"/>
      <c r="AD32" s="393"/>
      <c r="AE32" s="393"/>
      <c r="AF32" s="393"/>
      <c r="AG32" s="393"/>
      <c r="AH32" s="393"/>
    </row>
    <row r="33" spans="1:34" ht="39.75" customHeight="1">
      <c r="A33" s="393"/>
      <c r="B33" s="31"/>
      <c r="C33" s="990" t="s">
        <v>790</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19"/>
      <c r="AB33" s="400"/>
      <c r="AC33" s="393"/>
      <c r="AD33" s="393"/>
      <c r="AE33" s="393"/>
      <c r="AF33" s="393"/>
      <c r="AG33" s="393"/>
      <c r="AH33" s="393"/>
    </row>
    <row r="34" spans="1:34" ht="15" customHeight="1">
      <c r="A34" s="393"/>
      <c r="B34" s="3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8"/>
      <c r="AC34" s="393"/>
      <c r="AD34" s="393"/>
      <c r="AE34" s="393"/>
      <c r="AF34" s="393"/>
      <c r="AG34" s="393"/>
      <c r="AH34" s="393"/>
    </row>
    <row r="35" spans="1:34" ht="15" customHeight="1">
      <c r="A35" s="393"/>
      <c r="B35" s="31"/>
      <c r="C35" s="397" t="s">
        <v>134</v>
      </c>
      <c r="D35" s="402"/>
      <c r="E35" s="402"/>
      <c r="F35" s="402"/>
      <c r="G35" s="402"/>
      <c r="H35" s="402"/>
      <c r="I35" s="402"/>
      <c r="J35" s="402"/>
      <c r="K35" s="402"/>
      <c r="L35" s="402"/>
      <c r="M35" s="397" t="s">
        <v>134</v>
      </c>
      <c r="N35" s="402"/>
      <c r="O35" s="402"/>
      <c r="P35" s="402"/>
      <c r="Q35" s="402"/>
      <c r="R35" s="402"/>
      <c r="S35" s="402"/>
      <c r="T35" s="402"/>
      <c r="U35" s="402"/>
      <c r="V35" s="402"/>
      <c r="W35" s="402"/>
      <c r="X35" s="402"/>
      <c r="Y35" s="402"/>
      <c r="Z35" s="402"/>
      <c r="AA35" s="402"/>
      <c r="AB35" s="408"/>
      <c r="AC35" s="393"/>
      <c r="AD35" s="393"/>
      <c r="AE35" s="393"/>
      <c r="AF35" s="393"/>
      <c r="AG35" s="393"/>
      <c r="AH35" s="393"/>
    </row>
    <row r="36" spans="1:34" ht="29.25" customHeight="1">
      <c r="A36" s="393"/>
      <c r="B36" s="31"/>
      <c r="C36" s="566"/>
      <c r="D36" s="529"/>
      <c r="E36" s="529"/>
      <c r="F36" s="529"/>
      <c r="G36" s="529"/>
      <c r="H36" s="529"/>
      <c r="I36" s="529"/>
      <c r="J36" s="529"/>
      <c r="K36" s="519"/>
      <c r="L36" s="402"/>
      <c r="M36" s="566"/>
      <c r="N36" s="529"/>
      <c r="O36" s="529"/>
      <c r="P36" s="529"/>
      <c r="Q36" s="529"/>
      <c r="R36" s="529"/>
      <c r="S36" s="529"/>
      <c r="T36" s="529"/>
      <c r="U36" s="529"/>
      <c r="V36" s="529"/>
      <c r="W36" s="529"/>
      <c r="X36" s="529"/>
      <c r="Y36" s="529"/>
      <c r="Z36" s="529"/>
      <c r="AA36" s="519"/>
      <c r="AB36" s="408"/>
      <c r="AC36" s="393"/>
      <c r="AD36" s="393"/>
      <c r="AE36" s="393"/>
      <c r="AF36" s="393"/>
      <c r="AG36" s="393"/>
      <c r="AH36" s="393"/>
    </row>
    <row r="37" spans="1:34" ht="15" customHeight="1">
      <c r="A37" s="393"/>
      <c r="B37" s="3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400"/>
      <c r="AC37" s="393"/>
      <c r="AD37" s="393"/>
      <c r="AE37" s="393"/>
      <c r="AF37" s="393"/>
      <c r="AG37" s="393"/>
      <c r="AH37" s="393"/>
    </row>
    <row r="38" spans="1:34" ht="15" customHeight="1">
      <c r="A38" s="393"/>
      <c r="B38" s="31"/>
      <c r="C38" s="409" t="s">
        <v>137</v>
      </c>
      <c r="D38" s="409"/>
      <c r="E38" s="409"/>
      <c r="F38" s="409"/>
      <c r="G38" s="410"/>
      <c r="H38" s="411"/>
      <c r="I38" s="411"/>
      <c r="J38" s="411"/>
      <c r="K38" s="411"/>
      <c r="L38" s="411"/>
      <c r="M38" s="411"/>
      <c r="N38" s="411"/>
      <c r="O38" s="411"/>
      <c r="P38" s="411"/>
      <c r="Q38" s="411"/>
      <c r="R38" s="411"/>
      <c r="S38" s="411"/>
      <c r="T38" s="411"/>
      <c r="U38" s="411"/>
      <c r="V38" s="411"/>
      <c r="W38" s="411"/>
      <c r="X38" s="411"/>
      <c r="Y38" s="411"/>
      <c r="Z38" s="411"/>
      <c r="AA38" s="411"/>
      <c r="AB38" s="400"/>
      <c r="AC38" s="393"/>
      <c r="AD38" s="393"/>
      <c r="AE38" s="393"/>
      <c r="AF38" s="393"/>
      <c r="AG38" s="393"/>
      <c r="AH38" s="393"/>
    </row>
    <row r="39" spans="1:34" ht="90" customHeight="1">
      <c r="A39" s="393"/>
      <c r="B39" s="31"/>
      <c r="C39" s="567" t="s">
        <v>708</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19"/>
      <c r="AB39" s="400"/>
      <c r="AC39" s="393"/>
      <c r="AD39" s="393"/>
      <c r="AE39" s="393"/>
      <c r="AF39" s="393"/>
      <c r="AG39" s="393"/>
      <c r="AH39" s="393"/>
    </row>
    <row r="40" spans="1:34" ht="15" customHeight="1">
      <c r="A40" s="393"/>
      <c r="B40" s="31"/>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400"/>
      <c r="AC40" s="393"/>
      <c r="AD40" s="393"/>
      <c r="AE40" s="393"/>
      <c r="AF40" s="393"/>
      <c r="AG40" s="393"/>
      <c r="AH40" s="393"/>
    </row>
    <row r="41" spans="1:34" ht="15.75" customHeight="1">
      <c r="A41" s="393"/>
      <c r="B41" s="31"/>
      <c r="C41" s="550" t="s">
        <v>139</v>
      </c>
      <c r="D41" s="546"/>
      <c r="E41" s="405"/>
      <c r="F41" s="528" t="s">
        <v>34</v>
      </c>
      <c r="G41" s="519"/>
      <c r="H41" s="405"/>
      <c r="I41" s="393"/>
      <c r="J41" s="412" t="s">
        <v>140</v>
      </c>
      <c r="K41" s="528">
        <v>2</v>
      </c>
      <c r="L41" s="529"/>
      <c r="M41" s="529"/>
      <c r="N41" s="519"/>
      <c r="O41" s="405"/>
      <c r="P41" s="405"/>
      <c r="Q41" s="397" t="s">
        <v>141</v>
      </c>
      <c r="R41" s="393"/>
      <c r="S41" s="405"/>
      <c r="T41" s="405"/>
      <c r="U41" s="405"/>
      <c r="V41" s="405"/>
      <c r="W41" s="528" t="s">
        <v>20</v>
      </c>
      <c r="X41" s="529"/>
      <c r="Y41" s="529"/>
      <c r="Z41" s="529"/>
      <c r="AA41" s="519"/>
      <c r="AB41" s="404"/>
      <c r="AC41" s="393"/>
      <c r="AD41" s="393"/>
      <c r="AE41" s="393"/>
      <c r="AF41" s="393"/>
      <c r="AG41" s="393"/>
      <c r="AH41" s="393"/>
    </row>
    <row r="42" spans="1:34" ht="15.75" customHeight="1">
      <c r="A42" s="393"/>
      <c r="B42" s="31"/>
      <c r="C42" s="393"/>
      <c r="D42" s="393"/>
      <c r="E42" s="393"/>
      <c r="F42" s="407"/>
      <c r="G42" s="407"/>
      <c r="H42" s="407"/>
      <c r="I42" s="407"/>
      <c r="J42" s="407"/>
      <c r="K42" s="407"/>
      <c r="L42" s="407"/>
      <c r="M42" s="393"/>
      <c r="N42" s="393"/>
      <c r="O42" s="393"/>
      <c r="P42" s="393"/>
      <c r="Q42" s="393"/>
      <c r="R42" s="393"/>
      <c r="S42" s="393"/>
      <c r="T42" s="393"/>
      <c r="U42" s="393"/>
      <c r="V42" s="393"/>
      <c r="W42" s="393"/>
      <c r="X42" s="393"/>
      <c r="Y42" s="393"/>
      <c r="Z42" s="393"/>
      <c r="AA42" s="393"/>
      <c r="AB42" s="400"/>
      <c r="AC42" s="393"/>
      <c r="AD42" s="393"/>
      <c r="AE42" s="393"/>
      <c r="AF42" s="393"/>
      <c r="AG42" s="393"/>
      <c r="AH42" s="393"/>
    </row>
    <row r="43" spans="1:34" ht="32.25" customHeight="1">
      <c r="A43" s="393"/>
      <c r="B43" s="31"/>
      <c r="C43" s="393"/>
      <c r="D43" s="412" t="s">
        <v>142</v>
      </c>
      <c r="E43" s="405"/>
      <c r="F43" s="567" t="s">
        <v>740</v>
      </c>
      <c r="G43" s="529"/>
      <c r="H43" s="529"/>
      <c r="I43" s="529"/>
      <c r="J43" s="529"/>
      <c r="K43" s="529"/>
      <c r="L43" s="529"/>
      <c r="M43" s="519"/>
      <c r="N43" s="393"/>
      <c r="O43" s="412" t="s">
        <v>144</v>
      </c>
      <c r="P43" s="566">
        <v>0</v>
      </c>
      <c r="Q43" s="529"/>
      <c r="R43" s="529"/>
      <c r="S43" s="529"/>
      <c r="T43" s="529"/>
      <c r="U43" s="529"/>
      <c r="V43" s="529"/>
      <c r="W43" s="529"/>
      <c r="X43" s="529"/>
      <c r="Y43" s="529"/>
      <c r="Z43" s="529"/>
      <c r="AA43" s="519"/>
      <c r="AB43" s="400"/>
      <c r="AC43" s="393"/>
      <c r="AD43" s="393"/>
      <c r="AE43" s="393"/>
      <c r="AF43" s="393"/>
      <c r="AG43" s="393"/>
      <c r="AH43" s="393"/>
    </row>
    <row r="44" spans="1:34" ht="15.75" customHeight="1">
      <c r="A44" s="393"/>
      <c r="B44" s="31"/>
      <c r="C44" s="405"/>
      <c r="D44" s="405"/>
      <c r="E44" s="405"/>
      <c r="F44" s="407"/>
      <c r="G44" s="407"/>
      <c r="H44" s="407"/>
      <c r="I44" s="407"/>
      <c r="J44" s="407"/>
      <c r="K44" s="407"/>
      <c r="L44" s="407"/>
      <c r="M44" s="405"/>
      <c r="N44" s="405"/>
      <c r="O44" s="405"/>
      <c r="P44" s="405"/>
      <c r="Q44" s="405"/>
      <c r="R44" s="405"/>
      <c r="S44" s="405"/>
      <c r="T44" s="405"/>
      <c r="U44" s="405"/>
      <c r="V44" s="405"/>
      <c r="W44" s="405"/>
      <c r="X44" s="405"/>
      <c r="Y44" s="405"/>
      <c r="Z44" s="405"/>
      <c r="AA44" s="405"/>
      <c r="AB44" s="404"/>
      <c r="AC44" s="393"/>
      <c r="AD44" s="393"/>
      <c r="AE44" s="393"/>
      <c r="AF44" s="393"/>
      <c r="AG44" s="393"/>
      <c r="AH44" s="393"/>
    </row>
    <row r="45" spans="1:34" ht="15.75" customHeight="1">
      <c r="A45" s="393"/>
      <c r="B45" s="31"/>
      <c r="C45" s="393"/>
      <c r="D45" s="412" t="s">
        <v>145</v>
      </c>
      <c r="E45" s="393"/>
      <c r="F45" s="549" t="s">
        <v>146</v>
      </c>
      <c r="G45" s="519"/>
      <c r="H45" s="393"/>
      <c r="I45" s="393"/>
      <c r="J45" s="405" t="s">
        <v>147</v>
      </c>
      <c r="K45" s="393"/>
      <c r="L45" s="549" t="s">
        <v>148</v>
      </c>
      <c r="M45" s="529"/>
      <c r="N45" s="519"/>
      <c r="O45" s="405"/>
      <c r="P45" s="405"/>
      <c r="Q45" s="393"/>
      <c r="R45" s="405" t="s">
        <v>149</v>
      </c>
      <c r="S45" s="405"/>
      <c r="T45" s="405"/>
      <c r="U45" s="405"/>
      <c r="V45" s="405"/>
      <c r="W45" s="568"/>
      <c r="X45" s="529"/>
      <c r="Y45" s="529"/>
      <c r="Z45" s="529"/>
      <c r="AA45" s="519"/>
      <c r="AB45" s="404"/>
      <c r="AC45" s="393"/>
      <c r="AD45" s="393"/>
      <c r="AE45" s="393"/>
      <c r="AF45" s="393"/>
      <c r="AG45" s="393"/>
      <c r="AH45" s="393"/>
    </row>
    <row r="46" spans="1:34" ht="15.75" customHeight="1">
      <c r="A46" s="393"/>
      <c r="B46" s="31"/>
      <c r="C46" s="393"/>
      <c r="D46" s="393"/>
      <c r="E46" s="393"/>
      <c r="F46" s="29"/>
      <c r="G46" s="393"/>
      <c r="H46" s="393"/>
      <c r="I46" s="397"/>
      <c r="J46" s="397"/>
      <c r="K46" s="397"/>
      <c r="L46" s="397"/>
      <c r="M46" s="397"/>
      <c r="N46" s="397"/>
      <c r="O46" s="397"/>
      <c r="P46" s="397"/>
      <c r="Q46" s="397"/>
      <c r="R46" s="397"/>
      <c r="S46" s="397"/>
      <c r="T46" s="397"/>
      <c r="U46" s="397"/>
      <c r="V46" s="397"/>
      <c r="W46" s="397"/>
      <c r="X46" s="397"/>
      <c r="Y46" s="397"/>
      <c r="Z46" s="397"/>
      <c r="AA46" s="397"/>
      <c r="AB46" s="398"/>
      <c r="AC46" s="393"/>
      <c r="AD46" s="393"/>
      <c r="AE46" s="393"/>
      <c r="AF46" s="393"/>
      <c r="AG46" s="393"/>
      <c r="AH46" s="393"/>
    </row>
    <row r="47" spans="1:34" ht="15.75" customHeight="1">
      <c r="A47" s="393"/>
      <c r="B47" s="31"/>
      <c r="C47" s="413" t="s">
        <v>150</v>
      </c>
      <c r="D47" s="569">
        <v>2024</v>
      </c>
      <c r="E47" s="570"/>
      <c r="F47" s="571"/>
      <c r="G47" s="35"/>
      <c r="H47" s="397"/>
      <c r="I47" s="397"/>
      <c r="J47" s="397"/>
      <c r="K47" s="397"/>
      <c r="L47" s="397"/>
      <c r="M47" s="397"/>
      <c r="N47" s="397"/>
      <c r="O47" s="397"/>
      <c r="P47" s="397"/>
      <c r="Q47" s="561"/>
      <c r="R47" s="546"/>
      <c r="S47" s="546"/>
      <c r="T47" s="546"/>
      <c r="U47" s="546"/>
      <c r="V47" s="397"/>
      <c r="W47" s="397"/>
      <c r="X47" s="560"/>
      <c r="Y47" s="546"/>
      <c r="Z47" s="546"/>
      <c r="AA47" s="546"/>
      <c r="AB47" s="404"/>
      <c r="AC47" s="393"/>
      <c r="AD47" s="393"/>
      <c r="AE47" s="393"/>
      <c r="AF47" s="393"/>
      <c r="AG47" s="393"/>
      <c r="AH47" s="393"/>
    </row>
    <row r="48" spans="1:34" ht="5.25" customHeight="1">
      <c r="A48" s="393"/>
      <c r="B48" s="31"/>
      <c r="C48" s="405"/>
      <c r="D48" s="38"/>
      <c r="E48" s="38"/>
      <c r="F48" s="38"/>
      <c r="G48" s="393"/>
      <c r="H48" s="397"/>
      <c r="I48" s="397"/>
      <c r="J48" s="397"/>
      <c r="K48" s="397"/>
      <c r="L48" s="397"/>
      <c r="M48" s="397"/>
      <c r="N48" s="397"/>
      <c r="O48" s="397"/>
      <c r="P48" s="397"/>
      <c r="Q48" s="402"/>
      <c r="R48" s="402"/>
      <c r="S48" s="402"/>
      <c r="T48" s="402"/>
      <c r="U48" s="402"/>
      <c r="V48" s="397"/>
      <c r="W48" s="397"/>
      <c r="X48" s="414"/>
      <c r="Y48" s="414"/>
      <c r="Z48" s="414"/>
      <c r="AA48" s="414"/>
      <c r="AB48" s="404"/>
      <c r="AC48" s="393"/>
      <c r="AD48" s="393"/>
      <c r="AE48" s="393"/>
      <c r="AF48" s="393"/>
      <c r="AG48" s="393"/>
      <c r="AH48" s="393"/>
    </row>
    <row r="49" spans="1:34" ht="15.75" customHeight="1">
      <c r="A49" s="393"/>
      <c r="B49" s="31"/>
      <c r="C49" s="405" t="s">
        <v>140</v>
      </c>
      <c r="D49" s="566">
        <v>1.2</v>
      </c>
      <c r="E49" s="529"/>
      <c r="F49" s="519"/>
      <c r="G49" s="393"/>
      <c r="H49" s="397"/>
      <c r="I49" s="397"/>
      <c r="J49" s="397"/>
      <c r="K49" s="397"/>
      <c r="L49" s="397"/>
      <c r="M49" s="397"/>
      <c r="N49" s="397"/>
      <c r="O49" s="397"/>
      <c r="P49" s="397"/>
      <c r="Q49" s="561"/>
      <c r="R49" s="546"/>
      <c r="S49" s="546"/>
      <c r="T49" s="546"/>
      <c r="U49" s="546"/>
      <c r="V49" s="397"/>
      <c r="W49" s="397"/>
      <c r="X49" s="560"/>
      <c r="Y49" s="546"/>
      <c r="Z49" s="546"/>
      <c r="AA49" s="546"/>
      <c r="AB49" s="398"/>
      <c r="AC49" s="393"/>
      <c r="AD49" s="393"/>
      <c r="AE49" s="393"/>
      <c r="AF49" s="393"/>
      <c r="AG49" s="393"/>
      <c r="AH49" s="393"/>
    </row>
    <row r="50" spans="1:34" ht="15.75" customHeight="1">
      <c r="A50" s="393"/>
      <c r="B50" s="31"/>
      <c r="C50" s="393"/>
      <c r="D50" s="393"/>
      <c r="E50" s="393"/>
      <c r="F50" s="393"/>
      <c r="G50" s="393"/>
      <c r="H50" s="393"/>
      <c r="I50" s="397"/>
      <c r="J50" s="397"/>
      <c r="K50" s="405"/>
      <c r="L50" s="405"/>
      <c r="M50" s="405"/>
      <c r="N50" s="405"/>
      <c r="O50" s="405"/>
      <c r="P50" s="405"/>
      <c r="Q50" s="405"/>
      <c r="R50" s="405"/>
      <c r="S50" s="405"/>
      <c r="T50" s="405"/>
      <c r="U50" s="405"/>
      <c r="V50" s="405"/>
      <c r="W50" s="405"/>
      <c r="X50" s="405"/>
      <c r="Y50" s="405"/>
      <c r="Z50" s="405"/>
      <c r="AA50" s="405"/>
      <c r="AB50" s="398"/>
      <c r="AC50" s="393"/>
      <c r="AD50" s="393"/>
      <c r="AE50" s="393"/>
      <c r="AF50" s="393"/>
      <c r="AG50" s="393"/>
      <c r="AH50" s="393"/>
    </row>
    <row r="51" spans="1:34" ht="15.75" customHeight="1">
      <c r="A51" s="393"/>
      <c r="B51" s="31"/>
      <c r="C51" s="405"/>
      <c r="D51" s="528" t="s">
        <v>151</v>
      </c>
      <c r="E51" s="529"/>
      <c r="F51" s="529"/>
      <c r="G51" s="529"/>
      <c r="H51" s="529"/>
      <c r="I51" s="529"/>
      <c r="J51" s="529"/>
      <c r="K51" s="529"/>
      <c r="L51" s="529"/>
      <c r="M51" s="529"/>
      <c r="N51" s="529"/>
      <c r="O51" s="529"/>
      <c r="P51" s="529"/>
      <c r="Q51" s="529"/>
      <c r="R51" s="529"/>
      <c r="S51" s="529"/>
      <c r="T51" s="529"/>
      <c r="U51" s="529"/>
      <c r="V51" s="529"/>
      <c r="W51" s="529"/>
      <c r="X51" s="529"/>
      <c r="Y51" s="519"/>
      <c r="Z51" s="406"/>
      <c r="AA51" s="406"/>
      <c r="AB51" s="415"/>
      <c r="AC51" s="393"/>
      <c r="AD51" s="393"/>
      <c r="AE51" s="393"/>
      <c r="AF51" s="393"/>
      <c r="AG51" s="393"/>
      <c r="AH51" s="393"/>
    </row>
    <row r="52" spans="1:34" ht="15.75" customHeight="1">
      <c r="A52" s="393"/>
      <c r="B52" s="31"/>
      <c r="C52" s="393"/>
      <c r="D52" s="534" t="s">
        <v>152</v>
      </c>
      <c r="E52" s="529"/>
      <c r="F52" s="529"/>
      <c r="G52" s="529"/>
      <c r="H52" s="519"/>
      <c r="I52" s="530" t="s">
        <v>153</v>
      </c>
      <c r="J52" s="529"/>
      <c r="K52" s="529"/>
      <c r="L52" s="529"/>
      <c r="M52" s="529"/>
      <c r="N52" s="529"/>
      <c r="O52" s="529"/>
      <c r="P52" s="519"/>
      <c r="Q52" s="531" t="s">
        <v>154</v>
      </c>
      <c r="R52" s="529"/>
      <c r="S52" s="529"/>
      <c r="T52" s="529"/>
      <c r="U52" s="529"/>
      <c r="V52" s="529"/>
      <c r="W52" s="529"/>
      <c r="X52" s="529"/>
      <c r="Y52" s="519"/>
      <c r="Z52" s="406"/>
      <c r="AA52" s="406"/>
      <c r="AB52" s="415"/>
      <c r="AC52" s="393"/>
      <c r="AD52" s="393"/>
      <c r="AE52" s="393"/>
      <c r="AF52" s="393"/>
      <c r="AG52" s="393"/>
      <c r="AH52" s="393"/>
    </row>
    <row r="53" spans="1:34" ht="15.75" customHeight="1">
      <c r="A53" s="416"/>
      <c r="B53" s="39"/>
      <c r="C53" s="40"/>
      <c r="D53" s="535" t="s">
        <v>155</v>
      </c>
      <c r="E53" s="529"/>
      <c r="F53" s="529"/>
      <c r="G53" s="529"/>
      <c r="H53" s="519"/>
      <c r="I53" s="532" t="s">
        <v>156</v>
      </c>
      <c r="J53" s="529"/>
      <c r="K53" s="529"/>
      <c r="L53" s="529"/>
      <c r="M53" s="529"/>
      <c r="N53" s="529"/>
      <c r="O53" s="529"/>
      <c r="P53" s="519"/>
      <c r="Q53" s="533" t="s">
        <v>157</v>
      </c>
      <c r="R53" s="529"/>
      <c r="S53" s="529"/>
      <c r="T53" s="529"/>
      <c r="U53" s="529"/>
      <c r="V53" s="529"/>
      <c r="W53" s="529"/>
      <c r="X53" s="529"/>
      <c r="Y53" s="519"/>
      <c r="Z53" s="416"/>
      <c r="AA53" s="416"/>
      <c r="AB53" s="417"/>
      <c r="AC53" s="416"/>
      <c r="AD53" s="416"/>
      <c r="AE53" s="416"/>
      <c r="AF53" s="416"/>
      <c r="AG53" s="416"/>
      <c r="AH53" s="416"/>
    </row>
    <row r="54" spans="1:34" ht="15.75" customHeight="1">
      <c r="A54" s="393"/>
      <c r="B54" s="31"/>
      <c r="C54" s="418"/>
      <c r="D54" s="418"/>
      <c r="E54" s="418"/>
      <c r="F54" s="418"/>
      <c r="G54" s="419"/>
      <c r="H54" s="419"/>
      <c r="I54" s="419"/>
      <c r="J54" s="419"/>
      <c r="K54" s="419"/>
      <c r="L54" s="419"/>
      <c r="M54" s="419"/>
      <c r="N54" s="419"/>
      <c r="O54" s="419"/>
      <c r="P54" s="419"/>
      <c r="Q54" s="419"/>
      <c r="R54" s="419"/>
      <c r="S54" s="419"/>
      <c r="T54" s="419"/>
      <c r="U54" s="419"/>
      <c r="V54" s="419"/>
      <c r="W54" s="419"/>
      <c r="X54" s="419"/>
      <c r="Y54" s="419"/>
      <c r="Z54" s="418"/>
      <c r="AA54" s="418"/>
      <c r="AB54" s="401"/>
      <c r="AC54" s="393"/>
      <c r="AD54" s="393"/>
      <c r="AE54" s="393"/>
      <c r="AF54" s="393"/>
      <c r="AG54" s="393"/>
      <c r="AH54" s="393"/>
    </row>
    <row r="55" spans="1:34" ht="15.75" customHeight="1">
      <c r="A55" s="420"/>
      <c r="B55" s="41"/>
      <c r="C55" s="536" t="s">
        <v>158</v>
      </c>
      <c r="D55" s="529"/>
      <c r="E55" s="529"/>
      <c r="F55" s="519"/>
      <c r="G55" s="537" t="s">
        <v>159</v>
      </c>
      <c r="H55" s="538" t="s">
        <v>160</v>
      </c>
      <c r="I55" s="539"/>
      <c r="J55" s="539"/>
      <c r="K55" s="539"/>
      <c r="L55" s="539"/>
      <c r="M55" s="539"/>
      <c r="N55" s="539"/>
      <c r="O55" s="539"/>
      <c r="P55" s="539"/>
      <c r="Q55" s="539"/>
      <c r="R55" s="539"/>
      <c r="S55" s="539"/>
      <c r="T55" s="539"/>
      <c r="U55" s="539"/>
      <c r="V55" s="539"/>
      <c r="W55" s="539"/>
      <c r="X55" s="539"/>
      <c r="Y55" s="539"/>
      <c r="Z55" s="539"/>
      <c r="AA55" s="540"/>
      <c r="AB55" s="415"/>
      <c r="AC55" s="420"/>
      <c r="AD55" s="420"/>
      <c r="AE55" s="420"/>
      <c r="AF55" s="420"/>
      <c r="AG55" s="420"/>
      <c r="AH55" s="420"/>
    </row>
    <row r="56" spans="1:34" ht="15.75" customHeight="1">
      <c r="A56" s="420"/>
      <c r="B56" s="41"/>
      <c r="C56" s="42" t="s">
        <v>161</v>
      </c>
      <c r="D56" s="43" t="s">
        <v>741</v>
      </c>
      <c r="E56" s="536" t="s">
        <v>162</v>
      </c>
      <c r="F56" s="519"/>
      <c r="G56" s="506"/>
      <c r="H56" s="541"/>
      <c r="I56" s="542"/>
      <c r="J56" s="542"/>
      <c r="K56" s="542"/>
      <c r="L56" s="542"/>
      <c r="M56" s="542"/>
      <c r="N56" s="542"/>
      <c r="O56" s="542"/>
      <c r="P56" s="542"/>
      <c r="Q56" s="542"/>
      <c r="R56" s="542"/>
      <c r="S56" s="542"/>
      <c r="T56" s="542"/>
      <c r="U56" s="542"/>
      <c r="V56" s="542"/>
      <c r="W56" s="542"/>
      <c r="X56" s="542"/>
      <c r="Y56" s="542"/>
      <c r="Z56" s="542"/>
      <c r="AA56" s="543"/>
      <c r="AB56" s="415"/>
      <c r="AC56" s="420"/>
      <c r="AD56" s="420"/>
      <c r="AE56" s="420"/>
      <c r="AF56" s="420"/>
      <c r="AG56" s="420"/>
      <c r="AH56" s="420"/>
    </row>
    <row r="57" spans="1:34" ht="15.75" customHeight="1">
      <c r="A57" s="420"/>
      <c r="B57" s="41"/>
      <c r="C57" s="44">
        <v>2024</v>
      </c>
      <c r="D57" s="45">
        <v>45474</v>
      </c>
      <c r="E57" s="544">
        <v>45656</v>
      </c>
      <c r="F57" s="519"/>
      <c r="G57" s="46">
        <v>0.5</v>
      </c>
      <c r="H57" s="548"/>
      <c r="I57" s="529"/>
      <c r="J57" s="529"/>
      <c r="K57" s="529"/>
      <c r="L57" s="529"/>
      <c r="M57" s="529"/>
      <c r="N57" s="529"/>
      <c r="O57" s="529"/>
      <c r="P57" s="529"/>
      <c r="Q57" s="529"/>
      <c r="R57" s="529"/>
      <c r="S57" s="529"/>
      <c r="T57" s="529"/>
      <c r="U57" s="529"/>
      <c r="V57" s="529"/>
      <c r="W57" s="529"/>
      <c r="X57" s="529"/>
      <c r="Y57" s="529"/>
      <c r="Z57" s="529"/>
      <c r="AA57" s="519"/>
      <c r="AB57" s="415"/>
      <c r="AC57" s="420"/>
      <c r="AD57" s="420"/>
      <c r="AE57" s="420"/>
      <c r="AF57" s="420"/>
      <c r="AG57" s="420"/>
      <c r="AH57" s="420"/>
    </row>
    <row r="58" spans="1:34" ht="15.75" customHeight="1">
      <c r="A58" s="420"/>
      <c r="B58" s="41"/>
      <c r="C58" s="44">
        <v>2025</v>
      </c>
      <c r="D58" s="45">
        <v>45658</v>
      </c>
      <c r="E58" s="544">
        <v>46021</v>
      </c>
      <c r="F58" s="519"/>
      <c r="G58" s="46">
        <v>0.8</v>
      </c>
      <c r="H58" s="548"/>
      <c r="I58" s="529"/>
      <c r="J58" s="529"/>
      <c r="K58" s="529"/>
      <c r="L58" s="529"/>
      <c r="M58" s="529"/>
      <c r="N58" s="529"/>
      <c r="O58" s="529"/>
      <c r="P58" s="529"/>
      <c r="Q58" s="529"/>
      <c r="R58" s="529"/>
      <c r="S58" s="529"/>
      <c r="T58" s="529"/>
      <c r="U58" s="529"/>
      <c r="V58" s="529"/>
      <c r="W58" s="529"/>
      <c r="X58" s="529"/>
      <c r="Y58" s="529"/>
      <c r="Z58" s="529"/>
      <c r="AA58" s="519"/>
      <c r="AB58" s="415"/>
      <c r="AC58" s="420"/>
      <c r="AD58" s="420"/>
      <c r="AE58" s="420"/>
      <c r="AF58" s="420"/>
      <c r="AG58" s="420"/>
      <c r="AH58" s="420"/>
    </row>
    <row r="59" spans="1:34" ht="15.75" customHeight="1">
      <c r="A59" s="420"/>
      <c r="B59" s="41"/>
      <c r="C59" s="44">
        <v>2026</v>
      </c>
      <c r="D59" s="45">
        <v>46023</v>
      </c>
      <c r="E59" s="544">
        <v>46386</v>
      </c>
      <c r="F59" s="519"/>
      <c r="G59" s="46">
        <v>0.4</v>
      </c>
      <c r="H59" s="548"/>
      <c r="I59" s="529"/>
      <c r="J59" s="529"/>
      <c r="K59" s="529"/>
      <c r="L59" s="529"/>
      <c r="M59" s="529"/>
      <c r="N59" s="529"/>
      <c r="O59" s="529"/>
      <c r="P59" s="529"/>
      <c r="Q59" s="529"/>
      <c r="R59" s="529"/>
      <c r="S59" s="529"/>
      <c r="T59" s="529"/>
      <c r="U59" s="529"/>
      <c r="V59" s="529"/>
      <c r="W59" s="529"/>
      <c r="X59" s="529"/>
      <c r="Y59" s="529"/>
      <c r="Z59" s="529"/>
      <c r="AA59" s="519"/>
      <c r="AB59" s="415"/>
      <c r="AC59" s="420"/>
      <c r="AD59" s="420"/>
      <c r="AE59" s="420"/>
      <c r="AF59" s="420"/>
      <c r="AG59" s="420"/>
      <c r="AH59" s="420"/>
    </row>
    <row r="60" spans="1:34" ht="15.75" customHeight="1">
      <c r="A60" s="420"/>
      <c r="B60" s="41"/>
      <c r="C60" s="44">
        <v>2027</v>
      </c>
      <c r="D60" s="45">
        <v>46388</v>
      </c>
      <c r="E60" s="544">
        <v>46751</v>
      </c>
      <c r="F60" s="519"/>
      <c r="G60" s="46">
        <v>0.3</v>
      </c>
      <c r="H60" s="548"/>
      <c r="I60" s="529"/>
      <c r="J60" s="529"/>
      <c r="K60" s="529"/>
      <c r="L60" s="529"/>
      <c r="M60" s="529"/>
      <c r="N60" s="529"/>
      <c r="O60" s="529"/>
      <c r="P60" s="529"/>
      <c r="Q60" s="529"/>
      <c r="R60" s="529"/>
      <c r="S60" s="529"/>
      <c r="T60" s="529"/>
      <c r="U60" s="529"/>
      <c r="V60" s="529"/>
      <c r="W60" s="529"/>
      <c r="X60" s="529"/>
      <c r="Y60" s="529"/>
      <c r="Z60" s="529"/>
      <c r="AA60" s="519"/>
      <c r="AB60" s="415"/>
      <c r="AC60" s="420"/>
      <c r="AD60" s="420"/>
      <c r="AE60" s="420"/>
      <c r="AF60" s="420"/>
      <c r="AG60" s="420"/>
      <c r="AH60" s="420"/>
    </row>
    <row r="61" spans="1:34" ht="15.75" customHeight="1">
      <c r="A61" s="420"/>
      <c r="B61" s="41"/>
      <c r="C61" s="44"/>
      <c r="D61" s="44"/>
      <c r="E61" s="536"/>
      <c r="F61" s="519"/>
      <c r="G61" s="43"/>
      <c r="H61" s="536"/>
      <c r="I61" s="529"/>
      <c r="J61" s="529"/>
      <c r="K61" s="529"/>
      <c r="L61" s="529"/>
      <c r="M61" s="529"/>
      <c r="N61" s="529"/>
      <c r="O61" s="529"/>
      <c r="P61" s="529"/>
      <c r="Q61" s="529"/>
      <c r="R61" s="529"/>
      <c r="S61" s="529"/>
      <c r="T61" s="529"/>
      <c r="U61" s="529"/>
      <c r="V61" s="529"/>
      <c r="W61" s="529"/>
      <c r="X61" s="529"/>
      <c r="Y61" s="529"/>
      <c r="Z61" s="529"/>
      <c r="AA61" s="519"/>
      <c r="AB61" s="415"/>
      <c r="AC61" s="420"/>
      <c r="AD61" s="420"/>
      <c r="AE61" s="420"/>
      <c r="AF61" s="420"/>
      <c r="AG61" s="420"/>
      <c r="AH61" s="420"/>
    </row>
    <row r="62" spans="1:34" ht="15.75" customHeight="1">
      <c r="A62" s="393"/>
      <c r="B62" s="31"/>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400"/>
      <c r="AC62" s="393"/>
      <c r="AD62" s="393"/>
      <c r="AE62" s="393"/>
      <c r="AF62" s="393"/>
      <c r="AG62" s="393"/>
      <c r="AH62" s="393"/>
    </row>
    <row r="63" spans="1:34" ht="15.75" customHeight="1">
      <c r="A63" s="393"/>
      <c r="B63" s="31"/>
      <c r="C63" s="550" t="s">
        <v>163</v>
      </c>
      <c r="D63" s="546"/>
      <c r="E63" s="405"/>
      <c r="F63" s="397" t="s">
        <v>164</v>
      </c>
      <c r="G63" s="47"/>
      <c r="H63" s="407"/>
      <c r="I63" s="397" t="s">
        <v>165</v>
      </c>
      <c r="J63" s="393"/>
      <c r="K63" s="549"/>
      <c r="L63" s="519"/>
      <c r="M63" s="405"/>
      <c r="N63" s="393"/>
      <c r="O63" s="393"/>
      <c r="P63" s="393"/>
      <c r="Q63" s="393"/>
      <c r="R63" s="393"/>
      <c r="S63" s="393"/>
      <c r="T63" s="393"/>
      <c r="U63" s="393"/>
      <c r="V63" s="393"/>
      <c r="W63" s="393"/>
      <c r="X63" s="393"/>
      <c r="Y63" s="393"/>
      <c r="Z63" s="393"/>
      <c r="AA63" s="393"/>
      <c r="AB63" s="400"/>
      <c r="AC63" s="393"/>
      <c r="AD63" s="393"/>
      <c r="AE63" s="393"/>
      <c r="AF63" s="393"/>
      <c r="AG63" s="393"/>
      <c r="AH63" s="393"/>
    </row>
    <row r="64" spans="1:34" ht="15.75" customHeight="1">
      <c r="A64" s="393"/>
      <c r="B64" s="42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22"/>
      <c r="AC64" s="393"/>
      <c r="AD64" s="393"/>
      <c r="AE64" s="393"/>
      <c r="AF64" s="393"/>
      <c r="AG64" s="393"/>
      <c r="AH64" s="393"/>
    </row>
    <row r="65" spans="1:34" ht="15.75" customHeight="1">
      <c r="A65" s="393"/>
      <c r="B65" s="547" t="s">
        <v>166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19"/>
      <c r="AC65" s="393"/>
      <c r="AD65" s="393"/>
      <c r="AE65" s="393"/>
      <c r="AF65" s="393"/>
      <c r="AG65" s="393"/>
      <c r="AH65" s="393"/>
    </row>
    <row r="66" spans="1:34" ht="15.75" customHeight="1">
      <c r="A66" s="393"/>
      <c r="B66" s="48"/>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9"/>
      <c r="AC66" s="393"/>
      <c r="AD66" s="393"/>
      <c r="AE66" s="393"/>
      <c r="AF66" s="393"/>
      <c r="AG66" s="393"/>
      <c r="AH66" s="393"/>
    </row>
    <row r="67" spans="1:34" ht="29.25" customHeight="1">
      <c r="A67" s="393"/>
      <c r="B67" s="536" t="s">
        <v>161</v>
      </c>
      <c r="C67" s="519"/>
      <c r="D67" s="43"/>
      <c r="E67" s="536" t="s">
        <v>167</v>
      </c>
      <c r="F67" s="519"/>
      <c r="G67" s="43"/>
      <c r="H67" s="528" t="s">
        <v>168</v>
      </c>
      <c r="I67" s="519"/>
      <c r="J67" s="536"/>
      <c r="K67" s="519"/>
      <c r="L67" s="545"/>
      <c r="M67" s="546"/>
      <c r="N67" s="43" t="s">
        <v>169</v>
      </c>
      <c r="O67" s="536"/>
      <c r="P67" s="529"/>
      <c r="Q67" s="519"/>
      <c r="R67" s="536" t="s">
        <v>170</v>
      </c>
      <c r="S67" s="529"/>
      <c r="T67" s="519"/>
      <c r="U67" s="536"/>
      <c r="V67" s="529"/>
      <c r="W67" s="519"/>
      <c r="X67" s="536" t="s">
        <v>171</v>
      </c>
      <c r="Y67" s="519"/>
      <c r="Z67" s="536"/>
      <c r="AA67" s="529"/>
      <c r="AB67" s="519"/>
      <c r="AC67" s="393"/>
      <c r="AD67" s="393"/>
      <c r="AE67" s="393"/>
      <c r="AF67" s="393"/>
      <c r="AG67" s="393"/>
      <c r="AH67" s="393"/>
    </row>
    <row r="68" spans="1:34" ht="15.75" customHeight="1">
      <c r="A68" s="393"/>
      <c r="B68" s="48"/>
      <c r="C68" s="423"/>
      <c r="D68" s="423"/>
      <c r="E68" s="423"/>
      <c r="F68" s="416"/>
      <c r="G68" s="424"/>
      <c r="H68" s="425"/>
      <c r="I68" s="425"/>
      <c r="J68" s="416"/>
      <c r="K68" s="416"/>
      <c r="L68" s="416"/>
      <c r="M68" s="416"/>
      <c r="N68" s="425"/>
      <c r="O68" s="416"/>
      <c r="P68" s="416"/>
      <c r="Q68" s="416"/>
      <c r="R68" s="416"/>
      <c r="S68" s="425"/>
      <c r="T68" s="402"/>
      <c r="U68" s="402"/>
      <c r="V68" s="393"/>
      <c r="W68" s="425"/>
      <c r="X68" s="412"/>
      <c r="Y68" s="412"/>
      <c r="Z68" s="50"/>
      <c r="AA68" s="28"/>
      <c r="AB68" s="51"/>
      <c r="AC68" s="393"/>
      <c r="AD68" s="393"/>
      <c r="AE68" s="393"/>
      <c r="AF68" s="393"/>
      <c r="AG68" s="393"/>
      <c r="AH68" s="393"/>
    </row>
    <row r="69" spans="1:34" ht="15.75" customHeight="1">
      <c r="A69" s="393"/>
      <c r="B69" s="547" t="s">
        <v>172</v>
      </c>
      <c r="C69" s="519"/>
      <c r="D69" s="551"/>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3"/>
      <c r="AC69" s="393"/>
      <c r="AD69" s="393"/>
      <c r="AE69" s="393"/>
      <c r="AF69" s="393"/>
      <c r="AG69" s="393"/>
      <c r="AH69" s="393"/>
    </row>
    <row r="70" spans="1:34" ht="15.75" customHeight="1">
      <c r="A70" s="393"/>
      <c r="B70" s="48"/>
      <c r="C70" s="423"/>
      <c r="D70" s="423"/>
      <c r="E70" s="423"/>
      <c r="F70" s="416"/>
      <c r="G70" s="424"/>
      <c r="H70" s="425"/>
      <c r="I70" s="425"/>
      <c r="J70" s="416"/>
      <c r="K70" s="416"/>
      <c r="L70" s="416"/>
      <c r="M70" s="416"/>
      <c r="N70" s="425"/>
      <c r="O70" s="416"/>
      <c r="P70" s="416"/>
      <c r="Q70" s="416"/>
      <c r="R70" s="416"/>
      <c r="S70" s="425"/>
      <c r="T70" s="402"/>
      <c r="U70" s="402"/>
      <c r="V70" s="393"/>
      <c r="W70" s="425"/>
      <c r="X70" s="412"/>
      <c r="Y70" s="412"/>
      <c r="Z70" s="50"/>
      <c r="AA70" s="28"/>
      <c r="AB70" s="51"/>
      <c r="AC70" s="393"/>
      <c r="AD70" s="393"/>
      <c r="AE70" s="393"/>
      <c r="AF70" s="393"/>
      <c r="AG70" s="393"/>
      <c r="AH70" s="393"/>
    </row>
    <row r="71" spans="1:34" ht="15.75" customHeight="1">
      <c r="A71" s="393"/>
      <c r="B71" s="547" t="s">
        <v>173</v>
      </c>
      <c r="C71" s="519"/>
      <c r="D71" s="55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3"/>
      <c r="AC71" s="393"/>
      <c r="AD71" s="393"/>
      <c r="AE71" s="393"/>
      <c r="AF71" s="393"/>
      <c r="AG71" s="393"/>
      <c r="AH71" s="393"/>
    </row>
    <row r="72" spans="1:34" ht="15.75" customHeight="1">
      <c r="A72" s="393"/>
      <c r="B72" s="48"/>
      <c r="C72" s="423"/>
      <c r="D72" s="423"/>
      <c r="E72" s="423"/>
      <c r="F72" s="416"/>
      <c r="G72" s="424"/>
      <c r="H72" s="425"/>
      <c r="I72" s="425"/>
      <c r="J72" s="416"/>
      <c r="K72" s="416"/>
      <c r="L72" s="416"/>
      <c r="M72" s="416"/>
      <c r="N72" s="425"/>
      <c r="O72" s="416"/>
      <c r="P72" s="416"/>
      <c r="Q72" s="416"/>
      <c r="R72" s="416"/>
      <c r="S72" s="425"/>
      <c r="T72" s="402"/>
      <c r="U72" s="402"/>
      <c r="V72" s="393"/>
      <c r="W72" s="425"/>
      <c r="X72" s="412"/>
      <c r="Y72" s="412"/>
      <c r="Z72" s="412"/>
      <c r="AA72" s="402"/>
      <c r="AB72" s="408"/>
      <c r="AC72" s="393"/>
      <c r="AD72" s="393"/>
      <c r="AE72" s="393"/>
      <c r="AF72" s="393"/>
      <c r="AG72" s="393"/>
      <c r="AH72" s="393"/>
    </row>
    <row r="73" spans="1:34" ht="15.75" customHeight="1">
      <c r="A73" s="393"/>
      <c r="B73" s="547" t="s">
        <v>174</v>
      </c>
      <c r="C73" s="519"/>
      <c r="D73" s="55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3"/>
      <c r="AC73" s="393"/>
      <c r="AD73" s="393"/>
      <c r="AE73" s="393"/>
      <c r="AF73" s="393"/>
      <c r="AG73" s="393"/>
      <c r="AH73" s="393"/>
    </row>
    <row r="74" spans="1:34" ht="15.75" customHeight="1">
      <c r="A74" s="393"/>
      <c r="B74" s="48"/>
      <c r="C74" s="423"/>
      <c r="D74" s="423"/>
      <c r="E74" s="423"/>
      <c r="F74" s="416"/>
      <c r="G74" s="424"/>
      <c r="H74" s="425"/>
      <c r="I74" s="425"/>
      <c r="J74" s="416"/>
      <c r="K74" s="416"/>
      <c r="L74" s="416"/>
      <c r="M74" s="416"/>
      <c r="N74" s="425"/>
      <c r="O74" s="416"/>
      <c r="P74" s="416"/>
      <c r="Q74" s="416"/>
      <c r="R74" s="416"/>
      <c r="S74" s="425"/>
      <c r="T74" s="402"/>
      <c r="U74" s="402"/>
      <c r="V74" s="393"/>
      <c r="W74" s="425"/>
      <c r="X74" s="412"/>
      <c r="Y74" s="412"/>
      <c r="Z74" s="50"/>
      <c r="AA74" s="28"/>
      <c r="AB74" s="51"/>
      <c r="AC74" s="393"/>
      <c r="AD74" s="393"/>
      <c r="AE74" s="393"/>
      <c r="AF74" s="393"/>
      <c r="AG74" s="393"/>
      <c r="AH74" s="393"/>
    </row>
    <row r="75" spans="1:34" ht="15.75" customHeight="1">
      <c r="A75" s="393"/>
      <c r="B75" s="547" t="s">
        <v>175</v>
      </c>
      <c r="C75" s="519"/>
      <c r="D75" s="55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3"/>
      <c r="AC75" s="393"/>
      <c r="AD75" s="393"/>
      <c r="AE75" s="393"/>
      <c r="AF75" s="393"/>
      <c r="AG75" s="393"/>
      <c r="AH75" s="393"/>
    </row>
    <row r="76" spans="1:34" ht="15.75" customHeight="1">
      <c r="A76" s="393"/>
      <c r="B76" s="48"/>
      <c r="C76" s="423"/>
      <c r="D76" s="423"/>
      <c r="E76" s="423"/>
      <c r="F76" s="416"/>
      <c r="G76" s="424"/>
      <c r="H76" s="425"/>
      <c r="I76" s="425"/>
      <c r="J76" s="416"/>
      <c r="K76" s="416"/>
      <c r="L76" s="416"/>
      <c r="M76" s="416"/>
      <c r="N76" s="425"/>
      <c r="O76" s="416"/>
      <c r="P76" s="416"/>
      <c r="Q76" s="416"/>
      <c r="R76" s="416"/>
      <c r="S76" s="425"/>
      <c r="T76" s="402"/>
      <c r="U76" s="402"/>
      <c r="V76" s="393"/>
      <c r="W76" s="425"/>
      <c r="X76" s="412"/>
      <c r="Y76" s="412"/>
      <c r="Z76" s="50"/>
      <c r="AA76" s="28"/>
      <c r="AB76" s="51"/>
      <c r="AC76" s="393"/>
      <c r="AD76" s="393"/>
      <c r="AE76" s="393"/>
      <c r="AF76" s="393"/>
      <c r="AG76" s="393"/>
      <c r="AH76" s="393"/>
    </row>
    <row r="77" spans="1:34" ht="15.75" customHeight="1">
      <c r="A77" s="393"/>
      <c r="B77" s="547" t="s">
        <v>176</v>
      </c>
      <c r="C77" s="519"/>
      <c r="D77" s="55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3"/>
      <c r="AC77" s="393"/>
      <c r="AD77" s="393"/>
      <c r="AE77" s="393"/>
      <c r="AF77" s="393"/>
      <c r="AG77" s="393"/>
      <c r="AH77" s="393"/>
    </row>
    <row r="78" spans="1:34" ht="15.75" customHeight="1">
      <c r="A78" s="393"/>
      <c r="B78" s="48"/>
      <c r="C78" s="423"/>
      <c r="D78" s="423"/>
      <c r="E78" s="423"/>
      <c r="F78" s="416"/>
      <c r="G78" s="424"/>
      <c r="H78" s="425"/>
      <c r="I78" s="425"/>
      <c r="J78" s="416"/>
      <c r="K78" s="416"/>
      <c r="L78" s="416"/>
      <c r="M78" s="416"/>
      <c r="N78" s="425"/>
      <c r="O78" s="416"/>
      <c r="P78" s="416"/>
      <c r="Q78" s="416"/>
      <c r="R78" s="416"/>
      <c r="S78" s="425"/>
      <c r="T78" s="402"/>
      <c r="U78" s="402"/>
      <c r="V78" s="393"/>
      <c r="W78" s="425"/>
      <c r="X78" s="412"/>
      <c r="Y78" s="412"/>
      <c r="Z78" s="50"/>
      <c r="AA78" s="28"/>
      <c r="AB78" s="51"/>
      <c r="AC78" s="393"/>
      <c r="AD78" s="393"/>
      <c r="AE78" s="393"/>
      <c r="AF78" s="393"/>
      <c r="AG78" s="393"/>
      <c r="AH78" s="393"/>
    </row>
    <row r="79" spans="1:34" ht="15.75" customHeight="1">
      <c r="A79" s="393"/>
      <c r="B79" s="547" t="s">
        <v>177</v>
      </c>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19"/>
      <c r="AC79" s="393"/>
      <c r="AD79" s="393"/>
      <c r="AE79" s="393"/>
      <c r="AF79" s="393"/>
      <c r="AG79" s="393"/>
      <c r="AH79" s="393"/>
    </row>
    <row r="80" spans="1:34" ht="15.75" customHeight="1">
      <c r="A80" s="393"/>
      <c r="B80" s="528" t="s">
        <v>122</v>
      </c>
      <c r="C80" s="519"/>
      <c r="D80" s="52" t="s">
        <v>178</v>
      </c>
      <c r="E80" s="528" t="s">
        <v>179</v>
      </c>
      <c r="F80" s="519"/>
      <c r="G80" s="528" t="s">
        <v>177</v>
      </c>
      <c r="H80" s="529"/>
      <c r="I80" s="529"/>
      <c r="J80" s="529"/>
      <c r="K80" s="529"/>
      <c r="L80" s="529"/>
      <c r="M80" s="529"/>
      <c r="N80" s="529"/>
      <c r="O80" s="519"/>
      <c r="P80" s="528" t="s">
        <v>180</v>
      </c>
      <c r="Q80" s="529"/>
      <c r="R80" s="529"/>
      <c r="S80" s="529"/>
      <c r="T80" s="529"/>
      <c r="U80" s="529"/>
      <c r="V80" s="529"/>
      <c r="W80" s="529"/>
      <c r="X80" s="529"/>
      <c r="Y80" s="529"/>
      <c r="Z80" s="529"/>
      <c r="AA80" s="529"/>
      <c r="AB80" s="519"/>
      <c r="AC80" s="393"/>
      <c r="AD80" s="393"/>
      <c r="AE80" s="393"/>
      <c r="AF80" s="393"/>
      <c r="AG80" s="393"/>
      <c r="AH80" s="393"/>
    </row>
    <row r="81" spans="1:34" ht="15.75" customHeight="1">
      <c r="A81" s="393"/>
      <c r="B81" s="528"/>
      <c r="C81" s="519"/>
      <c r="D81" s="37"/>
      <c r="E81" s="528"/>
      <c r="F81" s="519"/>
      <c r="G81" s="553"/>
      <c r="H81" s="529"/>
      <c r="I81" s="529"/>
      <c r="J81" s="529"/>
      <c r="K81" s="529"/>
      <c r="L81" s="529"/>
      <c r="M81" s="529"/>
      <c r="N81" s="529"/>
      <c r="O81" s="519"/>
      <c r="P81" s="553"/>
      <c r="Q81" s="529"/>
      <c r="R81" s="529"/>
      <c r="S81" s="529"/>
      <c r="T81" s="529"/>
      <c r="U81" s="529"/>
      <c r="V81" s="529"/>
      <c r="W81" s="529"/>
      <c r="X81" s="529"/>
      <c r="Y81" s="529"/>
      <c r="Z81" s="529"/>
      <c r="AA81" s="529"/>
      <c r="AB81" s="519"/>
      <c r="AC81" s="393"/>
      <c r="AD81" s="393"/>
      <c r="AE81" s="393"/>
      <c r="AF81" s="393"/>
      <c r="AG81" s="393"/>
      <c r="AH81" s="393"/>
    </row>
    <row r="82" spans="1:34" ht="15.75" customHeight="1">
      <c r="A82" s="393"/>
      <c r="B82" s="528"/>
      <c r="C82" s="519"/>
      <c r="D82" s="37"/>
      <c r="E82" s="528"/>
      <c r="F82" s="519"/>
      <c r="G82" s="553"/>
      <c r="H82" s="529"/>
      <c r="I82" s="529"/>
      <c r="J82" s="529"/>
      <c r="K82" s="529"/>
      <c r="L82" s="529"/>
      <c r="M82" s="529"/>
      <c r="N82" s="529"/>
      <c r="O82" s="519"/>
      <c r="P82" s="553"/>
      <c r="Q82" s="529"/>
      <c r="R82" s="529"/>
      <c r="S82" s="529"/>
      <c r="T82" s="529"/>
      <c r="U82" s="529"/>
      <c r="V82" s="529"/>
      <c r="W82" s="529"/>
      <c r="X82" s="529"/>
      <c r="Y82" s="529"/>
      <c r="Z82" s="529"/>
      <c r="AA82" s="529"/>
      <c r="AB82" s="519"/>
      <c r="AC82" s="393"/>
      <c r="AD82" s="393"/>
      <c r="AE82" s="393"/>
      <c r="AF82" s="393"/>
      <c r="AG82" s="393"/>
      <c r="AH82" s="393"/>
    </row>
    <row r="83" spans="1:34" ht="26.25" customHeight="1">
      <c r="A83" s="393"/>
      <c r="B83" s="554" t="s">
        <v>181</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19"/>
      <c r="AC83" s="393"/>
      <c r="AD83" s="426"/>
      <c r="AE83" s="393"/>
      <c r="AF83" s="393"/>
      <c r="AG83" s="393"/>
      <c r="AH83" s="393"/>
    </row>
    <row r="84" spans="1:34" ht="12.7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row>
    <row r="85" spans="1:34" ht="12.7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row>
    <row r="86" spans="1:34" ht="12.7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row>
    <row r="87" spans="1:34" ht="12.7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row>
    <row r="88" spans="1:34" ht="12.7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row>
    <row r="89" spans="1:34" ht="12.7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row>
    <row r="90" spans="1:34" ht="12.7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row>
    <row r="91" spans="1:34" ht="12.7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row>
    <row r="92" spans="1:34" ht="12.7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row>
    <row r="93" spans="1:34" ht="12.7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row>
    <row r="94" spans="1:34" ht="12.7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row>
    <row r="95" spans="1:34" ht="12.7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row>
    <row r="96" spans="1:34" ht="12.7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row>
    <row r="97" spans="1:34" ht="12.7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row>
    <row r="98" spans="1:34" ht="12.7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row>
    <row r="99" spans="1:34" ht="12.7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row>
    <row r="100" spans="1:34"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row>
    <row r="101" spans="1:34"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row>
    <row r="102" spans="1:34"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row>
    <row r="103" spans="1:34"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row>
    <row r="104" spans="1:34"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row>
    <row r="105" spans="1:34"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row>
    <row r="106" spans="1:34"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row>
    <row r="107" spans="1:34"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row>
    <row r="108" spans="1:34"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row>
    <row r="109" spans="1:34"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row>
    <row r="110" spans="1:34"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row>
    <row r="111" spans="1:34"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row>
    <row r="112" spans="1:34"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row>
    <row r="113" spans="1:34"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row>
    <row r="114" spans="1:34"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row>
    <row r="115" spans="1:34"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row>
    <row r="116" spans="1:34"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row>
    <row r="117" spans="1:34"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c r="AH117" s="393"/>
    </row>
    <row r="118" spans="1:34"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row>
    <row r="119" spans="1:34"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row>
    <row r="120" spans="1:34"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row>
    <row r="121" spans="1:34"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row>
    <row r="122" spans="1:34"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row>
    <row r="123" spans="1:34"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row>
    <row r="124" spans="1:34"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row>
    <row r="125" spans="1:34"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row>
    <row r="126" spans="1:34"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row>
    <row r="127" spans="1:34"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row>
    <row r="128" spans="1:34"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row>
    <row r="129" spans="1:34"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row>
    <row r="130" spans="1:34"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row>
    <row r="131" spans="1:34"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row>
    <row r="132" spans="1:34"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row>
    <row r="133" spans="1:34"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c r="AH133" s="393"/>
    </row>
    <row r="134" spans="1:34"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row>
    <row r="135" spans="1:34"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c r="AH135" s="393"/>
    </row>
    <row r="136" spans="1:34"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row>
    <row r="137" spans="1:34"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row>
    <row r="138" spans="1:34"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row>
    <row r="139" spans="1:34"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row>
    <row r="140" spans="1:34"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row>
    <row r="141" spans="1:34"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c r="AH141" s="393"/>
    </row>
    <row r="142" spans="1:34"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row>
    <row r="143" spans="1:34"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row>
    <row r="144" spans="1:34"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c r="AH144" s="393"/>
    </row>
    <row r="145" spans="1:34"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row>
    <row r="146" spans="1:34"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row>
    <row r="147" spans="1:34"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c r="AH147" s="393"/>
    </row>
    <row r="148" spans="1:34"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c r="AH148" s="393"/>
    </row>
    <row r="149" spans="1:34"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row>
    <row r="150" spans="1:34"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row>
    <row r="151" spans="1:34"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c r="AH151" s="393"/>
    </row>
    <row r="152" spans="1:34"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c r="AH152" s="393"/>
    </row>
    <row r="153" spans="1:34"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c r="AH153" s="393"/>
    </row>
    <row r="154" spans="1:34"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row>
    <row r="155" spans="1:34"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row>
    <row r="156" spans="1:34"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row>
    <row r="157" spans="1:34"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row>
    <row r="158" spans="1:34"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row>
    <row r="159" spans="1:34"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row>
    <row r="160" spans="1:34"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c r="AH160" s="393"/>
    </row>
    <row r="161" spans="1:34"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row>
    <row r="162" spans="1:34"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row>
    <row r="163" spans="1:34"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row>
    <row r="164" spans="1:34"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c r="AH164" s="393"/>
    </row>
    <row r="165" spans="1:34"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c r="AH165" s="393"/>
    </row>
    <row r="166" spans="1:34"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c r="AH166" s="393"/>
    </row>
    <row r="167" spans="1:34"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c r="AH167" s="393"/>
    </row>
    <row r="168" spans="1:34"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c r="AH168" s="393"/>
    </row>
    <row r="169" spans="1:34"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c r="AH169" s="393"/>
    </row>
    <row r="170" spans="1:34"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row>
    <row r="171" spans="1:34"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c r="AH171" s="393"/>
    </row>
    <row r="172" spans="1:34"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c r="AH172" s="393"/>
    </row>
    <row r="173" spans="1:34"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c r="AH173" s="393"/>
    </row>
    <row r="174" spans="1:34"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c r="AH174" s="393"/>
    </row>
    <row r="175" spans="1:34"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c r="AG175" s="393"/>
      <c r="AH175" s="393"/>
    </row>
    <row r="176" spans="1:34"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c r="AG176" s="393"/>
      <c r="AH176" s="393"/>
    </row>
    <row r="177" spans="1:34"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row>
    <row r="178" spans="1:34"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c r="AH178" s="393"/>
    </row>
    <row r="179" spans="1:34"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row>
    <row r="180" spans="1:34"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row>
    <row r="181" spans="1:34"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c r="AH181" s="393"/>
    </row>
    <row r="182" spans="1:34"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c r="AG182" s="393"/>
      <c r="AH182" s="393"/>
    </row>
    <row r="183" spans="1:34"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c r="AG183" s="393"/>
      <c r="AH183" s="393"/>
    </row>
    <row r="184" spans="1:34"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c r="AG184" s="393"/>
      <c r="AH184" s="393"/>
    </row>
    <row r="185" spans="1:34"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row>
    <row r="186" spans="1:34"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c r="AH186" s="393"/>
    </row>
    <row r="187" spans="1:34"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row>
    <row r="188" spans="1:34"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row>
    <row r="189" spans="1:34"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3"/>
    </row>
    <row r="190" spans="1:34"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row>
    <row r="191" spans="1:34"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row>
    <row r="192" spans="1:34"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c r="AH192" s="393"/>
    </row>
    <row r="193" spans="1:34"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row>
    <row r="194" spans="1:34"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3"/>
      <c r="AH194" s="393"/>
    </row>
    <row r="195" spans="1:34"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c r="AH195" s="393"/>
    </row>
    <row r="196" spans="1:34"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c r="AH196" s="393"/>
    </row>
    <row r="197" spans="1:34"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c r="AH197" s="393"/>
    </row>
    <row r="198" spans="1:34"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c r="AH198" s="393"/>
    </row>
    <row r="199" spans="1:34"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row>
    <row r="200" spans="1:34"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row>
    <row r="201" spans="1:34"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row>
    <row r="202" spans="1:34"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c r="AH202" s="393"/>
    </row>
    <row r="203" spans="1:34"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row>
    <row r="204" spans="1:34"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row>
    <row r="205" spans="1:34"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row>
    <row r="206" spans="1:34"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row>
    <row r="207" spans="1:34"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row>
    <row r="208" spans="1:34"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c r="AH208" s="393"/>
    </row>
    <row r="209" spans="1:34"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row>
    <row r="210" spans="1:34"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c r="AH210" s="393"/>
    </row>
    <row r="211" spans="1:34"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row>
    <row r="212" spans="1:34"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row>
    <row r="213" spans="1:34"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c r="AG213" s="393"/>
      <c r="AH213" s="393"/>
    </row>
    <row r="214" spans="1:34"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c r="AG214" s="393"/>
      <c r="AH214" s="393"/>
    </row>
    <row r="215" spans="1:34"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row>
    <row r="216" spans="1:34"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row>
    <row r="217" spans="1:34"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c r="AH217" s="393"/>
    </row>
    <row r="218" spans="1:34"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c r="AH218" s="393"/>
    </row>
    <row r="219" spans="1:34"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row>
    <row r="220" spans="1:34"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c r="AH220" s="393"/>
    </row>
    <row r="221" spans="1:34"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row>
    <row r="222" spans="1:34" ht="12.7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c r="AH222" s="393"/>
    </row>
    <row r="223" spans="1:34" ht="12.7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row>
    <row r="224" spans="1:34" ht="12.7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c r="AG224" s="393"/>
      <c r="AH224" s="393"/>
    </row>
    <row r="225" spans="1:34" ht="12.7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c r="AH225" s="393"/>
    </row>
    <row r="226" spans="1:34" ht="12.7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row>
    <row r="227" spans="1:34" ht="12.7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c r="AH227" s="393"/>
    </row>
    <row r="228" spans="1:34" ht="12.7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row>
    <row r="229" spans="1:34" ht="12.7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c r="AH229" s="393"/>
    </row>
    <row r="230" spans="1:34" ht="12.7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row>
    <row r="231" spans="1:34" ht="12.7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row>
    <row r="232" spans="1:34" ht="12.7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row>
    <row r="233" spans="1:34" ht="12.7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row>
    <row r="234" spans="1:34" ht="12.7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row>
    <row r="235" spans="1:34" ht="12.7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row>
    <row r="236" spans="1:34" ht="12.7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row>
    <row r="237" spans="1:34" ht="12.7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row>
    <row r="238" spans="1:34" ht="12.7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row>
    <row r="239" spans="1:34" ht="12.7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c r="AG239" s="393"/>
      <c r="AH239" s="393"/>
    </row>
    <row r="240" spans="1:34" ht="12.7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c r="AH240" s="393"/>
    </row>
    <row r="241" spans="1:34" ht="12.7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c r="AG241" s="393"/>
      <c r="AH241" s="393"/>
    </row>
    <row r="242" spans="1:34" ht="12.7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c r="AG242" s="393"/>
      <c r="AH242" s="393"/>
    </row>
    <row r="243" spans="1:34" ht="12.7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c r="AH243" s="393"/>
    </row>
    <row r="244" spans="1:34" ht="12.7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c r="AH244" s="393"/>
    </row>
    <row r="245" spans="1:34" ht="12.7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c r="AH245" s="393"/>
    </row>
    <row r="246" spans="1:34" ht="12.7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c r="AG246" s="393"/>
      <c r="AH246" s="393"/>
    </row>
    <row r="247" spans="1:34" ht="12.7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row>
    <row r="248" spans="1:34" ht="12.7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c r="AH248" s="393"/>
    </row>
    <row r="249" spans="1:34" ht="12.7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c r="AG249" s="393"/>
      <c r="AH249" s="393"/>
    </row>
    <row r="250" spans="1:34" ht="12.7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row>
    <row r="251" spans="1:34" ht="12.7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row>
    <row r="252" spans="1:34" ht="12.7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c r="AG252" s="393"/>
      <c r="AH252" s="393"/>
    </row>
    <row r="253" spans="1:34" ht="12.7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c r="AG253" s="393"/>
      <c r="AH253" s="393"/>
    </row>
    <row r="254" spans="1:34" ht="12.7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row>
    <row r="255" spans="1:34" ht="12.7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c r="AH255" s="393"/>
    </row>
    <row r="256" spans="1:34" ht="12.7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row>
    <row r="257" spans="1:34" ht="12.7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row>
    <row r="258" spans="1:34" ht="12.7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c r="AG258" s="393"/>
      <c r="AH258" s="393"/>
    </row>
    <row r="259" spans="1:34" ht="12.7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c r="AG259" s="393"/>
      <c r="AH259" s="393"/>
    </row>
    <row r="260" spans="1:34" ht="12.7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c r="AG260" s="393"/>
      <c r="AH260" s="393"/>
    </row>
    <row r="261" spans="1:34" ht="12.7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c r="AH261" s="393"/>
    </row>
    <row r="262" spans="1:34" ht="12.7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c r="AG262" s="393"/>
      <c r="AH262" s="393"/>
    </row>
    <row r="263" spans="1:34" ht="12.7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c r="AG263" s="393"/>
      <c r="AH263" s="393"/>
    </row>
    <row r="264" spans="1:34" ht="12.7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c r="AG264" s="393"/>
      <c r="AH264" s="393"/>
    </row>
    <row r="265" spans="1:34" ht="12.7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c r="AH265" s="393"/>
    </row>
    <row r="266" spans="1:34" ht="12.7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c r="AG266" s="393"/>
      <c r="AH266" s="393"/>
    </row>
    <row r="267" spans="1:34" ht="12.7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row>
    <row r="268" spans="1:34" ht="12.7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c r="AG268" s="393"/>
      <c r="AH268" s="393"/>
    </row>
    <row r="269" spans="1:34" ht="12.7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row>
    <row r="270" spans="1:34"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c r="AH270" s="393"/>
    </row>
    <row r="271" spans="1:34" ht="12.7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c r="AG271" s="393"/>
      <c r="AH271" s="393"/>
    </row>
    <row r="272" spans="1:34" ht="12.7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c r="AH272" s="393"/>
    </row>
    <row r="273" spans="1:34" ht="12.7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H273" s="393"/>
    </row>
    <row r="274" spans="1:34" ht="12.7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c r="AH274" s="393"/>
    </row>
    <row r="275" spans="1:34" ht="12.7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c r="AG275" s="393"/>
      <c r="AH275" s="393"/>
    </row>
    <row r="276" spans="1:34" ht="12.7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c r="AH276" s="393"/>
    </row>
    <row r="277" spans="1:34" ht="12.7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c r="AH277" s="393"/>
    </row>
    <row r="278" spans="1:34" ht="12.7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c r="AH278" s="393"/>
    </row>
    <row r="279" spans="1:34" ht="12.7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c r="AH279" s="393"/>
    </row>
    <row r="280" spans="1:34" ht="12.7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c r="AH280" s="393"/>
    </row>
    <row r="281" spans="1:34" ht="12.7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c r="AG281" s="393"/>
      <c r="AH281" s="393"/>
    </row>
    <row r="282" spans="1:34" ht="12.7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c r="AH282" s="393"/>
    </row>
    <row r="283" spans="1:34" ht="12.7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c r="AG283" s="393"/>
      <c r="AH283" s="393"/>
    </row>
    <row r="284" spans="1:34" ht="12.7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c r="AH284" s="393"/>
    </row>
    <row r="285" spans="1:34" ht="12.7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c r="AG285" s="393"/>
      <c r="AH285" s="393"/>
    </row>
    <row r="286" spans="1:34" ht="12.7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c r="AH286" s="393"/>
    </row>
    <row r="287" spans="1:34" ht="12.7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c r="AG287" s="393"/>
      <c r="AH287" s="393"/>
    </row>
    <row r="288" spans="1:34" ht="12.7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c r="AH288" s="393"/>
    </row>
    <row r="289" spans="1:34" ht="12.7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c r="AG289" s="393"/>
      <c r="AH289" s="393"/>
    </row>
    <row r="290" spans="1:34" ht="12.7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c r="AH290" s="393"/>
    </row>
    <row r="291" spans="1:34" ht="12.7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c r="AH291" s="393"/>
    </row>
    <row r="292" spans="1:34" ht="12.7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c r="AG292" s="393"/>
      <c r="AH292" s="393"/>
    </row>
    <row r="293" spans="1:34" ht="12.7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c r="AG293" s="393"/>
      <c r="AH293" s="393"/>
    </row>
    <row r="294" spans="1:34" ht="12.7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c r="AH294" s="393"/>
    </row>
    <row r="295" spans="1:34" ht="12.7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c r="AH295" s="393"/>
    </row>
    <row r="296" spans="1:34" ht="12.7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c r="AH296" s="393"/>
    </row>
    <row r="297" spans="1:34" ht="12.7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c r="AG297" s="393"/>
      <c r="AH297" s="393"/>
    </row>
    <row r="298" spans="1:34" ht="12.7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row>
    <row r="299" spans="1:34" ht="12.7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row>
    <row r="300" spans="1:34" ht="12.7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c r="AH300" s="393"/>
    </row>
    <row r="301" spans="1:34" ht="12.7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c r="AH301" s="393"/>
    </row>
    <row r="302" spans="1:34" ht="12.7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c r="AG302" s="393"/>
      <c r="AH302" s="393"/>
    </row>
    <row r="303" spans="1:34" ht="12.7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c r="AH303" s="393"/>
    </row>
    <row r="304" spans="1:34" ht="12.7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c r="AG304" s="393"/>
      <c r="AH304" s="393"/>
    </row>
    <row r="305" spans="1:34" ht="12.7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c r="AG305" s="393"/>
      <c r="AH305" s="393"/>
    </row>
    <row r="306" spans="1:34" ht="12.7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c r="AH306" s="393"/>
    </row>
    <row r="307" spans="1:34" ht="12.7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row>
    <row r="308" spans="1:34" ht="12.7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c r="AG308" s="393"/>
      <c r="AH308" s="393"/>
    </row>
    <row r="309" spans="1:34" ht="12.7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c r="AH309" s="393"/>
    </row>
    <row r="310" spans="1:34" ht="12.7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row>
    <row r="311" spans="1:34" ht="12.7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row>
    <row r="312" spans="1:34" ht="12.7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c r="AG312" s="393"/>
      <c r="AH312" s="393"/>
    </row>
    <row r="313" spans="1:34" ht="12.7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c r="AG313" s="393"/>
      <c r="AH313" s="393"/>
    </row>
    <row r="314" spans="1:34" ht="12.7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c r="AH314" s="393"/>
    </row>
    <row r="315" spans="1:34" ht="12.7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c r="AG315" s="393"/>
      <c r="AH315" s="393"/>
    </row>
    <row r="316" spans="1:34" ht="12.7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c r="AG316" s="393"/>
      <c r="AH316" s="393"/>
    </row>
    <row r="317" spans="1:34" ht="12.7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c r="AG317" s="393"/>
      <c r="AH317" s="393"/>
    </row>
    <row r="318" spans="1:34" ht="12.7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c r="AG318" s="393"/>
      <c r="AH318" s="393"/>
    </row>
    <row r="319" spans="1:34" ht="12.7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c r="AG319" s="393"/>
      <c r="AH319" s="393"/>
    </row>
    <row r="320" spans="1:34" ht="12.7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c r="AG320" s="393"/>
      <c r="AH320" s="393"/>
    </row>
    <row r="321" spans="1:34" ht="12.7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c r="AH321" s="393"/>
    </row>
    <row r="322" spans="1:34" ht="12.7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c r="AG322" s="393"/>
      <c r="AH322" s="393"/>
    </row>
    <row r="323" spans="1:34" ht="12.7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c r="AG323" s="393"/>
      <c r="AH323" s="393"/>
    </row>
    <row r="324" spans="1:34" ht="12.7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c r="AG324" s="393"/>
      <c r="AH324" s="393"/>
    </row>
    <row r="325" spans="1:34" ht="12.7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c r="AG325" s="393"/>
      <c r="AH325" s="393"/>
    </row>
    <row r="326" spans="1:34" ht="12.7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c r="AG326" s="393"/>
      <c r="AH326" s="393"/>
    </row>
    <row r="327" spans="1:34" ht="12.7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c r="AG327" s="393"/>
      <c r="AH327" s="393"/>
    </row>
    <row r="328" spans="1:34" ht="12.7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c r="AG328" s="393"/>
      <c r="AH328" s="393"/>
    </row>
    <row r="329" spans="1:34" ht="12.7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c r="AG329" s="393"/>
      <c r="AH329" s="393"/>
    </row>
    <row r="330" spans="1:34" ht="12.7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c r="AH330" s="393"/>
    </row>
    <row r="331" spans="1:34" ht="12.7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c r="AH331" s="393"/>
    </row>
    <row r="332" spans="1:34" ht="12.7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row>
    <row r="333" spans="1:34" ht="12.7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c r="AG333" s="393"/>
      <c r="AH333" s="393"/>
    </row>
    <row r="334" spans="1:34" ht="12.7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c r="AH334" s="393"/>
    </row>
    <row r="335" spans="1:34" ht="12.7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c r="AG335" s="393"/>
      <c r="AH335" s="393"/>
    </row>
    <row r="336" spans="1:34" ht="12.7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row>
    <row r="337" spans="1:34" ht="12.7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c r="AH337" s="393"/>
    </row>
    <row r="338" spans="1:34" ht="12.7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c r="AG338" s="393"/>
      <c r="AH338" s="393"/>
    </row>
    <row r="339" spans="1:34" ht="12.7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c r="AH339" s="393"/>
    </row>
    <row r="340" spans="1:34" ht="12.7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c r="AG340" s="393"/>
      <c r="AH340" s="393"/>
    </row>
    <row r="341" spans="1:34" ht="12.7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c r="AH341" s="393"/>
    </row>
    <row r="342" spans="1:34" ht="12.7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c r="AG342" s="393"/>
      <c r="AH342" s="393"/>
    </row>
    <row r="343" spans="1:34" ht="12.7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c r="AG343" s="393"/>
      <c r="AH343" s="393"/>
    </row>
    <row r="344" spans="1:34" ht="12.7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c r="AG344" s="393"/>
      <c r="AH344" s="393"/>
    </row>
    <row r="345" spans="1:34" ht="12.7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c r="AG345" s="393"/>
      <c r="AH345" s="393"/>
    </row>
    <row r="346" spans="1:34" ht="12.7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c r="AG346" s="393"/>
      <c r="AH346" s="393"/>
    </row>
    <row r="347" spans="1:34" ht="12.7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c r="AG347" s="393"/>
      <c r="AH347" s="393"/>
    </row>
    <row r="348" spans="1:34" ht="12.7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c r="AG348" s="393"/>
      <c r="AH348" s="393"/>
    </row>
    <row r="349" spans="1:34" ht="12.7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c r="AG349" s="393"/>
      <c r="AH349" s="393"/>
    </row>
    <row r="350" spans="1:34" ht="12.7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c r="AG350" s="393"/>
      <c r="AH350" s="393"/>
    </row>
    <row r="351" spans="1:34" ht="12.7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c r="AH351" s="393"/>
    </row>
    <row r="352" spans="1:34" ht="12.7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c r="AH352" s="393"/>
    </row>
    <row r="353" spans="1:34" ht="12.7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c r="AG353" s="393"/>
      <c r="AH353" s="393"/>
    </row>
    <row r="354" spans="1:34" ht="12.7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c r="AH354" s="393"/>
    </row>
    <row r="355" spans="1:34" ht="12.7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c r="AG355" s="393"/>
      <c r="AH355" s="393"/>
    </row>
    <row r="356" spans="1:34" ht="12.7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c r="AG356" s="393"/>
      <c r="AH356" s="393"/>
    </row>
    <row r="357" spans="1:34" ht="12.7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c r="AG357" s="393"/>
      <c r="AH357" s="393"/>
    </row>
    <row r="358" spans="1:34" ht="12.7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c r="AG358" s="393"/>
      <c r="AH358" s="393"/>
    </row>
    <row r="359" spans="1:34" ht="12.7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c r="AG359" s="393"/>
      <c r="AH359" s="393"/>
    </row>
    <row r="360" spans="1:34" ht="12.7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c r="AG360" s="393"/>
      <c r="AH360" s="393"/>
    </row>
    <row r="361" spans="1:34" ht="12.7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c r="AG361" s="393"/>
      <c r="AH361" s="393"/>
    </row>
    <row r="362" spans="1:34" ht="12.7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c r="AG362" s="393"/>
      <c r="AH362" s="393"/>
    </row>
    <row r="363" spans="1:34" ht="12.7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c r="AG363" s="393"/>
      <c r="AH363" s="393"/>
    </row>
    <row r="364" spans="1:34" ht="12.7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c r="AG364" s="393"/>
      <c r="AH364" s="393"/>
    </row>
    <row r="365" spans="1:34" ht="12.7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c r="AG365" s="393"/>
      <c r="AH365" s="393"/>
    </row>
    <row r="366" spans="1:34" ht="12.7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c r="AG366" s="393"/>
      <c r="AH366" s="393"/>
    </row>
    <row r="367" spans="1:34" ht="12.7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row>
    <row r="368" spans="1:34" ht="12.7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c r="AG368" s="393"/>
      <c r="AH368" s="393"/>
    </row>
    <row r="369" spans="1:34" ht="12.7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c r="AG369" s="393"/>
      <c r="AH369" s="393"/>
    </row>
    <row r="370" spans="1:34" ht="12.7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row>
    <row r="371" spans="1:34" ht="12.7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row>
    <row r="372" spans="1:34" ht="12.7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c r="AG372" s="393"/>
      <c r="AH372" s="393"/>
    </row>
    <row r="373" spans="1:34" ht="12.7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c r="AH373" s="393"/>
    </row>
    <row r="374" spans="1:34" ht="12.7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c r="AH374" s="393"/>
    </row>
    <row r="375" spans="1:34" ht="12.7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c r="AG375" s="393"/>
      <c r="AH375" s="393"/>
    </row>
    <row r="376" spans="1:34" ht="12.7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c r="AG376" s="393"/>
      <c r="AH376" s="393"/>
    </row>
    <row r="377" spans="1:34" ht="12.7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c r="AG377" s="393"/>
      <c r="AH377" s="393"/>
    </row>
    <row r="378" spans="1:34" ht="12.7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c r="AG378" s="393"/>
      <c r="AH378" s="393"/>
    </row>
    <row r="379" spans="1:34" ht="12.7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c r="AG379" s="393"/>
      <c r="AH379" s="393"/>
    </row>
    <row r="380" spans="1:34" ht="12.7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c r="AG380" s="393"/>
      <c r="AH380" s="393"/>
    </row>
    <row r="381" spans="1:34" ht="12.7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c r="AG381" s="393"/>
      <c r="AH381" s="393"/>
    </row>
    <row r="382" spans="1:34" ht="12.7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c r="AG382" s="393"/>
      <c r="AH382" s="393"/>
    </row>
    <row r="383" spans="1:34" ht="12.7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c r="AG383" s="393"/>
      <c r="AH383" s="393"/>
    </row>
    <row r="384" spans="1:34" ht="12.7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c r="AG384" s="393"/>
      <c r="AH384" s="393"/>
    </row>
    <row r="385" spans="1:34" ht="12.7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c r="AG385" s="393"/>
      <c r="AH385" s="393"/>
    </row>
    <row r="386" spans="1:34" ht="12.7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c r="AG386" s="393"/>
      <c r="AH386" s="393"/>
    </row>
    <row r="387" spans="1:34" ht="12.7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c r="AG387" s="393"/>
      <c r="AH387" s="393"/>
    </row>
    <row r="388" spans="1:34" ht="12.7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c r="AG388" s="393"/>
      <c r="AH388" s="393"/>
    </row>
    <row r="389" spans="1:34" ht="12.7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c r="AG389" s="393"/>
      <c r="AH389" s="393"/>
    </row>
    <row r="390" spans="1:34" ht="12.7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c r="AG390" s="393"/>
      <c r="AH390" s="393"/>
    </row>
    <row r="391" spans="1:34" ht="12.7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c r="AG391" s="393"/>
      <c r="AH391" s="393"/>
    </row>
    <row r="392" spans="1:34" ht="12.7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c r="AG392" s="393"/>
      <c r="AH392" s="393"/>
    </row>
    <row r="393" spans="1:34" ht="12.7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c r="AG393" s="393"/>
      <c r="AH393" s="393"/>
    </row>
    <row r="394" spans="1:34" ht="12.7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c r="AG394" s="393"/>
      <c r="AH394" s="393"/>
    </row>
    <row r="395" spans="1:34" ht="12.7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c r="AG395" s="393"/>
      <c r="AH395" s="393"/>
    </row>
    <row r="396" spans="1:34" ht="12.7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c r="AG396" s="393"/>
      <c r="AH396" s="393"/>
    </row>
    <row r="397" spans="1:34" ht="12.7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c r="AG397" s="393"/>
      <c r="AH397" s="393"/>
    </row>
    <row r="398" spans="1:34" ht="12.7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c r="AG398" s="393"/>
      <c r="AH398" s="393"/>
    </row>
    <row r="399" spans="1:34" ht="12.7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c r="AG399" s="393"/>
      <c r="AH399" s="393"/>
    </row>
    <row r="400" spans="1:34" ht="12.7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c r="AG400" s="393"/>
      <c r="AH400" s="393"/>
    </row>
    <row r="401" spans="1:34" ht="12.7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c r="AG401" s="393"/>
      <c r="AH401" s="393"/>
    </row>
    <row r="402" spans="1:34" ht="12.7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c r="AG402" s="393"/>
      <c r="AH402" s="393"/>
    </row>
    <row r="403" spans="1:34" ht="12.7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c r="AG403" s="393"/>
      <c r="AH403" s="393"/>
    </row>
    <row r="404" spans="1:34" ht="12.7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c r="AG404" s="393"/>
      <c r="AH404" s="393"/>
    </row>
    <row r="405" spans="1:34" ht="12.7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c r="AG405" s="393"/>
      <c r="AH405" s="393"/>
    </row>
    <row r="406" spans="1:34" ht="12.7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c r="AG406" s="393"/>
      <c r="AH406" s="393"/>
    </row>
    <row r="407" spans="1:34" ht="12.7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c r="AG407" s="393"/>
      <c r="AH407" s="393"/>
    </row>
    <row r="408" spans="1:34" ht="12.7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c r="AG408" s="393"/>
      <c r="AH408" s="393"/>
    </row>
    <row r="409" spans="1:34" ht="12.7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c r="AG409" s="393"/>
      <c r="AH409" s="393"/>
    </row>
    <row r="410" spans="1:34" ht="12.7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c r="AH410" s="393"/>
    </row>
    <row r="411" spans="1:34" ht="12.7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c r="AG411" s="393"/>
      <c r="AH411" s="393"/>
    </row>
    <row r="412" spans="1:34" ht="12.7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c r="AG412" s="393"/>
      <c r="AH412" s="393"/>
    </row>
    <row r="413" spans="1:34" ht="12.7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c r="AH413" s="393"/>
    </row>
    <row r="414" spans="1:34" ht="12.7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c r="AH414" s="393"/>
    </row>
    <row r="415" spans="1:34" ht="12.7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c r="AG415" s="393"/>
      <c r="AH415" s="393"/>
    </row>
    <row r="416" spans="1:34" ht="12.7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c r="AG416" s="393"/>
      <c r="AH416" s="393"/>
    </row>
    <row r="417" spans="1:34" ht="12.7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c r="AG417" s="393"/>
      <c r="AH417" s="393"/>
    </row>
    <row r="418" spans="1:34" ht="12.7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c r="AG418" s="393"/>
      <c r="AH418" s="393"/>
    </row>
    <row r="419" spans="1:34" ht="12.7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c r="AG419" s="393"/>
      <c r="AH419" s="393"/>
    </row>
    <row r="420" spans="1:34" ht="12.7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c r="AG420" s="393"/>
      <c r="AH420" s="393"/>
    </row>
    <row r="421" spans="1:34" ht="12.7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c r="AA421" s="393"/>
      <c r="AB421" s="393"/>
      <c r="AC421" s="393"/>
      <c r="AD421" s="393"/>
      <c r="AE421" s="393"/>
      <c r="AF421" s="393"/>
      <c r="AG421" s="393"/>
      <c r="AH421" s="393"/>
    </row>
    <row r="422" spans="1:34" ht="12.7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c r="AA422" s="393"/>
      <c r="AB422" s="393"/>
      <c r="AC422" s="393"/>
      <c r="AD422" s="393"/>
      <c r="AE422" s="393"/>
      <c r="AF422" s="393"/>
      <c r="AG422" s="393"/>
      <c r="AH422" s="393"/>
    </row>
    <row r="423" spans="1:34" ht="12.7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c r="AH423" s="393"/>
    </row>
    <row r="424" spans="1:34" ht="12.7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c r="AH424" s="393"/>
    </row>
    <row r="425" spans="1:34" ht="12.7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c r="AG425" s="393"/>
      <c r="AH425" s="393"/>
    </row>
    <row r="426" spans="1:34" ht="12.7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c r="AA426" s="393"/>
      <c r="AB426" s="393"/>
      <c r="AC426" s="393"/>
      <c r="AD426" s="393"/>
      <c r="AE426" s="393"/>
      <c r="AF426" s="393"/>
      <c r="AG426" s="393"/>
      <c r="AH426" s="393"/>
    </row>
    <row r="427" spans="1:34" ht="12.7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row>
    <row r="428" spans="1:34" ht="12.7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c r="AA428" s="393"/>
      <c r="AB428" s="393"/>
      <c r="AC428" s="393"/>
      <c r="AD428" s="393"/>
      <c r="AE428" s="393"/>
      <c r="AF428" s="393"/>
      <c r="AG428" s="393"/>
      <c r="AH428" s="393"/>
    </row>
    <row r="429" spans="1:34" ht="12.7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c r="AA429" s="393"/>
      <c r="AB429" s="393"/>
      <c r="AC429" s="393"/>
      <c r="AD429" s="393"/>
      <c r="AE429" s="393"/>
      <c r="AF429" s="393"/>
      <c r="AG429" s="393"/>
      <c r="AH429" s="393"/>
    </row>
    <row r="430" spans="1:34" ht="12.7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c r="AA430" s="393"/>
      <c r="AB430" s="393"/>
      <c r="AC430" s="393"/>
      <c r="AD430" s="393"/>
      <c r="AE430" s="393"/>
      <c r="AF430" s="393"/>
      <c r="AG430" s="393"/>
      <c r="AH430" s="393"/>
    </row>
    <row r="431" spans="1:34" ht="12.7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c r="AA431" s="393"/>
      <c r="AB431" s="393"/>
      <c r="AC431" s="393"/>
      <c r="AD431" s="393"/>
      <c r="AE431" s="393"/>
      <c r="AF431" s="393"/>
      <c r="AG431" s="393"/>
      <c r="AH431" s="393"/>
    </row>
    <row r="432" spans="1:34" ht="12.7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c r="AA432" s="393"/>
      <c r="AB432" s="393"/>
      <c r="AC432" s="393"/>
      <c r="AD432" s="393"/>
      <c r="AE432" s="393"/>
      <c r="AF432" s="393"/>
      <c r="AG432" s="393"/>
      <c r="AH432" s="393"/>
    </row>
    <row r="433" spans="1:34" ht="12.7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c r="AE433" s="393"/>
      <c r="AF433" s="393"/>
      <c r="AG433" s="393"/>
      <c r="AH433" s="393"/>
    </row>
    <row r="434" spans="1:34" ht="12.7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c r="AA434" s="393"/>
      <c r="AB434" s="393"/>
      <c r="AC434" s="393"/>
      <c r="AD434" s="393"/>
      <c r="AE434" s="393"/>
      <c r="AF434" s="393"/>
      <c r="AG434" s="393"/>
      <c r="AH434" s="393"/>
    </row>
    <row r="435" spans="1:34" ht="12.7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c r="AA435" s="393"/>
      <c r="AB435" s="393"/>
      <c r="AC435" s="393"/>
      <c r="AD435" s="393"/>
      <c r="AE435" s="393"/>
      <c r="AF435" s="393"/>
      <c r="AG435" s="393"/>
      <c r="AH435" s="393"/>
    </row>
    <row r="436" spans="1:34" ht="12.7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93"/>
      <c r="AE436" s="393"/>
      <c r="AF436" s="393"/>
      <c r="AG436" s="393"/>
      <c r="AH436" s="393"/>
    </row>
    <row r="437" spans="1:34" ht="12.7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c r="AA437" s="393"/>
      <c r="AB437" s="393"/>
      <c r="AC437" s="393"/>
      <c r="AD437" s="393"/>
      <c r="AE437" s="393"/>
      <c r="AF437" s="393"/>
      <c r="AG437" s="393"/>
      <c r="AH437" s="393"/>
    </row>
    <row r="438" spans="1:34" ht="12.7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c r="AA438" s="393"/>
      <c r="AB438" s="393"/>
      <c r="AC438" s="393"/>
      <c r="AD438" s="393"/>
      <c r="AE438" s="393"/>
      <c r="AF438" s="393"/>
      <c r="AG438" s="393"/>
      <c r="AH438" s="393"/>
    </row>
    <row r="439" spans="1:34" ht="12.7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c r="AA439" s="393"/>
      <c r="AB439" s="393"/>
      <c r="AC439" s="393"/>
      <c r="AD439" s="393"/>
      <c r="AE439" s="393"/>
      <c r="AF439" s="393"/>
      <c r="AG439" s="393"/>
      <c r="AH439" s="393"/>
    </row>
    <row r="440" spans="1:34" ht="12.7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c r="AA440" s="393"/>
      <c r="AB440" s="393"/>
      <c r="AC440" s="393"/>
      <c r="AD440" s="393"/>
      <c r="AE440" s="393"/>
      <c r="AF440" s="393"/>
      <c r="AG440" s="393"/>
      <c r="AH440" s="393"/>
    </row>
    <row r="441" spans="1:34" ht="12.7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c r="AA441" s="393"/>
      <c r="AB441" s="393"/>
      <c r="AC441" s="393"/>
      <c r="AD441" s="393"/>
      <c r="AE441" s="393"/>
      <c r="AF441" s="393"/>
      <c r="AG441" s="393"/>
      <c r="AH441" s="393"/>
    </row>
    <row r="442" spans="1:34" ht="12.7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c r="AE442" s="393"/>
      <c r="AF442" s="393"/>
      <c r="AG442" s="393"/>
      <c r="AH442" s="393"/>
    </row>
    <row r="443" spans="1:34" ht="12.7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c r="AA443" s="393"/>
      <c r="AB443" s="393"/>
      <c r="AC443" s="393"/>
      <c r="AD443" s="393"/>
      <c r="AE443" s="393"/>
      <c r="AF443" s="393"/>
      <c r="AG443" s="393"/>
      <c r="AH443" s="393"/>
    </row>
    <row r="444" spans="1:34" ht="12.7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c r="AA444" s="393"/>
      <c r="AB444" s="393"/>
      <c r="AC444" s="393"/>
      <c r="AD444" s="393"/>
      <c r="AE444" s="393"/>
      <c r="AF444" s="393"/>
      <c r="AG444" s="393"/>
      <c r="AH444" s="393"/>
    </row>
    <row r="445" spans="1:34" ht="12.7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c r="AH445" s="393"/>
    </row>
    <row r="446" spans="1:34" ht="12.7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c r="AA446" s="393"/>
      <c r="AB446" s="393"/>
      <c r="AC446" s="393"/>
      <c r="AD446" s="393"/>
      <c r="AE446" s="393"/>
      <c r="AF446" s="393"/>
      <c r="AG446" s="393"/>
      <c r="AH446" s="393"/>
    </row>
    <row r="447" spans="1:34" ht="12.7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c r="AA447" s="393"/>
      <c r="AB447" s="393"/>
      <c r="AC447" s="393"/>
      <c r="AD447" s="393"/>
      <c r="AE447" s="393"/>
      <c r="AF447" s="393"/>
      <c r="AG447" s="393"/>
      <c r="AH447" s="393"/>
    </row>
    <row r="448" spans="1:34" ht="12.7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c r="AA448" s="393"/>
      <c r="AB448" s="393"/>
      <c r="AC448" s="393"/>
      <c r="AD448" s="393"/>
      <c r="AE448" s="393"/>
      <c r="AF448" s="393"/>
      <c r="AG448" s="393"/>
      <c r="AH448" s="393"/>
    </row>
    <row r="449" spans="1:34" ht="12.7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c r="AA449" s="393"/>
      <c r="AB449" s="393"/>
      <c r="AC449" s="393"/>
      <c r="AD449" s="393"/>
      <c r="AE449" s="393"/>
      <c r="AF449" s="393"/>
      <c r="AG449" s="393"/>
      <c r="AH449" s="393"/>
    </row>
    <row r="450" spans="1:34" ht="12.7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c r="AA450" s="393"/>
      <c r="AB450" s="393"/>
      <c r="AC450" s="393"/>
      <c r="AD450" s="393"/>
      <c r="AE450" s="393"/>
      <c r="AF450" s="393"/>
      <c r="AG450" s="393"/>
      <c r="AH450" s="393"/>
    </row>
    <row r="451" spans="1:34" ht="12.7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c r="AA451" s="393"/>
      <c r="AB451" s="393"/>
      <c r="AC451" s="393"/>
      <c r="AD451" s="393"/>
      <c r="AE451" s="393"/>
      <c r="AF451" s="393"/>
      <c r="AG451" s="393"/>
      <c r="AH451" s="393"/>
    </row>
    <row r="452" spans="1:34" ht="12.7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c r="AA452" s="393"/>
      <c r="AB452" s="393"/>
      <c r="AC452" s="393"/>
      <c r="AD452" s="393"/>
      <c r="AE452" s="393"/>
      <c r="AF452" s="393"/>
      <c r="AG452" s="393"/>
      <c r="AH452" s="393"/>
    </row>
    <row r="453" spans="1:34" ht="12.7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c r="AA453" s="393"/>
      <c r="AB453" s="393"/>
      <c r="AC453" s="393"/>
      <c r="AD453" s="393"/>
      <c r="AE453" s="393"/>
      <c r="AF453" s="393"/>
      <c r="AG453" s="393"/>
      <c r="AH453" s="393"/>
    </row>
    <row r="454" spans="1:34" ht="12.7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c r="AA454" s="393"/>
      <c r="AB454" s="393"/>
      <c r="AC454" s="393"/>
      <c r="AD454" s="393"/>
      <c r="AE454" s="393"/>
      <c r="AF454" s="393"/>
      <c r="AG454" s="393"/>
      <c r="AH454" s="393"/>
    </row>
    <row r="455" spans="1:34" ht="12.7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c r="AA455" s="393"/>
      <c r="AB455" s="393"/>
      <c r="AC455" s="393"/>
      <c r="AD455" s="393"/>
      <c r="AE455" s="393"/>
      <c r="AF455" s="393"/>
      <c r="AG455" s="393"/>
      <c r="AH455" s="393"/>
    </row>
    <row r="456" spans="1:34" ht="12.7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c r="AA456" s="393"/>
      <c r="AB456" s="393"/>
      <c r="AC456" s="393"/>
      <c r="AD456" s="393"/>
      <c r="AE456" s="393"/>
      <c r="AF456" s="393"/>
      <c r="AG456" s="393"/>
      <c r="AH456" s="393"/>
    </row>
    <row r="457" spans="1:34" ht="12.7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c r="AA457" s="393"/>
      <c r="AB457" s="393"/>
      <c r="AC457" s="393"/>
      <c r="AD457" s="393"/>
      <c r="AE457" s="393"/>
      <c r="AF457" s="393"/>
      <c r="AG457" s="393"/>
      <c r="AH457" s="393"/>
    </row>
    <row r="458" spans="1:34" ht="12.7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c r="AA458" s="393"/>
      <c r="AB458" s="393"/>
      <c r="AC458" s="393"/>
      <c r="AD458" s="393"/>
      <c r="AE458" s="393"/>
      <c r="AF458" s="393"/>
      <c r="AG458" s="393"/>
      <c r="AH458" s="393"/>
    </row>
    <row r="459" spans="1:34" ht="12.7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c r="AA459" s="393"/>
      <c r="AB459" s="393"/>
      <c r="AC459" s="393"/>
      <c r="AD459" s="393"/>
      <c r="AE459" s="393"/>
      <c r="AF459" s="393"/>
      <c r="AG459" s="393"/>
      <c r="AH459" s="393"/>
    </row>
    <row r="460" spans="1:34" ht="12.7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c r="AA460" s="393"/>
      <c r="AB460" s="393"/>
      <c r="AC460" s="393"/>
      <c r="AD460" s="393"/>
      <c r="AE460" s="393"/>
      <c r="AF460" s="393"/>
      <c r="AG460" s="393"/>
      <c r="AH460" s="393"/>
    </row>
    <row r="461" spans="1:34" ht="12.7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3"/>
      <c r="AC461" s="393"/>
      <c r="AD461" s="393"/>
      <c r="AE461" s="393"/>
      <c r="AF461" s="393"/>
      <c r="AG461" s="393"/>
      <c r="AH461" s="393"/>
    </row>
    <row r="462" spans="1:34" ht="12.7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c r="AA462" s="393"/>
      <c r="AB462" s="393"/>
      <c r="AC462" s="393"/>
      <c r="AD462" s="393"/>
      <c r="AE462" s="393"/>
      <c r="AF462" s="393"/>
      <c r="AG462" s="393"/>
      <c r="AH462" s="393"/>
    </row>
    <row r="463" spans="1:34" ht="12.7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c r="AE463" s="393"/>
      <c r="AF463" s="393"/>
      <c r="AG463" s="393"/>
      <c r="AH463" s="393"/>
    </row>
    <row r="464" spans="1:34" ht="12.7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c r="AA464" s="393"/>
      <c r="AB464" s="393"/>
      <c r="AC464" s="393"/>
      <c r="AD464" s="393"/>
      <c r="AE464" s="393"/>
      <c r="AF464" s="393"/>
      <c r="AG464" s="393"/>
      <c r="AH464" s="393"/>
    </row>
    <row r="465" spans="1:34" ht="12.7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c r="AA465" s="393"/>
      <c r="AB465" s="393"/>
      <c r="AC465" s="393"/>
      <c r="AD465" s="393"/>
      <c r="AE465" s="393"/>
      <c r="AF465" s="393"/>
      <c r="AG465" s="393"/>
      <c r="AH465" s="393"/>
    </row>
    <row r="466" spans="1:34" ht="12.7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c r="AA466" s="393"/>
      <c r="AB466" s="393"/>
      <c r="AC466" s="393"/>
      <c r="AD466" s="393"/>
      <c r="AE466" s="393"/>
      <c r="AF466" s="393"/>
      <c r="AG466" s="393"/>
      <c r="AH466" s="393"/>
    </row>
    <row r="467" spans="1:34" ht="12.7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c r="AA467" s="393"/>
      <c r="AB467" s="393"/>
      <c r="AC467" s="393"/>
      <c r="AD467" s="393"/>
      <c r="AE467" s="393"/>
      <c r="AF467" s="393"/>
      <c r="AG467" s="393"/>
      <c r="AH467" s="393"/>
    </row>
    <row r="468" spans="1:34" ht="12.7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c r="AA468" s="393"/>
      <c r="AB468" s="393"/>
      <c r="AC468" s="393"/>
      <c r="AD468" s="393"/>
      <c r="AE468" s="393"/>
      <c r="AF468" s="393"/>
      <c r="AG468" s="393"/>
      <c r="AH468" s="393"/>
    </row>
    <row r="469" spans="1:34" ht="12.7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c r="AA469" s="393"/>
      <c r="AB469" s="393"/>
      <c r="AC469" s="393"/>
      <c r="AD469" s="393"/>
      <c r="AE469" s="393"/>
      <c r="AF469" s="393"/>
      <c r="AG469" s="393"/>
      <c r="AH469" s="393"/>
    </row>
    <row r="470" spans="1:34" ht="12.7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c r="AE470" s="393"/>
      <c r="AF470" s="393"/>
      <c r="AG470" s="393"/>
      <c r="AH470" s="393"/>
    </row>
    <row r="471" spans="1:34" ht="12.7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c r="AA471" s="393"/>
      <c r="AB471" s="393"/>
      <c r="AC471" s="393"/>
      <c r="AD471" s="393"/>
      <c r="AE471" s="393"/>
      <c r="AF471" s="393"/>
      <c r="AG471" s="393"/>
      <c r="AH471" s="393"/>
    </row>
    <row r="472" spans="1:34" ht="12.7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c r="AA472" s="393"/>
      <c r="AB472" s="393"/>
      <c r="AC472" s="393"/>
      <c r="AD472" s="393"/>
      <c r="AE472" s="393"/>
      <c r="AF472" s="393"/>
      <c r="AG472" s="393"/>
      <c r="AH472" s="393"/>
    </row>
    <row r="473" spans="1:34" ht="12.7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c r="AA473" s="393"/>
      <c r="AB473" s="393"/>
      <c r="AC473" s="393"/>
      <c r="AD473" s="393"/>
      <c r="AE473" s="393"/>
      <c r="AF473" s="393"/>
      <c r="AG473" s="393"/>
      <c r="AH473" s="393"/>
    </row>
    <row r="474" spans="1:34" ht="12.7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c r="AA474" s="393"/>
      <c r="AB474" s="393"/>
      <c r="AC474" s="393"/>
      <c r="AD474" s="393"/>
      <c r="AE474" s="393"/>
      <c r="AF474" s="393"/>
      <c r="AG474" s="393"/>
      <c r="AH474" s="393"/>
    </row>
    <row r="475" spans="1:34" ht="12.7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c r="AA475" s="393"/>
      <c r="AB475" s="393"/>
      <c r="AC475" s="393"/>
      <c r="AD475" s="393"/>
      <c r="AE475" s="393"/>
      <c r="AF475" s="393"/>
      <c r="AG475" s="393"/>
      <c r="AH475" s="393"/>
    </row>
    <row r="476" spans="1:34" ht="12.7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c r="AA476" s="393"/>
      <c r="AB476" s="393"/>
      <c r="AC476" s="393"/>
      <c r="AD476" s="393"/>
      <c r="AE476" s="393"/>
      <c r="AF476" s="393"/>
      <c r="AG476" s="393"/>
      <c r="AH476" s="393"/>
    </row>
    <row r="477" spans="1:34" ht="12.7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c r="AE477" s="393"/>
      <c r="AF477" s="393"/>
      <c r="AG477" s="393"/>
      <c r="AH477" s="393"/>
    </row>
    <row r="478" spans="1:34" ht="12.7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c r="AA478" s="393"/>
      <c r="AB478" s="393"/>
      <c r="AC478" s="393"/>
      <c r="AD478" s="393"/>
      <c r="AE478" s="393"/>
      <c r="AF478" s="393"/>
      <c r="AG478" s="393"/>
      <c r="AH478" s="393"/>
    </row>
    <row r="479" spans="1:34" ht="12.7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c r="AA479" s="393"/>
      <c r="AB479" s="393"/>
      <c r="AC479" s="393"/>
      <c r="AD479" s="393"/>
      <c r="AE479" s="393"/>
      <c r="AF479" s="393"/>
      <c r="AG479" s="393"/>
      <c r="AH479" s="393"/>
    </row>
    <row r="480" spans="1:34" ht="12.7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c r="AA480" s="393"/>
      <c r="AB480" s="393"/>
      <c r="AC480" s="393"/>
      <c r="AD480" s="393"/>
      <c r="AE480" s="393"/>
      <c r="AF480" s="393"/>
      <c r="AG480" s="393"/>
      <c r="AH480" s="393"/>
    </row>
    <row r="481" spans="1:34" ht="12.7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row>
    <row r="482" spans="1:34" ht="12.7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c r="AH482" s="393"/>
    </row>
    <row r="483" spans="1:34" ht="12.7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c r="AH483" s="393"/>
    </row>
    <row r="484" spans="1:34" ht="12.7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c r="AH484" s="393"/>
    </row>
    <row r="485" spans="1:34" ht="12.7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c r="AE485" s="393"/>
      <c r="AF485" s="393"/>
      <c r="AG485" s="393"/>
      <c r="AH485" s="393"/>
    </row>
    <row r="486" spans="1:34" ht="12.7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c r="AH486" s="393"/>
    </row>
    <row r="487" spans="1:34" ht="12.7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c r="AA487" s="393"/>
      <c r="AB487" s="393"/>
      <c r="AC487" s="393"/>
      <c r="AD487" s="393"/>
      <c r="AE487" s="393"/>
      <c r="AF487" s="393"/>
      <c r="AG487" s="393"/>
      <c r="AH487" s="393"/>
    </row>
    <row r="488" spans="1:34" ht="12.7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c r="AG488" s="393"/>
      <c r="AH488" s="393"/>
    </row>
    <row r="489" spans="1:34" ht="12.7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c r="AE489" s="393"/>
      <c r="AF489" s="393"/>
      <c r="AG489" s="393"/>
      <c r="AH489" s="393"/>
    </row>
    <row r="490" spans="1:34" ht="12.7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c r="AA490" s="393"/>
      <c r="AB490" s="393"/>
      <c r="AC490" s="393"/>
      <c r="AD490" s="393"/>
      <c r="AE490" s="393"/>
      <c r="AF490" s="393"/>
      <c r="AG490" s="393"/>
      <c r="AH490" s="393"/>
    </row>
    <row r="491" spans="1:34" ht="12.7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c r="AE491" s="393"/>
      <c r="AF491" s="393"/>
      <c r="AG491" s="393"/>
      <c r="AH491" s="393"/>
    </row>
    <row r="492" spans="1:34" ht="12.7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c r="AE492" s="393"/>
      <c r="AF492" s="393"/>
      <c r="AG492" s="393"/>
      <c r="AH492" s="393"/>
    </row>
    <row r="493" spans="1:34" ht="12.7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c r="AE493" s="393"/>
      <c r="AF493" s="393"/>
      <c r="AG493" s="393"/>
      <c r="AH493" s="393"/>
    </row>
    <row r="494" spans="1:34" ht="12.7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c r="AE494" s="393"/>
      <c r="AF494" s="393"/>
      <c r="AG494" s="393"/>
      <c r="AH494" s="393"/>
    </row>
    <row r="495" spans="1:34" ht="12.7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c r="AA495" s="393"/>
      <c r="AB495" s="393"/>
      <c r="AC495" s="393"/>
      <c r="AD495" s="393"/>
      <c r="AE495" s="393"/>
      <c r="AF495" s="393"/>
      <c r="AG495" s="393"/>
      <c r="AH495" s="393"/>
    </row>
    <row r="496" spans="1:34" ht="12.7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c r="AA496" s="393"/>
      <c r="AB496" s="393"/>
      <c r="AC496" s="393"/>
      <c r="AD496" s="393"/>
      <c r="AE496" s="393"/>
      <c r="AF496" s="393"/>
      <c r="AG496" s="393"/>
      <c r="AH496" s="393"/>
    </row>
    <row r="497" spans="1:34" ht="12.7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c r="AA497" s="393"/>
      <c r="AB497" s="393"/>
      <c r="AC497" s="393"/>
      <c r="AD497" s="393"/>
      <c r="AE497" s="393"/>
      <c r="AF497" s="393"/>
      <c r="AG497" s="393"/>
      <c r="AH497" s="393"/>
    </row>
    <row r="498" spans="1:34" ht="12.7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c r="AA498" s="393"/>
      <c r="AB498" s="393"/>
      <c r="AC498" s="393"/>
      <c r="AD498" s="393"/>
      <c r="AE498" s="393"/>
      <c r="AF498" s="393"/>
      <c r="AG498" s="393"/>
      <c r="AH498" s="393"/>
    </row>
    <row r="499" spans="1:34" ht="12.7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c r="AA499" s="393"/>
      <c r="AB499" s="393"/>
      <c r="AC499" s="393"/>
      <c r="AD499" s="393"/>
      <c r="AE499" s="393"/>
      <c r="AF499" s="393"/>
      <c r="AG499" s="393"/>
      <c r="AH499" s="393"/>
    </row>
    <row r="500" spans="1:34" ht="12.7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c r="AA500" s="393"/>
      <c r="AB500" s="393"/>
      <c r="AC500" s="393"/>
      <c r="AD500" s="393"/>
      <c r="AE500" s="393"/>
      <c r="AF500" s="393"/>
      <c r="AG500" s="393"/>
      <c r="AH500" s="393"/>
    </row>
    <row r="501" spans="1:34" ht="12.7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c r="AE501" s="393"/>
      <c r="AF501" s="393"/>
      <c r="AG501" s="393"/>
      <c r="AH501" s="393"/>
    </row>
    <row r="502" spans="1:34" ht="12.7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c r="AE502" s="393"/>
      <c r="AF502" s="393"/>
      <c r="AG502" s="393"/>
      <c r="AH502" s="393"/>
    </row>
    <row r="503" spans="1:34" ht="12.7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c r="AA503" s="393"/>
      <c r="AB503" s="393"/>
      <c r="AC503" s="393"/>
      <c r="AD503" s="393"/>
      <c r="AE503" s="393"/>
      <c r="AF503" s="393"/>
      <c r="AG503" s="393"/>
      <c r="AH503" s="393"/>
    </row>
    <row r="504" spans="1:34" ht="12.7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c r="AG504" s="393"/>
      <c r="AH504" s="393"/>
    </row>
    <row r="505" spans="1:34" ht="12.7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c r="AG505" s="393"/>
      <c r="AH505" s="393"/>
    </row>
    <row r="506" spans="1:34" ht="12.7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c r="AA506" s="393"/>
      <c r="AB506" s="393"/>
      <c r="AC506" s="393"/>
      <c r="AD506" s="393"/>
      <c r="AE506" s="393"/>
      <c r="AF506" s="393"/>
      <c r="AG506" s="393"/>
      <c r="AH506" s="393"/>
    </row>
    <row r="507" spans="1:34" ht="12.7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c r="AE507" s="393"/>
      <c r="AF507" s="393"/>
      <c r="AG507" s="393"/>
      <c r="AH507" s="393"/>
    </row>
    <row r="508" spans="1:34" ht="12.7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c r="AE508" s="393"/>
      <c r="AF508" s="393"/>
      <c r="AG508" s="393"/>
      <c r="AH508" s="393"/>
    </row>
    <row r="509" spans="1:34" ht="12.7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c r="AA509" s="393"/>
      <c r="AB509" s="393"/>
      <c r="AC509" s="393"/>
      <c r="AD509" s="393"/>
      <c r="AE509" s="393"/>
      <c r="AF509" s="393"/>
      <c r="AG509" s="393"/>
      <c r="AH509" s="393"/>
    </row>
    <row r="510" spans="1:34" ht="12.7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c r="AA510" s="393"/>
      <c r="AB510" s="393"/>
      <c r="AC510" s="393"/>
      <c r="AD510" s="393"/>
      <c r="AE510" s="393"/>
      <c r="AF510" s="393"/>
      <c r="AG510" s="393"/>
      <c r="AH510" s="393"/>
    </row>
    <row r="511" spans="1:34" ht="12.7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c r="AA511" s="393"/>
      <c r="AB511" s="393"/>
      <c r="AC511" s="393"/>
      <c r="AD511" s="393"/>
      <c r="AE511" s="393"/>
      <c r="AF511" s="393"/>
      <c r="AG511" s="393"/>
      <c r="AH511" s="393"/>
    </row>
    <row r="512" spans="1:34" ht="12.7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c r="AE512" s="393"/>
      <c r="AF512" s="393"/>
      <c r="AG512" s="393"/>
      <c r="AH512" s="393"/>
    </row>
    <row r="513" spans="1:34" ht="12.7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c r="AH513" s="393"/>
    </row>
    <row r="514" spans="1:34" ht="12.7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c r="AE514" s="393"/>
      <c r="AF514" s="393"/>
      <c r="AG514" s="393"/>
      <c r="AH514" s="393"/>
    </row>
    <row r="515" spans="1:34" ht="12.7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c r="AE515" s="393"/>
      <c r="AF515" s="393"/>
      <c r="AG515" s="393"/>
      <c r="AH515" s="393"/>
    </row>
    <row r="516" spans="1:34" ht="12.7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c r="AA516" s="393"/>
      <c r="AB516" s="393"/>
      <c r="AC516" s="393"/>
      <c r="AD516" s="393"/>
      <c r="AE516" s="393"/>
      <c r="AF516" s="393"/>
      <c r="AG516" s="393"/>
      <c r="AH516" s="393"/>
    </row>
    <row r="517" spans="1:34" ht="12.7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c r="AA517" s="393"/>
      <c r="AB517" s="393"/>
      <c r="AC517" s="393"/>
      <c r="AD517" s="393"/>
      <c r="AE517" s="393"/>
      <c r="AF517" s="393"/>
      <c r="AG517" s="393"/>
      <c r="AH517" s="393"/>
    </row>
    <row r="518" spans="1:34" ht="12.7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c r="AA518" s="393"/>
      <c r="AB518" s="393"/>
      <c r="AC518" s="393"/>
      <c r="AD518" s="393"/>
      <c r="AE518" s="393"/>
      <c r="AF518" s="393"/>
      <c r="AG518" s="393"/>
      <c r="AH518" s="393"/>
    </row>
    <row r="519" spans="1:34" ht="12.7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c r="AE519" s="393"/>
      <c r="AF519" s="393"/>
      <c r="AG519" s="393"/>
      <c r="AH519" s="393"/>
    </row>
    <row r="520" spans="1:34" ht="12.7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c r="AA520" s="393"/>
      <c r="AB520" s="393"/>
      <c r="AC520" s="393"/>
      <c r="AD520" s="393"/>
      <c r="AE520" s="393"/>
      <c r="AF520" s="393"/>
      <c r="AG520" s="393"/>
      <c r="AH520" s="393"/>
    </row>
    <row r="521" spans="1:34" ht="12.7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c r="AA521" s="393"/>
      <c r="AB521" s="393"/>
      <c r="AC521" s="393"/>
      <c r="AD521" s="393"/>
      <c r="AE521" s="393"/>
      <c r="AF521" s="393"/>
      <c r="AG521" s="393"/>
      <c r="AH521" s="393"/>
    </row>
    <row r="522" spans="1:34" ht="12.7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c r="AA522" s="393"/>
      <c r="AB522" s="393"/>
      <c r="AC522" s="393"/>
      <c r="AD522" s="393"/>
      <c r="AE522" s="393"/>
      <c r="AF522" s="393"/>
      <c r="AG522" s="393"/>
      <c r="AH522" s="393"/>
    </row>
    <row r="523" spans="1:34" ht="12.7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c r="AA523" s="393"/>
      <c r="AB523" s="393"/>
      <c r="AC523" s="393"/>
      <c r="AD523" s="393"/>
      <c r="AE523" s="393"/>
      <c r="AF523" s="393"/>
      <c r="AG523" s="393"/>
      <c r="AH523" s="393"/>
    </row>
    <row r="524" spans="1:34" ht="12.7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c r="AA524" s="393"/>
      <c r="AB524" s="393"/>
      <c r="AC524" s="393"/>
      <c r="AD524" s="393"/>
      <c r="AE524" s="393"/>
      <c r="AF524" s="393"/>
      <c r="AG524" s="393"/>
      <c r="AH524" s="393"/>
    </row>
    <row r="525" spans="1:34" ht="12.7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3"/>
      <c r="AE525" s="393"/>
      <c r="AF525" s="393"/>
      <c r="AG525" s="393"/>
      <c r="AH525" s="393"/>
    </row>
    <row r="526" spans="1:34" ht="12.7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c r="AA526" s="393"/>
      <c r="AB526" s="393"/>
      <c r="AC526" s="393"/>
      <c r="AD526" s="393"/>
      <c r="AE526" s="393"/>
      <c r="AF526" s="393"/>
      <c r="AG526" s="393"/>
      <c r="AH526" s="393"/>
    </row>
    <row r="527" spans="1:34" ht="12.7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c r="AA527" s="393"/>
      <c r="AB527" s="393"/>
      <c r="AC527" s="393"/>
      <c r="AD527" s="393"/>
      <c r="AE527" s="393"/>
      <c r="AF527" s="393"/>
      <c r="AG527" s="393"/>
      <c r="AH527" s="393"/>
    </row>
    <row r="528" spans="1:34" ht="12.7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c r="AA528" s="393"/>
      <c r="AB528" s="393"/>
      <c r="AC528" s="393"/>
      <c r="AD528" s="393"/>
      <c r="AE528" s="393"/>
      <c r="AF528" s="393"/>
      <c r="AG528" s="393"/>
      <c r="AH528" s="393"/>
    </row>
    <row r="529" spans="1:34" ht="12.7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row>
    <row r="530" spans="1:34" ht="12.7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c r="AA530" s="393"/>
      <c r="AB530" s="393"/>
      <c r="AC530" s="393"/>
      <c r="AD530" s="393"/>
      <c r="AE530" s="393"/>
      <c r="AF530" s="393"/>
      <c r="AG530" s="393"/>
      <c r="AH530" s="393"/>
    </row>
    <row r="531" spans="1:34" ht="12.7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c r="AE531" s="393"/>
      <c r="AF531" s="393"/>
      <c r="AG531" s="393"/>
      <c r="AH531" s="393"/>
    </row>
    <row r="532" spans="1:34" ht="12.7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c r="AA532" s="393"/>
      <c r="AB532" s="393"/>
      <c r="AC532" s="393"/>
      <c r="AD532" s="393"/>
      <c r="AE532" s="393"/>
      <c r="AF532" s="393"/>
      <c r="AG532" s="393"/>
      <c r="AH532" s="393"/>
    </row>
    <row r="533" spans="1:34" ht="12.7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c r="AA533" s="393"/>
      <c r="AB533" s="393"/>
      <c r="AC533" s="393"/>
      <c r="AD533" s="393"/>
      <c r="AE533" s="393"/>
      <c r="AF533" s="393"/>
      <c r="AG533" s="393"/>
      <c r="AH533" s="393"/>
    </row>
    <row r="534" spans="1:34" ht="12.7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c r="AA534" s="393"/>
      <c r="AB534" s="393"/>
      <c r="AC534" s="393"/>
      <c r="AD534" s="393"/>
      <c r="AE534" s="393"/>
      <c r="AF534" s="393"/>
      <c r="AG534" s="393"/>
      <c r="AH534" s="393"/>
    </row>
    <row r="535" spans="1:34" ht="12.7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row>
    <row r="536" spans="1:34" ht="12.7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c r="AA536" s="393"/>
      <c r="AB536" s="393"/>
      <c r="AC536" s="393"/>
      <c r="AD536" s="393"/>
      <c r="AE536" s="393"/>
      <c r="AF536" s="393"/>
      <c r="AG536" s="393"/>
      <c r="AH536" s="393"/>
    </row>
    <row r="537" spans="1:34" ht="12.7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c r="AA537" s="393"/>
      <c r="AB537" s="393"/>
      <c r="AC537" s="393"/>
      <c r="AD537" s="393"/>
      <c r="AE537" s="393"/>
      <c r="AF537" s="393"/>
      <c r="AG537" s="393"/>
      <c r="AH537" s="393"/>
    </row>
    <row r="538" spans="1:34" ht="12.7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c r="AA538" s="393"/>
      <c r="AB538" s="393"/>
      <c r="AC538" s="393"/>
      <c r="AD538" s="393"/>
      <c r="AE538" s="393"/>
      <c r="AF538" s="393"/>
      <c r="AG538" s="393"/>
      <c r="AH538" s="393"/>
    </row>
    <row r="539" spans="1:34" ht="12.7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c r="AA539" s="393"/>
      <c r="AB539" s="393"/>
      <c r="AC539" s="393"/>
      <c r="AD539" s="393"/>
      <c r="AE539" s="393"/>
      <c r="AF539" s="393"/>
      <c r="AG539" s="393"/>
      <c r="AH539" s="393"/>
    </row>
    <row r="540" spans="1:34" ht="12.7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c r="AA540" s="393"/>
      <c r="AB540" s="393"/>
      <c r="AC540" s="393"/>
      <c r="AD540" s="393"/>
      <c r="AE540" s="393"/>
      <c r="AF540" s="393"/>
      <c r="AG540" s="393"/>
      <c r="AH540" s="393"/>
    </row>
    <row r="541" spans="1:34" ht="12.7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c r="AA541" s="393"/>
      <c r="AB541" s="393"/>
      <c r="AC541" s="393"/>
      <c r="AD541" s="393"/>
      <c r="AE541" s="393"/>
      <c r="AF541" s="393"/>
      <c r="AG541" s="393"/>
      <c r="AH541" s="393"/>
    </row>
    <row r="542" spans="1:34" ht="12.7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c r="AA542" s="393"/>
      <c r="AB542" s="393"/>
      <c r="AC542" s="393"/>
      <c r="AD542" s="393"/>
      <c r="AE542" s="393"/>
      <c r="AF542" s="393"/>
      <c r="AG542" s="393"/>
      <c r="AH542" s="393"/>
    </row>
    <row r="543" spans="1:34" ht="12.7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c r="AA543" s="393"/>
      <c r="AB543" s="393"/>
      <c r="AC543" s="393"/>
      <c r="AD543" s="393"/>
      <c r="AE543" s="393"/>
      <c r="AF543" s="393"/>
      <c r="AG543" s="393"/>
      <c r="AH543" s="393"/>
    </row>
    <row r="544" spans="1:34" ht="12.7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c r="AA544" s="393"/>
      <c r="AB544" s="393"/>
      <c r="AC544" s="393"/>
      <c r="AD544" s="393"/>
      <c r="AE544" s="393"/>
      <c r="AF544" s="393"/>
      <c r="AG544" s="393"/>
      <c r="AH544" s="393"/>
    </row>
    <row r="545" spans="1:34" ht="12.7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c r="AA545" s="393"/>
      <c r="AB545" s="393"/>
      <c r="AC545" s="393"/>
      <c r="AD545" s="393"/>
      <c r="AE545" s="393"/>
      <c r="AF545" s="393"/>
      <c r="AG545" s="393"/>
      <c r="AH545" s="393"/>
    </row>
    <row r="546" spans="1:34" ht="12.7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c r="AA546" s="393"/>
      <c r="AB546" s="393"/>
      <c r="AC546" s="393"/>
      <c r="AD546" s="393"/>
      <c r="AE546" s="393"/>
      <c r="AF546" s="393"/>
      <c r="AG546" s="393"/>
      <c r="AH546" s="393"/>
    </row>
    <row r="547" spans="1:34" ht="12.7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c r="AE547" s="393"/>
      <c r="AF547" s="393"/>
      <c r="AG547" s="393"/>
      <c r="AH547" s="393"/>
    </row>
    <row r="548" spans="1:34" ht="12.7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c r="AA548" s="393"/>
      <c r="AB548" s="393"/>
      <c r="AC548" s="393"/>
      <c r="AD548" s="393"/>
      <c r="AE548" s="393"/>
      <c r="AF548" s="393"/>
      <c r="AG548" s="393"/>
      <c r="AH548" s="393"/>
    </row>
    <row r="549" spans="1:34" ht="12.7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c r="AA549" s="393"/>
      <c r="AB549" s="393"/>
      <c r="AC549" s="393"/>
      <c r="AD549" s="393"/>
      <c r="AE549" s="393"/>
      <c r="AF549" s="393"/>
      <c r="AG549" s="393"/>
      <c r="AH549" s="393"/>
    </row>
    <row r="550" spans="1:34" ht="12.7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c r="AA550" s="393"/>
      <c r="AB550" s="393"/>
      <c r="AC550" s="393"/>
      <c r="AD550" s="393"/>
      <c r="AE550" s="393"/>
      <c r="AF550" s="393"/>
      <c r="AG550" s="393"/>
      <c r="AH550" s="393"/>
    </row>
    <row r="551" spans="1:34" ht="12.7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c r="AA551" s="393"/>
      <c r="AB551" s="393"/>
      <c r="AC551" s="393"/>
      <c r="AD551" s="393"/>
      <c r="AE551" s="393"/>
      <c r="AF551" s="393"/>
      <c r="AG551" s="393"/>
      <c r="AH551" s="393"/>
    </row>
    <row r="552" spans="1:34" ht="12.7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c r="AA552" s="393"/>
      <c r="AB552" s="393"/>
      <c r="AC552" s="393"/>
      <c r="AD552" s="393"/>
      <c r="AE552" s="393"/>
      <c r="AF552" s="393"/>
      <c r="AG552" s="393"/>
      <c r="AH552" s="393"/>
    </row>
    <row r="553" spans="1:34" ht="12.7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c r="AE553" s="393"/>
      <c r="AF553" s="393"/>
      <c r="AG553" s="393"/>
      <c r="AH553" s="393"/>
    </row>
    <row r="554" spans="1:34" ht="12.7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c r="AA554" s="393"/>
      <c r="AB554" s="393"/>
      <c r="AC554" s="393"/>
      <c r="AD554" s="393"/>
      <c r="AE554" s="393"/>
      <c r="AF554" s="393"/>
      <c r="AG554" s="393"/>
      <c r="AH554" s="393"/>
    </row>
    <row r="555" spans="1:34" ht="12.7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c r="AA555" s="393"/>
      <c r="AB555" s="393"/>
      <c r="AC555" s="393"/>
      <c r="AD555" s="393"/>
      <c r="AE555" s="393"/>
      <c r="AF555" s="393"/>
      <c r="AG555" s="393"/>
      <c r="AH555" s="393"/>
    </row>
    <row r="556" spans="1:34" ht="12.7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c r="AA556" s="393"/>
      <c r="AB556" s="393"/>
      <c r="AC556" s="393"/>
      <c r="AD556" s="393"/>
      <c r="AE556" s="393"/>
      <c r="AF556" s="393"/>
      <c r="AG556" s="393"/>
      <c r="AH556" s="393"/>
    </row>
    <row r="557" spans="1:34" ht="12.7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c r="AA557" s="393"/>
      <c r="AB557" s="393"/>
      <c r="AC557" s="393"/>
      <c r="AD557" s="393"/>
      <c r="AE557" s="393"/>
      <c r="AF557" s="393"/>
      <c r="AG557" s="393"/>
      <c r="AH557" s="393"/>
    </row>
    <row r="558" spans="1:34" ht="12.7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c r="AA558" s="393"/>
      <c r="AB558" s="393"/>
      <c r="AC558" s="393"/>
      <c r="AD558" s="393"/>
      <c r="AE558" s="393"/>
      <c r="AF558" s="393"/>
      <c r="AG558" s="393"/>
      <c r="AH558" s="393"/>
    </row>
    <row r="559" spans="1:34" ht="12.7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3"/>
      <c r="AE559" s="393"/>
      <c r="AF559" s="393"/>
      <c r="AG559" s="393"/>
      <c r="AH559" s="393"/>
    </row>
    <row r="560" spans="1:34" ht="12.7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c r="AA560" s="393"/>
      <c r="AB560" s="393"/>
      <c r="AC560" s="393"/>
      <c r="AD560" s="393"/>
      <c r="AE560" s="393"/>
      <c r="AF560" s="393"/>
      <c r="AG560" s="393"/>
      <c r="AH560" s="393"/>
    </row>
    <row r="561" spans="1:34" ht="12.7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c r="AE561" s="393"/>
      <c r="AF561" s="393"/>
      <c r="AG561" s="393"/>
      <c r="AH561" s="393"/>
    </row>
    <row r="562" spans="1:34" ht="12.7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c r="AE562" s="393"/>
      <c r="AF562" s="393"/>
      <c r="AG562" s="393"/>
      <c r="AH562" s="393"/>
    </row>
    <row r="563" spans="1:34" ht="12.7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c r="AA563" s="393"/>
      <c r="AB563" s="393"/>
      <c r="AC563" s="393"/>
      <c r="AD563" s="393"/>
      <c r="AE563" s="393"/>
      <c r="AF563" s="393"/>
      <c r="AG563" s="393"/>
      <c r="AH563" s="393"/>
    </row>
    <row r="564" spans="1:34" ht="12.7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c r="AA564" s="393"/>
      <c r="AB564" s="393"/>
      <c r="AC564" s="393"/>
      <c r="AD564" s="393"/>
      <c r="AE564" s="393"/>
      <c r="AF564" s="393"/>
      <c r="AG564" s="393"/>
      <c r="AH564" s="393"/>
    </row>
    <row r="565" spans="1:34" ht="12.7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c r="AA565" s="393"/>
      <c r="AB565" s="393"/>
      <c r="AC565" s="393"/>
      <c r="AD565" s="393"/>
      <c r="AE565" s="393"/>
      <c r="AF565" s="393"/>
      <c r="AG565" s="393"/>
      <c r="AH565" s="393"/>
    </row>
    <row r="566" spans="1:34" ht="12.7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c r="AA566" s="393"/>
      <c r="AB566" s="393"/>
      <c r="AC566" s="393"/>
      <c r="AD566" s="393"/>
      <c r="AE566" s="393"/>
      <c r="AF566" s="393"/>
      <c r="AG566" s="393"/>
      <c r="AH566" s="393"/>
    </row>
    <row r="567" spans="1:34" ht="12.7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c r="AA567" s="393"/>
      <c r="AB567" s="393"/>
      <c r="AC567" s="393"/>
      <c r="AD567" s="393"/>
      <c r="AE567" s="393"/>
      <c r="AF567" s="393"/>
      <c r="AG567" s="393"/>
      <c r="AH567" s="393"/>
    </row>
    <row r="568" spans="1:34" ht="12.7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c r="AA568" s="393"/>
      <c r="AB568" s="393"/>
      <c r="AC568" s="393"/>
      <c r="AD568" s="393"/>
      <c r="AE568" s="393"/>
      <c r="AF568" s="393"/>
      <c r="AG568" s="393"/>
      <c r="AH568" s="393"/>
    </row>
    <row r="569" spans="1:34" ht="12.7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c r="AA569" s="393"/>
      <c r="AB569" s="393"/>
      <c r="AC569" s="393"/>
      <c r="AD569" s="393"/>
      <c r="AE569" s="393"/>
      <c r="AF569" s="393"/>
      <c r="AG569" s="393"/>
      <c r="AH569" s="393"/>
    </row>
    <row r="570" spans="1:34" ht="12.7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c r="AA570" s="393"/>
      <c r="AB570" s="393"/>
      <c r="AC570" s="393"/>
      <c r="AD570" s="393"/>
      <c r="AE570" s="393"/>
      <c r="AF570" s="393"/>
      <c r="AG570" s="393"/>
      <c r="AH570" s="393"/>
    </row>
    <row r="571" spans="1:34" ht="12.7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c r="AA571" s="393"/>
      <c r="AB571" s="393"/>
      <c r="AC571" s="393"/>
      <c r="AD571" s="393"/>
      <c r="AE571" s="393"/>
      <c r="AF571" s="393"/>
      <c r="AG571" s="393"/>
      <c r="AH571" s="393"/>
    </row>
    <row r="572" spans="1:34" ht="12.7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c r="AA572" s="393"/>
      <c r="AB572" s="393"/>
      <c r="AC572" s="393"/>
      <c r="AD572" s="393"/>
      <c r="AE572" s="393"/>
      <c r="AF572" s="393"/>
      <c r="AG572" s="393"/>
      <c r="AH572" s="393"/>
    </row>
    <row r="573" spans="1:34" ht="12.7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c r="AA573" s="393"/>
      <c r="AB573" s="393"/>
      <c r="AC573" s="393"/>
      <c r="AD573" s="393"/>
      <c r="AE573" s="393"/>
      <c r="AF573" s="393"/>
      <c r="AG573" s="393"/>
      <c r="AH573" s="393"/>
    </row>
    <row r="574" spans="1:34" ht="12.7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c r="AA574" s="393"/>
      <c r="AB574" s="393"/>
      <c r="AC574" s="393"/>
      <c r="AD574" s="393"/>
      <c r="AE574" s="393"/>
      <c r="AF574" s="393"/>
      <c r="AG574" s="393"/>
      <c r="AH574" s="393"/>
    </row>
    <row r="575" spans="1:34" ht="12.7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c r="AE575" s="393"/>
      <c r="AF575" s="393"/>
      <c r="AG575" s="393"/>
      <c r="AH575" s="393"/>
    </row>
    <row r="576" spans="1:34" ht="12.7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c r="AA576" s="393"/>
      <c r="AB576" s="393"/>
      <c r="AC576" s="393"/>
      <c r="AD576" s="393"/>
      <c r="AE576" s="393"/>
      <c r="AF576" s="393"/>
      <c r="AG576" s="393"/>
      <c r="AH576" s="393"/>
    </row>
    <row r="577" spans="1:34" ht="12.7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c r="AE577" s="393"/>
      <c r="AF577" s="393"/>
      <c r="AG577" s="393"/>
      <c r="AH577" s="393"/>
    </row>
    <row r="578" spans="1:34" ht="12.7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c r="AA578" s="393"/>
      <c r="AB578" s="393"/>
      <c r="AC578" s="393"/>
      <c r="AD578" s="393"/>
      <c r="AE578" s="393"/>
      <c r="AF578" s="393"/>
      <c r="AG578" s="393"/>
      <c r="AH578" s="393"/>
    </row>
    <row r="579" spans="1:34" ht="12.7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c r="AE579" s="393"/>
      <c r="AF579" s="393"/>
      <c r="AG579" s="393"/>
      <c r="AH579" s="393"/>
    </row>
    <row r="580" spans="1:34" ht="12.7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c r="AA580" s="393"/>
      <c r="AB580" s="393"/>
      <c r="AC580" s="393"/>
      <c r="AD580" s="393"/>
      <c r="AE580" s="393"/>
      <c r="AF580" s="393"/>
      <c r="AG580" s="393"/>
      <c r="AH580" s="393"/>
    </row>
    <row r="581" spans="1:34" ht="12.7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c r="AE581" s="393"/>
      <c r="AF581" s="393"/>
      <c r="AG581" s="393"/>
      <c r="AH581" s="393"/>
    </row>
    <row r="582" spans="1:34" ht="12.7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c r="AA582" s="393"/>
      <c r="AB582" s="393"/>
      <c r="AC582" s="393"/>
      <c r="AD582" s="393"/>
      <c r="AE582" s="393"/>
      <c r="AF582" s="393"/>
      <c r="AG582" s="393"/>
      <c r="AH582" s="393"/>
    </row>
    <row r="583" spans="1:34" ht="12.7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c r="AE583" s="393"/>
      <c r="AF583" s="393"/>
      <c r="AG583" s="393"/>
      <c r="AH583" s="393"/>
    </row>
    <row r="584" spans="1:34" ht="12.7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c r="AE584" s="393"/>
      <c r="AF584" s="393"/>
      <c r="AG584" s="393"/>
      <c r="AH584" s="393"/>
    </row>
    <row r="585" spans="1:34" ht="12.7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c r="AA585" s="393"/>
      <c r="AB585" s="393"/>
      <c r="AC585" s="393"/>
      <c r="AD585" s="393"/>
      <c r="AE585" s="393"/>
      <c r="AF585" s="393"/>
      <c r="AG585" s="393"/>
      <c r="AH585" s="393"/>
    </row>
    <row r="586" spans="1:34" ht="12.7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c r="AA586" s="393"/>
      <c r="AB586" s="393"/>
      <c r="AC586" s="393"/>
      <c r="AD586" s="393"/>
      <c r="AE586" s="393"/>
      <c r="AF586" s="393"/>
      <c r="AG586" s="393"/>
      <c r="AH586" s="393"/>
    </row>
    <row r="587" spans="1:34" ht="12.7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c r="AE587" s="393"/>
      <c r="AF587" s="393"/>
      <c r="AG587" s="393"/>
      <c r="AH587" s="393"/>
    </row>
    <row r="588" spans="1:34" ht="12.7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c r="AE588" s="393"/>
      <c r="AF588" s="393"/>
      <c r="AG588" s="393"/>
      <c r="AH588" s="393"/>
    </row>
    <row r="589" spans="1:34" ht="12.7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row>
    <row r="590" spans="1:34" ht="12.7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c r="AA590" s="393"/>
      <c r="AB590" s="393"/>
      <c r="AC590" s="393"/>
      <c r="AD590" s="393"/>
      <c r="AE590" s="393"/>
      <c r="AF590" s="393"/>
      <c r="AG590" s="393"/>
      <c r="AH590" s="393"/>
    </row>
    <row r="591" spans="1:34" ht="12.7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c r="AA591" s="393"/>
      <c r="AB591" s="393"/>
      <c r="AC591" s="393"/>
      <c r="AD591" s="393"/>
      <c r="AE591" s="393"/>
      <c r="AF591" s="393"/>
      <c r="AG591" s="393"/>
      <c r="AH591" s="393"/>
    </row>
    <row r="592" spans="1:34" ht="12.7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c r="AA592" s="393"/>
      <c r="AB592" s="393"/>
      <c r="AC592" s="393"/>
      <c r="AD592" s="393"/>
      <c r="AE592" s="393"/>
      <c r="AF592" s="393"/>
      <c r="AG592" s="393"/>
      <c r="AH592" s="393"/>
    </row>
    <row r="593" spans="1:34" ht="12.7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c r="AA593" s="393"/>
      <c r="AB593" s="393"/>
      <c r="AC593" s="393"/>
      <c r="AD593" s="393"/>
      <c r="AE593" s="393"/>
      <c r="AF593" s="393"/>
      <c r="AG593" s="393"/>
      <c r="AH593" s="393"/>
    </row>
    <row r="594" spans="1:34" ht="12.7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c r="AA594" s="393"/>
      <c r="AB594" s="393"/>
      <c r="AC594" s="393"/>
      <c r="AD594" s="393"/>
      <c r="AE594" s="393"/>
      <c r="AF594" s="393"/>
      <c r="AG594" s="393"/>
      <c r="AH594" s="393"/>
    </row>
    <row r="595" spans="1:34" ht="12.7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c r="AA595" s="393"/>
      <c r="AB595" s="393"/>
      <c r="AC595" s="393"/>
      <c r="AD595" s="393"/>
      <c r="AE595" s="393"/>
      <c r="AF595" s="393"/>
      <c r="AG595" s="393"/>
      <c r="AH595" s="393"/>
    </row>
    <row r="596" spans="1:34" ht="12.7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c r="AA596" s="393"/>
      <c r="AB596" s="393"/>
      <c r="AC596" s="393"/>
      <c r="AD596" s="393"/>
      <c r="AE596" s="393"/>
      <c r="AF596" s="393"/>
      <c r="AG596" s="393"/>
      <c r="AH596" s="393"/>
    </row>
    <row r="597" spans="1:34" ht="12.7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c r="AA597" s="393"/>
      <c r="AB597" s="393"/>
      <c r="AC597" s="393"/>
      <c r="AD597" s="393"/>
      <c r="AE597" s="393"/>
      <c r="AF597" s="393"/>
      <c r="AG597" s="393"/>
      <c r="AH597" s="393"/>
    </row>
    <row r="598" spans="1:34" ht="12.7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c r="AE598" s="393"/>
      <c r="AF598" s="393"/>
      <c r="AG598" s="393"/>
      <c r="AH598" s="393"/>
    </row>
    <row r="599" spans="1:34" ht="12.7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row>
    <row r="600" spans="1:34" ht="12.7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c r="AA600" s="393"/>
      <c r="AB600" s="393"/>
      <c r="AC600" s="393"/>
      <c r="AD600" s="393"/>
      <c r="AE600" s="393"/>
      <c r="AF600" s="393"/>
      <c r="AG600" s="393"/>
      <c r="AH600" s="393"/>
    </row>
    <row r="601" spans="1:34" ht="12.7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c r="AA601" s="393"/>
      <c r="AB601" s="393"/>
      <c r="AC601" s="393"/>
      <c r="AD601" s="393"/>
      <c r="AE601" s="393"/>
      <c r="AF601" s="393"/>
      <c r="AG601" s="393"/>
      <c r="AH601" s="393"/>
    </row>
    <row r="602" spans="1:34" ht="12.7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c r="AA602" s="393"/>
      <c r="AB602" s="393"/>
      <c r="AC602" s="393"/>
      <c r="AD602" s="393"/>
      <c r="AE602" s="393"/>
      <c r="AF602" s="393"/>
      <c r="AG602" s="393"/>
      <c r="AH602" s="393"/>
    </row>
    <row r="603" spans="1:34" ht="12.7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c r="AA603" s="393"/>
      <c r="AB603" s="393"/>
      <c r="AC603" s="393"/>
      <c r="AD603" s="393"/>
      <c r="AE603" s="393"/>
      <c r="AF603" s="393"/>
      <c r="AG603" s="393"/>
      <c r="AH603" s="393"/>
    </row>
    <row r="604" spans="1:34" ht="12.7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c r="AA604" s="393"/>
      <c r="AB604" s="393"/>
      <c r="AC604" s="393"/>
      <c r="AD604" s="393"/>
      <c r="AE604" s="393"/>
      <c r="AF604" s="393"/>
      <c r="AG604" s="393"/>
      <c r="AH604" s="393"/>
    </row>
    <row r="605" spans="1:34" ht="12.7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c r="AA605" s="393"/>
      <c r="AB605" s="393"/>
      <c r="AC605" s="393"/>
      <c r="AD605" s="393"/>
      <c r="AE605" s="393"/>
      <c r="AF605" s="393"/>
      <c r="AG605" s="393"/>
      <c r="AH605" s="393"/>
    </row>
    <row r="606" spans="1:34" ht="12.7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c r="AA606" s="393"/>
      <c r="AB606" s="393"/>
      <c r="AC606" s="393"/>
      <c r="AD606" s="393"/>
      <c r="AE606" s="393"/>
      <c r="AF606" s="393"/>
      <c r="AG606" s="393"/>
      <c r="AH606" s="393"/>
    </row>
    <row r="607" spans="1:34" ht="12.7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c r="AA607" s="393"/>
      <c r="AB607" s="393"/>
      <c r="AC607" s="393"/>
      <c r="AD607" s="393"/>
      <c r="AE607" s="393"/>
      <c r="AF607" s="393"/>
      <c r="AG607" s="393"/>
      <c r="AH607" s="393"/>
    </row>
    <row r="608" spans="1:34" ht="12.7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c r="AA608" s="393"/>
      <c r="AB608" s="393"/>
      <c r="AC608" s="393"/>
      <c r="AD608" s="393"/>
      <c r="AE608" s="393"/>
      <c r="AF608" s="393"/>
      <c r="AG608" s="393"/>
      <c r="AH608" s="393"/>
    </row>
    <row r="609" spans="1:34" ht="12.7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c r="AA609" s="393"/>
      <c r="AB609" s="393"/>
      <c r="AC609" s="393"/>
      <c r="AD609" s="393"/>
      <c r="AE609" s="393"/>
      <c r="AF609" s="393"/>
      <c r="AG609" s="393"/>
      <c r="AH609" s="393"/>
    </row>
    <row r="610" spans="1:34" ht="12.7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c r="AE610" s="393"/>
      <c r="AF610" s="393"/>
      <c r="AG610" s="393"/>
      <c r="AH610" s="393"/>
    </row>
    <row r="611" spans="1:34" ht="12.7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c r="AA611" s="393"/>
      <c r="AB611" s="393"/>
      <c r="AC611" s="393"/>
      <c r="AD611" s="393"/>
      <c r="AE611" s="393"/>
      <c r="AF611" s="393"/>
      <c r="AG611" s="393"/>
      <c r="AH611" s="393"/>
    </row>
    <row r="612" spans="1:34" ht="12.7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c r="AE612" s="393"/>
      <c r="AF612" s="393"/>
      <c r="AG612" s="393"/>
      <c r="AH612" s="393"/>
    </row>
    <row r="613" spans="1:34" ht="12.7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c r="AH613" s="393"/>
    </row>
    <row r="614" spans="1:34" ht="12.7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c r="AE614" s="393"/>
      <c r="AF614" s="393"/>
      <c r="AG614" s="393"/>
      <c r="AH614" s="393"/>
    </row>
    <row r="615" spans="1:34" ht="12.7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c r="AE615" s="393"/>
      <c r="AF615" s="393"/>
      <c r="AG615" s="393"/>
      <c r="AH615" s="393"/>
    </row>
    <row r="616" spans="1:34" ht="12.7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c r="AE616" s="393"/>
      <c r="AF616" s="393"/>
      <c r="AG616" s="393"/>
      <c r="AH616" s="393"/>
    </row>
    <row r="617" spans="1:34" ht="12.7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c r="AE617" s="393"/>
      <c r="AF617" s="393"/>
      <c r="AG617" s="393"/>
      <c r="AH617" s="393"/>
    </row>
    <row r="618" spans="1:34" ht="12.7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c r="AA618" s="393"/>
      <c r="AB618" s="393"/>
      <c r="AC618" s="393"/>
      <c r="AD618" s="393"/>
      <c r="AE618" s="393"/>
      <c r="AF618" s="393"/>
      <c r="AG618" s="393"/>
      <c r="AH618" s="393"/>
    </row>
    <row r="619" spans="1:34" ht="12.7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c r="AA619" s="393"/>
      <c r="AB619" s="393"/>
      <c r="AC619" s="393"/>
      <c r="AD619" s="393"/>
      <c r="AE619" s="393"/>
      <c r="AF619" s="393"/>
      <c r="AG619" s="393"/>
      <c r="AH619" s="393"/>
    </row>
    <row r="620" spans="1:34" ht="12.7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c r="AE620" s="393"/>
      <c r="AF620" s="393"/>
      <c r="AG620" s="393"/>
      <c r="AH620" s="393"/>
    </row>
    <row r="621" spans="1:34" ht="12.7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c r="AA621" s="393"/>
      <c r="AB621" s="393"/>
      <c r="AC621" s="393"/>
      <c r="AD621" s="393"/>
      <c r="AE621" s="393"/>
      <c r="AF621" s="393"/>
      <c r="AG621" s="393"/>
      <c r="AH621" s="393"/>
    </row>
    <row r="622" spans="1:34" ht="12.7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c r="AA622" s="393"/>
      <c r="AB622" s="393"/>
      <c r="AC622" s="393"/>
      <c r="AD622" s="393"/>
      <c r="AE622" s="393"/>
      <c r="AF622" s="393"/>
      <c r="AG622" s="393"/>
      <c r="AH622" s="393"/>
    </row>
    <row r="623" spans="1:34" ht="12.7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c r="AE623" s="393"/>
      <c r="AF623" s="393"/>
      <c r="AG623" s="393"/>
      <c r="AH623" s="393"/>
    </row>
    <row r="624" spans="1:34" ht="12.7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c r="AE624" s="393"/>
      <c r="AF624" s="393"/>
      <c r="AG624" s="393"/>
      <c r="AH624" s="393"/>
    </row>
    <row r="625" spans="1:34" ht="12.7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c r="AH625" s="393"/>
    </row>
    <row r="626" spans="1:34" ht="12.7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c r="AA626" s="393"/>
      <c r="AB626" s="393"/>
      <c r="AC626" s="393"/>
      <c r="AD626" s="393"/>
      <c r="AE626" s="393"/>
      <c r="AF626" s="393"/>
      <c r="AG626" s="393"/>
      <c r="AH626" s="393"/>
    </row>
    <row r="627" spans="1:34" ht="12.7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row>
    <row r="628" spans="1:34" ht="12.7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c r="AA628" s="393"/>
      <c r="AB628" s="393"/>
      <c r="AC628" s="393"/>
      <c r="AD628" s="393"/>
      <c r="AE628" s="393"/>
      <c r="AF628" s="393"/>
      <c r="AG628" s="393"/>
      <c r="AH628" s="393"/>
    </row>
    <row r="629" spans="1:34" ht="12.7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c r="AA629" s="393"/>
      <c r="AB629" s="393"/>
      <c r="AC629" s="393"/>
      <c r="AD629" s="393"/>
      <c r="AE629" s="393"/>
      <c r="AF629" s="393"/>
      <c r="AG629" s="393"/>
      <c r="AH629" s="393"/>
    </row>
    <row r="630" spans="1:34" ht="12.7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c r="AA630" s="393"/>
      <c r="AB630" s="393"/>
      <c r="AC630" s="393"/>
      <c r="AD630" s="393"/>
      <c r="AE630" s="393"/>
      <c r="AF630" s="393"/>
      <c r="AG630" s="393"/>
      <c r="AH630" s="393"/>
    </row>
    <row r="631" spans="1:34" ht="12.7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c r="AA631" s="393"/>
      <c r="AB631" s="393"/>
      <c r="AC631" s="393"/>
      <c r="AD631" s="393"/>
      <c r="AE631" s="393"/>
      <c r="AF631" s="393"/>
      <c r="AG631" s="393"/>
      <c r="AH631" s="393"/>
    </row>
    <row r="632" spans="1:34" ht="12.7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c r="AA632" s="393"/>
      <c r="AB632" s="393"/>
      <c r="AC632" s="393"/>
      <c r="AD632" s="393"/>
      <c r="AE632" s="393"/>
      <c r="AF632" s="393"/>
      <c r="AG632" s="393"/>
      <c r="AH632" s="393"/>
    </row>
    <row r="633" spans="1:34" ht="12.7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c r="AA633" s="393"/>
      <c r="AB633" s="393"/>
      <c r="AC633" s="393"/>
      <c r="AD633" s="393"/>
      <c r="AE633" s="393"/>
      <c r="AF633" s="393"/>
      <c r="AG633" s="393"/>
      <c r="AH633" s="393"/>
    </row>
    <row r="634" spans="1:34" ht="12.7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c r="AA634" s="393"/>
      <c r="AB634" s="393"/>
      <c r="AC634" s="393"/>
      <c r="AD634" s="393"/>
      <c r="AE634" s="393"/>
      <c r="AF634" s="393"/>
      <c r="AG634" s="393"/>
      <c r="AH634" s="393"/>
    </row>
    <row r="635" spans="1:34" ht="12.7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c r="AA635" s="393"/>
      <c r="AB635" s="393"/>
      <c r="AC635" s="393"/>
      <c r="AD635" s="393"/>
      <c r="AE635" s="393"/>
      <c r="AF635" s="393"/>
      <c r="AG635" s="393"/>
      <c r="AH635" s="393"/>
    </row>
    <row r="636" spans="1:34" ht="12.7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c r="AA636" s="393"/>
      <c r="AB636" s="393"/>
      <c r="AC636" s="393"/>
      <c r="AD636" s="393"/>
      <c r="AE636" s="393"/>
      <c r="AF636" s="393"/>
      <c r="AG636" s="393"/>
      <c r="AH636" s="393"/>
    </row>
    <row r="637" spans="1:34" ht="12.7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c r="AA637" s="393"/>
      <c r="AB637" s="393"/>
      <c r="AC637" s="393"/>
      <c r="AD637" s="393"/>
      <c r="AE637" s="393"/>
      <c r="AF637" s="393"/>
      <c r="AG637" s="393"/>
      <c r="AH637" s="393"/>
    </row>
    <row r="638" spans="1:34" ht="12.7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c r="AA638" s="393"/>
      <c r="AB638" s="393"/>
      <c r="AC638" s="393"/>
      <c r="AD638" s="393"/>
      <c r="AE638" s="393"/>
      <c r="AF638" s="393"/>
      <c r="AG638" s="393"/>
      <c r="AH638" s="393"/>
    </row>
    <row r="639" spans="1:34" ht="12.7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c r="AA639" s="393"/>
      <c r="AB639" s="393"/>
      <c r="AC639" s="393"/>
      <c r="AD639" s="393"/>
      <c r="AE639" s="393"/>
      <c r="AF639" s="393"/>
      <c r="AG639" s="393"/>
      <c r="AH639" s="393"/>
    </row>
    <row r="640" spans="1:34" ht="12.7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c r="AA640" s="393"/>
      <c r="AB640" s="393"/>
      <c r="AC640" s="393"/>
      <c r="AD640" s="393"/>
      <c r="AE640" s="393"/>
      <c r="AF640" s="393"/>
      <c r="AG640" s="393"/>
      <c r="AH640" s="393"/>
    </row>
    <row r="641" spans="1:34" ht="12.7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c r="AA641" s="393"/>
      <c r="AB641" s="393"/>
      <c r="AC641" s="393"/>
      <c r="AD641" s="393"/>
      <c r="AE641" s="393"/>
      <c r="AF641" s="393"/>
      <c r="AG641" s="393"/>
      <c r="AH641" s="393"/>
    </row>
    <row r="642" spans="1:34" ht="12.7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c r="AA642" s="393"/>
      <c r="AB642" s="393"/>
      <c r="AC642" s="393"/>
      <c r="AD642" s="393"/>
      <c r="AE642" s="393"/>
      <c r="AF642" s="393"/>
      <c r="AG642" s="393"/>
      <c r="AH642" s="393"/>
    </row>
    <row r="643" spans="1:34" ht="12.7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row>
    <row r="644" spans="1:34" ht="12.7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c r="AA644" s="393"/>
      <c r="AB644" s="393"/>
      <c r="AC644" s="393"/>
      <c r="AD644" s="393"/>
      <c r="AE644" s="393"/>
      <c r="AF644" s="393"/>
      <c r="AG644" s="393"/>
      <c r="AH644" s="393"/>
    </row>
    <row r="645" spans="1:34" ht="12.7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c r="AA645" s="393"/>
      <c r="AB645" s="393"/>
      <c r="AC645" s="393"/>
      <c r="AD645" s="393"/>
      <c r="AE645" s="393"/>
      <c r="AF645" s="393"/>
      <c r="AG645" s="393"/>
      <c r="AH645" s="393"/>
    </row>
    <row r="646" spans="1:34" ht="12.7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c r="AA646" s="393"/>
      <c r="AB646" s="393"/>
      <c r="AC646" s="393"/>
      <c r="AD646" s="393"/>
      <c r="AE646" s="393"/>
      <c r="AF646" s="393"/>
      <c r="AG646" s="393"/>
      <c r="AH646" s="393"/>
    </row>
    <row r="647" spans="1:34" ht="12.7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3"/>
      <c r="AE647" s="393"/>
      <c r="AF647" s="393"/>
      <c r="AG647" s="393"/>
      <c r="AH647" s="393"/>
    </row>
    <row r="648" spans="1:34" ht="12.7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c r="AA648" s="393"/>
      <c r="AB648" s="393"/>
      <c r="AC648" s="393"/>
      <c r="AD648" s="393"/>
      <c r="AE648" s="393"/>
      <c r="AF648" s="393"/>
      <c r="AG648" s="393"/>
      <c r="AH648" s="393"/>
    </row>
    <row r="649" spans="1:34" ht="12.7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c r="AA649" s="393"/>
      <c r="AB649" s="393"/>
      <c r="AC649" s="393"/>
      <c r="AD649" s="393"/>
      <c r="AE649" s="393"/>
      <c r="AF649" s="393"/>
      <c r="AG649" s="393"/>
      <c r="AH649" s="393"/>
    </row>
    <row r="650" spans="1:34" ht="12.7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c r="AA650" s="393"/>
      <c r="AB650" s="393"/>
      <c r="AC650" s="393"/>
      <c r="AD650" s="393"/>
      <c r="AE650" s="393"/>
      <c r="AF650" s="393"/>
      <c r="AG650" s="393"/>
      <c r="AH650" s="393"/>
    </row>
    <row r="651" spans="1:34" ht="12.7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c r="AA651" s="393"/>
      <c r="AB651" s="393"/>
      <c r="AC651" s="393"/>
      <c r="AD651" s="393"/>
      <c r="AE651" s="393"/>
      <c r="AF651" s="393"/>
      <c r="AG651" s="393"/>
      <c r="AH651" s="393"/>
    </row>
    <row r="652" spans="1:34" ht="12.7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c r="AA652" s="393"/>
      <c r="AB652" s="393"/>
      <c r="AC652" s="393"/>
      <c r="AD652" s="393"/>
      <c r="AE652" s="393"/>
      <c r="AF652" s="393"/>
      <c r="AG652" s="393"/>
      <c r="AH652" s="393"/>
    </row>
    <row r="653" spans="1:34" ht="12.7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c r="AA653" s="393"/>
      <c r="AB653" s="393"/>
      <c r="AC653" s="393"/>
      <c r="AD653" s="393"/>
      <c r="AE653" s="393"/>
      <c r="AF653" s="393"/>
      <c r="AG653" s="393"/>
      <c r="AH653" s="393"/>
    </row>
    <row r="654" spans="1:34" ht="12.7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c r="AA654" s="393"/>
      <c r="AB654" s="393"/>
      <c r="AC654" s="393"/>
      <c r="AD654" s="393"/>
      <c r="AE654" s="393"/>
      <c r="AF654" s="393"/>
      <c r="AG654" s="393"/>
      <c r="AH654" s="393"/>
    </row>
    <row r="655" spans="1:34" ht="12.7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c r="AE655" s="393"/>
      <c r="AF655" s="393"/>
      <c r="AG655" s="393"/>
      <c r="AH655" s="393"/>
    </row>
    <row r="656" spans="1:34" ht="12.7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c r="AE656" s="393"/>
      <c r="AF656" s="393"/>
      <c r="AG656" s="393"/>
      <c r="AH656" s="393"/>
    </row>
    <row r="657" spans="1:34" ht="12.7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c r="AE657" s="393"/>
      <c r="AF657" s="393"/>
      <c r="AG657" s="393"/>
      <c r="AH657" s="393"/>
    </row>
    <row r="658" spans="1:34" ht="12.7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c r="AA658" s="393"/>
      <c r="AB658" s="393"/>
      <c r="AC658" s="393"/>
      <c r="AD658" s="393"/>
      <c r="AE658" s="393"/>
      <c r="AF658" s="393"/>
      <c r="AG658" s="393"/>
      <c r="AH658" s="393"/>
    </row>
    <row r="659" spans="1:34" ht="12.7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c r="AH659" s="393"/>
    </row>
    <row r="660" spans="1:34" ht="12.7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c r="AE660" s="393"/>
      <c r="AF660" s="393"/>
      <c r="AG660" s="393"/>
      <c r="AH660" s="393"/>
    </row>
    <row r="661" spans="1:34" ht="12.7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393"/>
      <c r="AH661" s="393"/>
    </row>
    <row r="662" spans="1:34" ht="12.7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c r="AH662" s="393"/>
    </row>
    <row r="663" spans="1:34" ht="12.7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c r="AH663" s="393"/>
    </row>
    <row r="664" spans="1:34" ht="12.7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c r="AH664" s="393"/>
    </row>
    <row r="665" spans="1:34" ht="12.7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c r="AA665" s="393"/>
      <c r="AB665" s="393"/>
      <c r="AC665" s="393"/>
      <c r="AD665" s="393"/>
      <c r="AE665" s="393"/>
      <c r="AF665" s="393"/>
      <c r="AG665" s="393"/>
      <c r="AH665" s="393"/>
    </row>
    <row r="666" spans="1:34" ht="12.7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c r="AA666" s="393"/>
      <c r="AB666" s="393"/>
      <c r="AC666" s="393"/>
      <c r="AD666" s="393"/>
      <c r="AE666" s="393"/>
      <c r="AF666" s="393"/>
      <c r="AG666" s="393"/>
      <c r="AH666" s="393"/>
    </row>
    <row r="667" spans="1:34" ht="12.7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c r="AA667" s="393"/>
      <c r="AB667" s="393"/>
      <c r="AC667" s="393"/>
      <c r="AD667" s="393"/>
      <c r="AE667" s="393"/>
      <c r="AF667" s="393"/>
      <c r="AG667" s="393"/>
      <c r="AH667" s="393"/>
    </row>
    <row r="668" spans="1:34" ht="12.7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c r="AA668" s="393"/>
      <c r="AB668" s="393"/>
      <c r="AC668" s="393"/>
      <c r="AD668" s="393"/>
      <c r="AE668" s="393"/>
      <c r="AF668" s="393"/>
      <c r="AG668" s="393"/>
      <c r="AH668" s="393"/>
    </row>
    <row r="669" spans="1:34" ht="12.7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c r="AE669" s="393"/>
      <c r="AF669" s="393"/>
      <c r="AG669" s="393"/>
      <c r="AH669" s="393"/>
    </row>
    <row r="670" spans="1:34" ht="12.7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c r="AA670" s="393"/>
      <c r="AB670" s="393"/>
      <c r="AC670" s="393"/>
      <c r="AD670" s="393"/>
      <c r="AE670" s="393"/>
      <c r="AF670" s="393"/>
      <c r="AG670" s="393"/>
      <c r="AH670" s="393"/>
    </row>
    <row r="671" spans="1:34" ht="12.7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c r="AA671" s="393"/>
      <c r="AB671" s="393"/>
      <c r="AC671" s="393"/>
      <c r="AD671" s="393"/>
      <c r="AE671" s="393"/>
      <c r="AF671" s="393"/>
      <c r="AG671" s="393"/>
      <c r="AH671" s="393"/>
    </row>
    <row r="672" spans="1:34" ht="12.7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c r="AA672" s="393"/>
      <c r="AB672" s="393"/>
      <c r="AC672" s="393"/>
      <c r="AD672" s="393"/>
      <c r="AE672" s="393"/>
      <c r="AF672" s="393"/>
      <c r="AG672" s="393"/>
      <c r="AH672" s="393"/>
    </row>
    <row r="673" spans="1:34" ht="12.7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c r="AH673" s="393"/>
    </row>
    <row r="674" spans="1:34" ht="12.7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c r="AA674" s="393"/>
      <c r="AB674" s="393"/>
      <c r="AC674" s="393"/>
      <c r="AD674" s="393"/>
      <c r="AE674" s="393"/>
      <c r="AF674" s="393"/>
      <c r="AG674" s="393"/>
      <c r="AH674" s="393"/>
    </row>
    <row r="675" spans="1:34" ht="12.7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c r="AA675" s="393"/>
      <c r="AB675" s="393"/>
      <c r="AC675" s="393"/>
      <c r="AD675" s="393"/>
      <c r="AE675" s="393"/>
      <c r="AF675" s="393"/>
      <c r="AG675" s="393"/>
      <c r="AH675" s="393"/>
    </row>
    <row r="676" spans="1:34" ht="12.7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c r="AA676" s="393"/>
      <c r="AB676" s="393"/>
      <c r="AC676" s="393"/>
      <c r="AD676" s="393"/>
      <c r="AE676" s="393"/>
      <c r="AF676" s="393"/>
      <c r="AG676" s="393"/>
      <c r="AH676" s="393"/>
    </row>
    <row r="677" spans="1:34" ht="12.7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c r="AA677" s="393"/>
      <c r="AB677" s="393"/>
      <c r="AC677" s="393"/>
      <c r="AD677" s="393"/>
      <c r="AE677" s="393"/>
      <c r="AF677" s="393"/>
      <c r="AG677" s="393"/>
      <c r="AH677" s="393"/>
    </row>
    <row r="678" spans="1:34" ht="12.7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c r="AE678" s="393"/>
      <c r="AF678" s="393"/>
      <c r="AG678" s="393"/>
      <c r="AH678" s="393"/>
    </row>
    <row r="679" spans="1:34" ht="12.7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c r="AA679" s="393"/>
      <c r="AB679" s="393"/>
      <c r="AC679" s="393"/>
      <c r="AD679" s="393"/>
      <c r="AE679" s="393"/>
      <c r="AF679" s="393"/>
      <c r="AG679" s="393"/>
      <c r="AH679" s="393"/>
    </row>
    <row r="680" spans="1:34" ht="12.7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c r="AE680" s="393"/>
      <c r="AF680" s="393"/>
      <c r="AG680" s="393"/>
      <c r="AH680" s="393"/>
    </row>
    <row r="681" spans="1:34" ht="12.7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c r="AH681" s="393"/>
    </row>
    <row r="682" spans="1:34" ht="12.7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c r="AA682" s="393"/>
      <c r="AB682" s="393"/>
      <c r="AC682" s="393"/>
      <c r="AD682" s="393"/>
      <c r="AE682" s="393"/>
      <c r="AF682" s="393"/>
      <c r="AG682" s="393"/>
      <c r="AH682" s="393"/>
    </row>
    <row r="683" spans="1:34" ht="12.7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c r="AA683" s="393"/>
      <c r="AB683" s="393"/>
      <c r="AC683" s="393"/>
      <c r="AD683" s="393"/>
      <c r="AE683" s="393"/>
      <c r="AF683" s="393"/>
      <c r="AG683" s="393"/>
      <c r="AH683" s="393"/>
    </row>
    <row r="684" spans="1:34" ht="12.7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c r="AA684" s="393"/>
      <c r="AB684" s="393"/>
      <c r="AC684" s="393"/>
      <c r="AD684" s="393"/>
      <c r="AE684" s="393"/>
      <c r="AF684" s="393"/>
      <c r="AG684" s="393"/>
      <c r="AH684" s="393"/>
    </row>
    <row r="685" spans="1:34" ht="12.7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c r="AA685" s="393"/>
      <c r="AB685" s="393"/>
      <c r="AC685" s="393"/>
      <c r="AD685" s="393"/>
      <c r="AE685" s="393"/>
      <c r="AF685" s="393"/>
      <c r="AG685" s="393"/>
      <c r="AH685" s="393"/>
    </row>
    <row r="686" spans="1:34" ht="12.7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c r="AA686" s="393"/>
      <c r="AB686" s="393"/>
      <c r="AC686" s="393"/>
      <c r="AD686" s="393"/>
      <c r="AE686" s="393"/>
      <c r="AF686" s="393"/>
      <c r="AG686" s="393"/>
      <c r="AH686" s="393"/>
    </row>
    <row r="687" spans="1:34" ht="12.7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c r="AA687" s="393"/>
      <c r="AB687" s="393"/>
      <c r="AC687" s="393"/>
      <c r="AD687" s="393"/>
      <c r="AE687" s="393"/>
      <c r="AF687" s="393"/>
      <c r="AG687" s="393"/>
      <c r="AH687" s="393"/>
    </row>
    <row r="688" spans="1:34" ht="12.7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c r="AE688" s="393"/>
      <c r="AF688" s="393"/>
      <c r="AG688" s="393"/>
      <c r="AH688" s="393"/>
    </row>
    <row r="689" spans="1:34" ht="12.7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c r="AA689" s="393"/>
      <c r="AB689" s="393"/>
      <c r="AC689" s="393"/>
      <c r="AD689" s="393"/>
      <c r="AE689" s="393"/>
      <c r="AF689" s="393"/>
      <c r="AG689" s="393"/>
      <c r="AH689" s="393"/>
    </row>
    <row r="690" spans="1:34" ht="12.7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393"/>
      <c r="AE690" s="393"/>
      <c r="AF690" s="393"/>
      <c r="AG690" s="393"/>
      <c r="AH690" s="393"/>
    </row>
    <row r="691" spans="1:34" ht="12.7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c r="AA691" s="393"/>
      <c r="AB691" s="393"/>
      <c r="AC691" s="393"/>
      <c r="AD691" s="393"/>
      <c r="AE691" s="393"/>
      <c r="AF691" s="393"/>
      <c r="AG691" s="393"/>
      <c r="AH691" s="393"/>
    </row>
    <row r="692" spans="1:34" ht="12.7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c r="AA692" s="393"/>
      <c r="AB692" s="393"/>
      <c r="AC692" s="393"/>
      <c r="AD692" s="393"/>
      <c r="AE692" s="393"/>
      <c r="AF692" s="393"/>
      <c r="AG692" s="393"/>
      <c r="AH692" s="393"/>
    </row>
    <row r="693" spans="1:34" ht="12.7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c r="AA693" s="393"/>
      <c r="AB693" s="393"/>
      <c r="AC693" s="393"/>
      <c r="AD693" s="393"/>
      <c r="AE693" s="393"/>
      <c r="AF693" s="393"/>
      <c r="AG693" s="393"/>
      <c r="AH693" s="393"/>
    </row>
    <row r="694" spans="1:34" ht="12.7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c r="AE694" s="393"/>
      <c r="AF694" s="393"/>
      <c r="AG694" s="393"/>
      <c r="AH694" s="393"/>
    </row>
    <row r="695" spans="1:34" ht="12.7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c r="AE695" s="393"/>
      <c r="AF695" s="393"/>
      <c r="AG695" s="393"/>
      <c r="AH695" s="393"/>
    </row>
    <row r="696" spans="1:34" ht="12.7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c r="AA696" s="393"/>
      <c r="AB696" s="393"/>
      <c r="AC696" s="393"/>
      <c r="AD696" s="393"/>
      <c r="AE696" s="393"/>
      <c r="AF696" s="393"/>
      <c r="AG696" s="393"/>
      <c r="AH696" s="393"/>
    </row>
    <row r="697" spans="1:34" ht="12.7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row>
    <row r="698" spans="1:34" ht="12.7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c r="AA698" s="393"/>
      <c r="AB698" s="393"/>
      <c r="AC698" s="393"/>
      <c r="AD698" s="393"/>
      <c r="AE698" s="393"/>
      <c r="AF698" s="393"/>
      <c r="AG698" s="393"/>
      <c r="AH698" s="393"/>
    </row>
    <row r="699" spans="1:34" ht="12.7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c r="AA699" s="393"/>
      <c r="AB699" s="393"/>
      <c r="AC699" s="393"/>
      <c r="AD699" s="393"/>
      <c r="AE699" s="393"/>
      <c r="AF699" s="393"/>
      <c r="AG699" s="393"/>
      <c r="AH699" s="393"/>
    </row>
    <row r="700" spans="1:34" ht="12.7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c r="AE700" s="393"/>
      <c r="AF700" s="393"/>
      <c r="AG700" s="393"/>
      <c r="AH700" s="393"/>
    </row>
    <row r="701" spans="1:34" ht="12.7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3"/>
      <c r="AD701" s="393"/>
      <c r="AE701" s="393"/>
      <c r="AF701" s="393"/>
      <c r="AG701" s="393"/>
      <c r="AH701" s="393"/>
    </row>
    <row r="702" spans="1:34" ht="12.7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c r="AA702" s="393"/>
      <c r="AB702" s="393"/>
      <c r="AC702" s="393"/>
      <c r="AD702" s="393"/>
      <c r="AE702" s="393"/>
      <c r="AF702" s="393"/>
      <c r="AG702" s="393"/>
      <c r="AH702" s="393"/>
    </row>
    <row r="703" spans="1:34" ht="12.7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93"/>
      <c r="AD703" s="393"/>
      <c r="AE703" s="393"/>
      <c r="AF703" s="393"/>
      <c r="AG703" s="393"/>
      <c r="AH703" s="393"/>
    </row>
    <row r="704" spans="1:34" ht="12.7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3"/>
      <c r="AD704" s="393"/>
      <c r="AE704" s="393"/>
      <c r="AF704" s="393"/>
      <c r="AG704" s="393"/>
      <c r="AH704" s="393"/>
    </row>
    <row r="705" spans="1:34" ht="12.7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c r="AA705" s="393"/>
      <c r="AB705" s="393"/>
      <c r="AC705" s="393"/>
      <c r="AD705" s="393"/>
      <c r="AE705" s="393"/>
      <c r="AF705" s="393"/>
      <c r="AG705" s="393"/>
      <c r="AH705" s="393"/>
    </row>
    <row r="706" spans="1:34" ht="12.7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c r="AE706" s="393"/>
      <c r="AF706" s="393"/>
      <c r="AG706" s="393"/>
      <c r="AH706" s="393"/>
    </row>
    <row r="707" spans="1:34" ht="12.7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c r="AA707" s="393"/>
      <c r="AB707" s="393"/>
      <c r="AC707" s="393"/>
      <c r="AD707" s="393"/>
      <c r="AE707" s="393"/>
      <c r="AF707" s="393"/>
      <c r="AG707" s="393"/>
      <c r="AH707" s="393"/>
    </row>
    <row r="708" spans="1:34" ht="12.7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c r="AA708" s="393"/>
      <c r="AB708" s="393"/>
      <c r="AC708" s="393"/>
      <c r="AD708" s="393"/>
      <c r="AE708" s="393"/>
      <c r="AF708" s="393"/>
      <c r="AG708" s="393"/>
      <c r="AH708" s="393"/>
    </row>
    <row r="709" spans="1:34" ht="12.7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93"/>
      <c r="AE709" s="393"/>
      <c r="AF709" s="393"/>
      <c r="AG709" s="393"/>
      <c r="AH709" s="393"/>
    </row>
    <row r="710" spans="1:34" ht="12.7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93"/>
      <c r="AE710" s="393"/>
      <c r="AF710" s="393"/>
      <c r="AG710" s="393"/>
      <c r="AH710" s="393"/>
    </row>
    <row r="711" spans="1:34" ht="12.7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393"/>
      <c r="AD711" s="393"/>
      <c r="AE711" s="393"/>
      <c r="AF711" s="393"/>
      <c r="AG711" s="393"/>
      <c r="AH711" s="393"/>
    </row>
    <row r="712" spans="1:34" ht="12.7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393"/>
      <c r="AD712" s="393"/>
      <c r="AE712" s="393"/>
      <c r="AF712" s="393"/>
      <c r="AG712" s="393"/>
      <c r="AH712" s="393"/>
    </row>
    <row r="713" spans="1:34" ht="12.7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c r="AA713" s="393"/>
      <c r="AB713" s="393"/>
      <c r="AC713" s="393"/>
      <c r="AD713" s="393"/>
      <c r="AE713" s="393"/>
      <c r="AF713" s="393"/>
      <c r="AG713" s="393"/>
      <c r="AH713" s="393"/>
    </row>
    <row r="714" spans="1:34" ht="12.7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3"/>
      <c r="AD714" s="393"/>
      <c r="AE714" s="393"/>
      <c r="AF714" s="393"/>
      <c r="AG714" s="393"/>
      <c r="AH714" s="393"/>
    </row>
    <row r="715" spans="1:34" ht="12.7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c r="AA715" s="393"/>
      <c r="AB715" s="393"/>
      <c r="AC715" s="393"/>
      <c r="AD715" s="393"/>
      <c r="AE715" s="393"/>
      <c r="AF715" s="393"/>
      <c r="AG715" s="393"/>
      <c r="AH715" s="393"/>
    </row>
    <row r="716" spans="1:34" ht="12.7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c r="AA716" s="393"/>
      <c r="AB716" s="393"/>
      <c r="AC716" s="393"/>
      <c r="AD716" s="393"/>
      <c r="AE716" s="393"/>
      <c r="AF716" s="393"/>
      <c r="AG716" s="393"/>
      <c r="AH716" s="393"/>
    </row>
    <row r="717" spans="1:34" ht="12.7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93"/>
      <c r="AE717" s="393"/>
      <c r="AF717" s="393"/>
      <c r="AG717" s="393"/>
      <c r="AH717" s="393"/>
    </row>
    <row r="718" spans="1:34" ht="12.7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93"/>
      <c r="AE718" s="393"/>
      <c r="AF718" s="393"/>
      <c r="AG718" s="393"/>
      <c r="AH718" s="393"/>
    </row>
    <row r="719" spans="1:34" ht="12.7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c r="AE719" s="393"/>
      <c r="AF719" s="393"/>
      <c r="AG719" s="393"/>
      <c r="AH719" s="393"/>
    </row>
    <row r="720" spans="1:34" ht="12.7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c r="AA720" s="393"/>
      <c r="AB720" s="393"/>
      <c r="AC720" s="393"/>
      <c r="AD720" s="393"/>
      <c r="AE720" s="393"/>
      <c r="AF720" s="393"/>
      <c r="AG720" s="393"/>
      <c r="AH720" s="393"/>
    </row>
    <row r="721" spans="1:34" ht="12.7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c r="AA721" s="393"/>
      <c r="AB721" s="393"/>
      <c r="AC721" s="393"/>
      <c r="AD721" s="393"/>
      <c r="AE721" s="393"/>
      <c r="AF721" s="393"/>
      <c r="AG721" s="393"/>
      <c r="AH721" s="393"/>
    </row>
    <row r="722" spans="1:34" ht="12.7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c r="AE722" s="393"/>
      <c r="AF722" s="393"/>
      <c r="AG722" s="393"/>
      <c r="AH722" s="393"/>
    </row>
    <row r="723" spans="1:34" ht="12.7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c r="AA723" s="393"/>
      <c r="AB723" s="393"/>
      <c r="AC723" s="393"/>
      <c r="AD723" s="393"/>
      <c r="AE723" s="393"/>
      <c r="AF723" s="393"/>
      <c r="AG723" s="393"/>
      <c r="AH723" s="393"/>
    </row>
    <row r="724" spans="1:34" ht="12.7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c r="AA724" s="393"/>
      <c r="AB724" s="393"/>
      <c r="AC724" s="393"/>
      <c r="AD724" s="393"/>
      <c r="AE724" s="393"/>
      <c r="AF724" s="393"/>
      <c r="AG724" s="393"/>
      <c r="AH724" s="393"/>
    </row>
    <row r="725" spans="1:34" ht="12.7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c r="AA725" s="393"/>
      <c r="AB725" s="393"/>
      <c r="AC725" s="393"/>
      <c r="AD725" s="393"/>
      <c r="AE725" s="393"/>
      <c r="AF725" s="393"/>
      <c r="AG725" s="393"/>
      <c r="AH725" s="393"/>
    </row>
    <row r="726" spans="1:34" ht="12.7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c r="AE726" s="393"/>
      <c r="AF726" s="393"/>
      <c r="AG726" s="393"/>
      <c r="AH726" s="393"/>
    </row>
    <row r="727" spans="1:34" ht="12.7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row>
    <row r="728" spans="1:34" ht="12.7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c r="AA728" s="393"/>
      <c r="AB728" s="393"/>
      <c r="AC728" s="393"/>
      <c r="AD728" s="393"/>
      <c r="AE728" s="393"/>
      <c r="AF728" s="393"/>
      <c r="AG728" s="393"/>
      <c r="AH728" s="393"/>
    </row>
    <row r="729" spans="1:34" ht="12.7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c r="AA729" s="393"/>
      <c r="AB729" s="393"/>
      <c r="AC729" s="393"/>
      <c r="AD729" s="393"/>
      <c r="AE729" s="393"/>
      <c r="AF729" s="393"/>
      <c r="AG729" s="393"/>
      <c r="AH729" s="393"/>
    </row>
    <row r="730" spans="1:34" ht="12.7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c r="AA730" s="393"/>
      <c r="AB730" s="393"/>
      <c r="AC730" s="393"/>
      <c r="AD730" s="393"/>
      <c r="AE730" s="393"/>
      <c r="AF730" s="393"/>
      <c r="AG730" s="393"/>
      <c r="AH730" s="393"/>
    </row>
    <row r="731" spans="1:34" ht="12.7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c r="AA731" s="393"/>
      <c r="AB731" s="393"/>
      <c r="AC731" s="393"/>
      <c r="AD731" s="393"/>
      <c r="AE731" s="393"/>
      <c r="AF731" s="393"/>
      <c r="AG731" s="393"/>
      <c r="AH731" s="393"/>
    </row>
    <row r="732" spans="1:34" ht="12.7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c r="AA732" s="393"/>
      <c r="AB732" s="393"/>
      <c r="AC732" s="393"/>
      <c r="AD732" s="393"/>
      <c r="AE732" s="393"/>
      <c r="AF732" s="393"/>
      <c r="AG732" s="393"/>
      <c r="AH732" s="393"/>
    </row>
    <row r="733" spans="1:34" ht="12.7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93"/>
      <c r="AG733" s="393"/>
      <c r="AH733" s="393"/>
    </row>
    <row r="734" spans="1:34" ht="12.7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c r="AA734" s="393"/>
      <c r="AB734" s="393"/>
      <c r="AC734" s="393"/>
      <c r="AD734" s="393"/>
      <c r="AE734" s="393"/>
      <c r="AF734" s="393"/>
      <c r="AG734" s="393"/>
      <c r="AH734" s="393"/>
    </row>
    <row r="735" spans="1:34" ht="12.7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c r="AA735" s="393"/>
      <c r="AB735" s="393"/>
      <c r="AC735" s="393"/>
      <c r="AD735" s="393"/>
      <c r="AE735" s="393"/>
      <c r="AF735" s="393"/>
      <c r="AG735" s="393"/>
      <c r="AH735" s="393"/>
    </row>
    <row r="736" spans="1:34" ht="12.7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c r="AE736" s="393"/>
      <c r="AF736" s="393"/>
      <c r="AG736" s="393"/>
      <c r="AH736" s="393"/>
    </row>
    <row r="737" spans="1:34" ht="12.7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c r="AA737" s="393"/>
      <c r="AB737" s="393"/>
      <c r="AC737" s="393"/>
      <c r="AD737" s="393"/>
      <c r="AE737" s="393"/>
      <c r="AF737" s="393"/>
      <c r="AG737" s="393"/>
      <c r="AH737" s="393"/>
    </row>
    <row r="738" spans="1:34" ht="12.7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c r="AA738" s="393"/>
      <c r="AB738" s="393"/>
      <c r="AC738" s="393"/>
      <c r="AD738" s="393"/>
      <c r="AE738" s="393"/>
      <c r="AF738" s="393"/>
      <c r="AG738" s="393"/>
      <c r="AH738" s="393"/>
    </row>
    <row r="739" spans="1:34" ht="12.7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c r="AA739" s="393"/>
      <c r="AB739" s="393"/>
      <c r="AC739" s="393"/>
      <c r="AD739" s="393"/>
      <c r="AE739" s="393"/>
      <c r="AF739" s="393"/>
      <c r="AG739" s="393"/>
      <c r="AH739" s="393"/>
    </row>
    <row r="740" spans="1:34" ht="12.7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c r="AA740" s="393"/>
      <c r="AB740" s="393"/>
      <c r="AC740" s="393"/>
      <c r="AD740" s="393"/>
      <c r="AE740" s="393"/>
      <c r="AF740" s="393"/>
      <c r="AG740" s="393"/>
      <c r="AH740" s="393"/>
    </row>
    <row r="741" spans="1:34" ht="12.7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c r="AA741" s="393"/>
      <c r="AB741" s="393"/>
      <c r="AC741" s="393"/>
      <c r="AD741" s="393"/>
      <c r="AE741" s="393"/>
      <c r="AF741" s="393"/>
      <c r="AG741" s="393"/>
      <c r="AH741" s="393"/>
    </row>
    <row r="742" spans="1:34" ht="12.7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c r="AA742" s="393"/>
      <c r="AB742" s="393"/>
      <c r="AC742" s="393"/>
      <c r="AD742" s="393"/>
      <c r="AE742" s="393"/>
      <c r="AF742" s="393"/>
      <c r="AG742" s="393"/>
      <c r="AH742" s="393"/>
    </row>
    <row r="743" spans="1:34" ht="12.7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c r="AA743" s="393"/>
      <c r="AB743" s="393"/>
      <c r="AC743" s="393"/>
      <c r="AD743" s="393"/>
      <c r="AE743" s="393"/>
      <c r="AF743" s="393"/>
      <c r="AG743" s="393"/>
      <c r="AH743" s="393"/>
    </row>
    <row r="744" spans="1:34" ht="12.7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c r="AE744" s="393"/>
      <c r="AF744" s="393"/>
      <c r="AG744" s="393"/>
      <c r="AH744" s="393"/>
    </row>
    <row r="745" spans="1:34" ht="12.7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c r="AA745" s="393"/>
      <c r="AB745" s="393"/>
      <c r="AC745" s="393"/>
      <c r="AD745" s="393"/>
      <c r="AE745" s="393"/>
      <c r="AF745" s="393"/>
      <c r="AG745" s="393"/>
      <c r="AH745" s="393"/>
    </row>
    <row r="746" spans="1:34" ht="12.7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c r="AA746" s="393"/>
      <c r="AB746" s="393"/>
      <c r="AC746" s="393"/>
      <c r="AD746" s="393"/>
      <c r="AE746" s="393"/>
      <c r="AF746" s="393"/>
      <c r="AG746" s="393"/>
      <c r="AH746" s="393"/>
    </row>
    <row r="747" spans="1:34" ht="12.7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c r="AA747" s="393"/>
      <c r="AB747" s="393"/>
      <c r="AC747" s="393"/>
      <c r="AD747" s="393"/>
      <c r="AE747" s="393"/>
      <c r="AF747" s="393"/>
      <c r="AG747" s="393"/>
      <c r="AH747" s="393"/>
    </row>
    <row r="748" spans="1:34" ht="12.7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3"/>
      <c r="AE748" s="393"/>
      <c r="AF748" s="393"/>
      <c r="AG748" s="393"/>
      <c r="AH748" s="393"/>
    </row>
    <row r="749" spans="1:34" ht="12.7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c r="AA749" s="393"/>
      <c r="AB749" s="393"/>
      <c r="AC749" s="393"/>
      <c r="AD749" s="393"/>
      <c r="AE749" s="393"/>
      <c r="AF749" s="393"/>
      <c r="AG749" s="393"/>
      <c r="AH749" s="393"/>
    </row>
    <row r="750" spans="1:34" ht="12.7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c r="AA750" s="393"/>
      <c r="AB750" s="393"/>
      <c r="AC750" s="393"/>
      <c r="AD750" s="393"/>
      <c r="AE750" s="393"/>
      <c r="AF750" s="393"/>
      <c r="AG750" s="393"/>
      <c r="AH750" s="393"/>
    </row>
    <row r="751" spans="1:34" ht="12.7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c r="AA751" s="393"/>
      <c r="AB751" s="393"/>
      <c r="AC751" s="393"/>
      <c r="AD751" s="393"/>
      <c r="AE751" s="393"/>
      <c r="AF751" s="393"/>
      <c r="AG751" s="393"/>
      <c r="AH751" s="393"/>
    </row>
    <row r="752" spans="1:34" ht="12.7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c r="AA752" s="393"/>
      <c r="AB752" s="393"/>
      <c r="AC752" s="393"/>
      <c r="AD752" s="393"/>
      <c r="AE752" s="393"/>
      <c r="AF752" s="393"/>
      <c r="AG752" s="393"/>
      <c r="AH752" s="393"/>
    </row>
    <row r="753" spans="1:34" ht="12.7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c r="AA753" s="393"/>
      <c r="AB753" s="393"/>
      <c r="AC753" s="393"/>
      <c r="AD753" s="393"/>
      <c r="AE753" s="393"/>
      <c r="AF753" s="393"/>
      <c r="AG753" s="393"/>
      <c r="AH753" s="393"/>
    </row>
    <row r="754" spans="1:34" ht="12.7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c r="AA754" s="393"/>
      <c r="AB754" s="393"/>
      <c r="AC754" s="393"/>
      <c r="AD754" s="393"/>
      <c r="AE754" s="393"/>
      <c r="AF754" s="393"/>
      <c r="AG754" s="393"/>
      <c r="AH754" s="393"/>
    </row>
    <row r="755" spans="1:34" ht="12.7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c r="AA755" s="393"/>
      <c r="AB755" s="393"/>
      <c r="AC755" s="393"/>
      <c r="AD755" s="393"/>
      <c r="AE755" s="393"/>
      <c r="AF755" s="393"/>
      <c r="AG755" s="393"/>
      <c r="AH755" s="393"/>
    </row>
    <row r="756" spans="1:34" ht="12.7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c r="AA756" s="393"/>
      <c r="AB756" s="393"/>
      <c r="AC756" s="393"/>
      <c r="AD756" s="393"/>
      <c r="AE756" s="393"/>
      <c r="AF756" s="393"/>
      <c r="AG756" s="393"/>
      <c r="AH756" s="393"/>
    </row>
    <row r="757" spans="1:34" ht="12.7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c r="AA757" s="393"/>
      <c r="AB757" s="393"/>
      <c r="AC757" s="393"/>
      <c r="AD757" s="393"/>
      <c r="AE757" s="393"/>
      <c r="AF757" s="393"/>
      <c r="AG757" s="393"/>
      <c r="AH757" s="393"/>
    </row>
    <row r="758" spans="1:34" ht="12.7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c r="AA758" s="393"/>
      <c r="AB758" s="393"/>
      <c r="AC758" s="393"/>
      <c r="AD758" s="393"/>
      <c r="AE758" s="393"/>
      <c r="AF758" s="393"/>
      <c r="AG758" s="393"/>
      <c r="AH758" s="393"/>
    </row>
    <row r="759" spans="1:34" ht="12.7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c r="AE759" s="393"/>
      <c r="AF759" s="393"/>
      <c r="AG759" s="393"/>
      <c r="AH759" s="393"/>
    </row>
    <row r="760" spans="1:34" ht="12.7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c r="AE760" s="393"/>
      <c r="AF760" s="393"/>
      <c r="AG760" s="393"/>
      <c r="AH760" s="393"/>
    </row>
    <row r="761" spans="1:34" ht="12.7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c r="AA761" s="393"/>
      <c r="AB761" s="393"/>
      <c r="AC761" s="393"/>
      <c r="AD761" s="393"/>
      <c r="AE761" s="393"/>
      <c r="AF761" s="393"/>
      <c r="AG761" s="393"/>
      <c r="AH761" s="393"/>
    </row>
    <row r="762" spans="1:34" ht="12.7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c r="AE762" s="393"/>
      <c r="AF762" s="393"/>
      <c r="AG762" s="393"/>
      <c r="AH762" s="393"/>
    </row>
    <row r="763" spans="1:34" ht="12.7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c r="AA763" s="393"/>
      <c r="AB763" s="393"/>
      <c r="AC763" s="393"/>
      <c r="AD763" s="393"/>
      <c r="AE763" s="393"/>
      <c r="AF763" s="393"/>
      <c r="AG763" s="393"/>
      <c r="AH763" s="393"/>
    </row>
    <row r="764" spans="1:34" ht="12.7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c r="AA764" s="393"/>
      <c r="AB764" s="393"/>
      <c r="AC764" s="393"/>
      <c r="AD764" s="393"/>
      <c r="AE764" s="393"/>
      <c r="AF764" s="393"/>
      <c r="AG764" s="393"/>
      <c r="AH764" s="393"/>
    </row>
    <row r="765" spans="1:34" ht="12.7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c r="AA765" s="393"/>
      <c r="AB765" s="393"/>
      <c r="AC765" s="393"/>
      <c r="AD765" s="393"/>
      <c r="AE765" s="393"/>
      <c r="AF765" s="393"/>
      <c r="AG765" s="393"/>
      <c r="AH765" s="393"/>
    </row>
    <row r="766" spans="1:34" ht="12.7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c r="AA766" s="393"/>
      <c r="AB766" s="393"/>
      <c r="AC766" s="393"/>
      <c r="AD766" s="393"/>
      <c r="AE766" s="393"/>
      <c r="AF766" s="393"/>
      <c r="AG766" s="393"/>
      <c r="AH766" s="393"/>
    </row>
    <row r="767" spans="1:34" ht="12.7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c r="AA767" s="393"/>
      <c r="AB767" s="393"/>
      <c r="AC767" s="393"/>
      <c r="AD767" s="393"/>
      <c r="AE767" s="393"/>
      <c r="AF767" s="393"/>
      <c r="AG767" s="393"/>
      <c r="AH767" s="393"/>
    </row>
    <row r="768" spans="1:34" ht="12.7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c r="AA768" s="393"/>
      <c r="AB768" s="393"/>
      <c r="AC768" s="393"/>
      <c r="AD768" s="393"/>
      <c r="AE768" s="393"/>
      <c r="AF768" s="393"/>
      <c r="AG768" s="393"/>
      <c r="AH768" s="393"/>
    </row>
    <row r="769" spans="1:34" ht="12.7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c r="AA769" s="393"/>
      <c r="AB769" s="393"/>
      <c r="AC769" s="393"/>
      <c r="AD769" s="393"/>
      <c r="AE769" s="393"/>
      <c r="AF769" s="393"/>
      <c r="AG769" s="393"/>
      <c r="AH769" s="393"/>
    </row>
    <row r="770" spans="1:34" ht="12.7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c r="AA770" s="393"/>
      <c r="AB770" s="393"/>
      <c r="AC770" s="393"/>
      <c r="AD770" s="393"/>
      <c r="AE770" s="393"/>
      <c r="AF770" s="393"/>
      <c r="AG770" s="393"/>
      <c r="AH770" s="393"/>
    </row>
    <row r="771" spans="1:34" ht="12.7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c r="AA771" s="393"/>
      <c r="AB771" s="393"/>
      <c r="AC771" s="393"/>
      <c r="AD771" s="393"/>
      <c r="AE771" s="393"/>
      <c r="AF771" s="393"/>
      <c r="AG771" s="393"/>
      <c r="AH771" s="393"/>
    </row>
    <row r="772" spans="1:34" ht="12.7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c r="AA772" s="393"/>
      <c r="AB772" s="393"/>
      <c r="AC772" s="393"/>
      <c r="AD772" s="393"/>
      <c r="AE772" s="393"/>
      <c r="AF772" s="393"/>
      <c r="AG772" s="393"/>
      <c r="AH772" s="393"/>
    </row>
    <row r="773" spans="1:34" ht="12.7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c r="AA773" s="393"/>
      <c r="AB773" s="393"/>
      <c r="AC773" s="393"/>
      <c r="AD773" s="393"/>
      <c r="AE773" s="393"/>
      <c r="AF773" s="393"/>
      <c r="AG773" s="393"/>
      <c r="AH773" s="393"/>
    </row>
    <row r="774" spans="1:34" ht="12.7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c r="AA774" s="393"/>
      <c r="AB774" s="393"/>
      <c r="AC774" s="393"/>
      <c r="AD774" s="393"/>
      <c r="AE774" s="393"/>
      <c r="AF774" s="393"/>
      <c r="AG774" s="393"/>
      <c r="AH774" s="393"/>
    </row>
    <row r="775" spans="1:34" ht="12.7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c r="AA775" s="393"/>
      <c r="AB775" s="393"/>
      <c r="AC775" s="393"/>
      <c r="AD775" s="393"/>
      <c r="AE775" s="393"/>
      <c r="AF775" s="393"/>
      <c r="AG775" s="393"/>
      <c r="AH775" s="393"/>
    </row>
    <row r="776" spans="1:34" ht="12.7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c r="AA776" s="393"/>
      <c r="AB776" s="393"/>
      <c r="AC776" s="393"/>
      <c r="AD776" s="393"/>
      <c r="AE776" s="393"/>
      <c r="AF776" s="393"/>
      <c r="AG776" s="393"/>
      <c r="AH776" s="393"/>
    </row>
    <row r="777" spans="1:34" ht="12.7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c r="AA777" s="393"/>
      <c r="AB777" s="393"/>
      <c r="AC777" s="393"/>
      <c r="AD777" s="393"/>
      <c r="AE777" s="393"/>
      <c r="AF777" s="393"/>
      <c r="AG777" s="393"/>
      <c r="AH777" s="393"/>
    </row>
    <row r="778" spans="1:34" ht="12.7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c r="AE778" s="393"/>
      <c r="AF778" s="393"/>
      <c r="AG778" s="393"/>
      <c r="AH778" s="393"/>
    </row>
    <row r="779" spans="1:34" ht="12.7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c r="AA779" s="393"/>
      <c r="AB779" s="393"/>
      <c r="AC779" s="393"/>
      <c r="AD779" s="393"/>
      <c r="AE779" s="393"/>
      <c r="AF779" s="393"/>
      <c r="AG779" s="393"/>
      <c r="AH779" s="393"/>
    </row>
    <row r="780" spans="1:34" ht="12.7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c r="AA780" s="393"/>
      <c r="AB780" s="393"/>
      <c r="AC780" s="393"/>
      <c r="AD780" s="393"/>
      <c r="AE780" s="393"/>
      <c r="AF780" s="393"/>
      <c r="AG780" s="393"/>
      <c r="AH780" s="393"/>
    </row>
    <row r="781" spans="1:34" ht="12.7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c r="AA781" s="393"/>
      <c r="AB781" s="393"/>
      <c r="AC781" s="393"/>
      <c r="AD781" s="393"/>
      <c r="AE781" s="393"/>
      <c r="AF781" s="393"/>
      <c r="AG781" s="393"/>
      <c r="AH781" s="393"/>
    </row>
    <row r="782" spans="1:34" ht="12.7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c r="AA782" s="393"/>
      <c r="AB782" s="393"/>
      <c r="AC782" s="393"/>
      <c r="AD782" s="393"/>
      <c r="AE782" s="393"/>
      <c r="AF782" s="393"/>
      <c r="AG782" s="393"/>
      <c r="AH782" s="393"/>
    </row>
    <row r="783" spans="1:34" ht="12.7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c r="AA783" s="393"/>
      <c r="AB783" s="393"/>
      <c r="AC783" s="393"/>
      <c r="AD783" s="393"/>
      <c r="AE783" s="393"/>
      <c r="AF783" s="393"/>
      <c r="AG783" s="393"/>
      <c r="AH783" s="393"/>
    </row>
    <row r="784" spans="1:34" ht="12.7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c r="AA784" s="393"/>
      <c r="AB784" s="393"/>
      <c r="AC784" s="393"/>
      <c r="AD784" s="393"/>
      <c r="AE784" s="393"/>
      <c r="AF784" s="393"/>
      <c r="AG784" s="393"/>
      <c r="AH784" s="393"/>
    </row>
    <row r="785" spans="1:34" ht="12.7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c r="AA785" s="393"/>
      <c r="AB785" s="393"/>
      <c r="AC785" s="393"/>
      <c r="AD785" s="393"/>
      <c r="AE785" s="393"/>
      <c r="AF785" s="393"/>
      <c r="AG785" s="393"/>
      <c r="AH785" s="393"/>
    </row>
    <row r="786" spans="1:34" ht="12.7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c r="AA786" s="393"/>
      <c r="AB786" s="393"/>
      <c r="AC786" s="393"/>
      <c r="AD786" s="393"/>
      <c r="AE786" s="393"/>
      <c r="AF786" s="393"/>
      <c r="AG786" s="393"/>
      <c r="AH786" s="393"/>
    </row>
    <row r="787" spans="1:34" ht="12.7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c r="AA787" s="393"/>
      <c r="AB787" s="393"/>
      <c r="AC787" s="393"/>
      <c r="AD787" s="393"/>
      <c r="AE787" s="393"/>
      <c r="AF787" s="393"/>
      <c r="AG787" s="393"/>
      <c r="AH787" s="393"/>
    </row>
    <row r="788" spans="1:34" ht="12.7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c r="AA788" s="393"/>
      <c r="AB788" s="393"/>
      <c r="AC788" s="393"/>
      <c r="AD788" s="393"/>
      <c r="AE788" s="393"/>
      <c r="AF788" s="393"/>
      <c r="AG788" s="393"/>
      <c r="AH788" s="393"/>
    </row>
    <row r="789" spans="1:34" ht="12.7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c r="AA789" s="393"/>
      <c r="AB789" s="393"/>
      <c r="AC789" s="393"/>
      <c r="AD789" s="393"/>
      <c r="AE789" s="393"/>
      <c r="AF789" s="393"/>
      <c r="AG789" s="393"/>
      <c r="AH789" s="393"/>
    </row>
    <row r="790" spans="1:34" ht="12.7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c r="AA790" s="393"/>
      <c r="AB790" s="393"/>
      <c r="AC790" s="393"/>
      <c r="AD790" s="393"/>
      <c r="AE790" s="393"/>
      <c r="AF790" s="393"/>
      <c r="AG790" s="393"/>
      <c r="AH790" s="393"/>
    </row>
    <row r="791" spans="1:34" ht="12.7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c r="AE791" s="393"/>
      <c r="AF791" s="393"/>
      <c r="AG791" s="393"/>
      <c r="AH791" s="393"/>
    </row>
    <row r="792" spans="1:34" ht="12.7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c r="AA792" s="393"/>
      <c r="AB792" s="393"/>
      <c r="AC792" s="393"/>
      <c r="AD792" s="393"/>
      <c r="AE792" s="393"/>
      <c r="AF792" s="393"/>
      <c r="AG792" s="393"/>
      <c r="AH792" s="393"/>
    </row>
    <row r="793" spans="1:34" ht="12.7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c r="AA793" s="393"/>
      <c r="AB793" s="393"/>
      <c r="AC793" s="393"/>
      <c r="AD793" s="393"/>
      <c r="AE793" s="393"/>
      <c r="AF793" s="393"/>
      <c r="AG793" s="393"/>
      <c r="AH793" s="393"/>
    </row>
    <row r="794" spans="1:34" ht="12.7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c r="AE794" s="393"/>
      <c r="AF794" s="393"/>
      <c r="AG794" s="393"/>
      <c r="AH794" s="393"/>
    </row>
    <row r="795" spans="1:34" ht="12.7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c r="AA795" s="393"/>
      <c r="AB795" s="393"/>
      <c r="AC795" s="393"/>
      <c r="AD795" s="393"/>
      <c r="AE795" s="393"/>
      <c r="AF795" s="393"/>
      <c r="AG795" s="393"/>
      <c r="AH795" s="393"/>
    </row>
    <row r="796" spans="1:34" ht="12.7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c r="AA796" s="393"/>
      <c r="AB796" s="393"/>
      <c r="AC796" s="393"/>
      <c r="AD796" s="393"/>
      <c r="AE796" s="393"/>
      <c r="AF796" s="393"/>
      <c r="AG796" s="393"/>
      <c r="AH796" s="393"/>
    </row>
    <row r="797" spans="1:34" ht="12.7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c r="AA797" s="393"/>
      <c r="AB797" s="393"/>
      <c r="AC797" s="393"/>
      <c r="AD797" s="393"/>
      <c r="AE797" s="393"/>
      <c r="AF797" s="393"/>
      <c r="AG797" s="393"/>
      <c r="AH797" s="393"/>
    </row>
    <row r="798" spans="1:34" ht="12.7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c r="AA798" s="393"/>
      <c r="AB798" s="393"/>
      <c r="AC798" s="393"/>
      <c r="AD798" s="393"/>
      <c r="AE798" s="393"/>
      <c r="AF798" s="393"/>
      <c r="AG798" s="393"/>
      <c r="AH798" s="393"/>
    </row>
    <row r="799" spans="1:34" ht="12.7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c r="AA799" s="393"/>
      <c r="AB799" s="393"/>
      <c r="AC799" s="393"/>
      <c r="AD799" s="393"/>
      <c r="AE799" s="393"/>
      <c r="AF799" s="393"/>
      <c r="AG799" s="393"/>
      <c r="AH799" s="393"/>
    </row>
    <row r="800" spans="1:34" ht="12.7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c r="AA800" s="393"/>
      <c r="AB800" s="393"/>
      <c r="AC800" s="393"/>
      <c r="AD800" s="393"/>
      <c r="AE800" s="393"/>
      <c r="AF800" s="393"/>
      <c r="AG800" s="393"/>
      <c r="AH800" s="393"/>
    </row>
    <row r="801" spans="1:34" ht="12.7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c r="AA801" s="393"/>
      <c r="AB801" s="393"/>
      <c r="AC801" s="393"/>
      <c r="AD801" s="393"/>
      <c r="AE801" s="393"/>
      <c r="AF801" s="393"/>
      <c r="AG801" s="393"/>
      <c r="AH801" s="393"/>
    </row>
    <row r="802" spans="1:34" ht="12.7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c r="AA802" s="393"/>
      <c r="AB802" s="393"/>
      <c r="AC802" s="393"/>
      <c r="AD802" s="393"/>
      <c r="AE802" s="393"/>
      <c r="AF802" s="393"/>
      <c r="AG802" s="393"/>
      <c r="AH802" s="393"/>
    </row>
    <row r="803" spans="1:34" ht="12.7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c r="AA803" s="393"/>
      <c r="AB803" s="393"/>
      <c r="AC803" s="393"/>
      <c r="AD803" s="393"/>
      <c r="AE803" s="393"/>
      <c r="AF803" s="393"/>
      <c r="AG803" s="393"/>
      <c r="AH803" s="393"/>
    </row>
    <row r="804" spans="1:34" ht="12.7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c r="AA804" s="393"/>
      <c r="AB804" s="393"/>
      <c r="AC804" s="393"/>
      <c r="AD804" s="393"/>
      <c r="AE804" s="393"/>
      <c r="AF804" s="393"/>
      <c r="AG804" s="393"/>
      <c r="AH804" s="393"/>
    </row>
    <row r="805" spans="1:34" ht="12.7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c r="AA805" s="393"/>
      <c r="AB805" s="393"/>
      <c r="AC805" s="393"/>
      <c r="AD805" s="393"/>
      <c r="AE805" s="393"/>
      <c r="AF805" s="393"/>
      <c r="AG805" s="393"/>
      <c r="AH805" s="393"/>
    </row>
    <row r="806" spans="1:34" ht="12.7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c r="AA806" s="393"/>
      <c r="AB806" s="393"/>
      <c r="AC806" s="393"/>
      <c r="AD806" s="393"/>
      <c r="AE806" s="393"/>
      <c r="AF806" s="393"/>
      <c r="AG806" s="393"/>
      <c r="AH806" s="393"/>
    </row>
    <row r="807" spans="1:34" ht="12.7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c r="AA807" s="393"/>
      <c r="AB807" s="393"/>
      <c r="AC807" s="393"/>
      <c r="AD807" s="393"/>
      <c r="AE807" s="393"/>
      <c r="AF807" s="393"/>
      <c r="AG807" s="393"/>
      <c r="AH807" s="393"/>
    </row>
    <row r="808" spans="1:34" ht="12.7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c r="AA808" s="393"/>
      <c r="AB808" s="393"/>
      <c r="AC808" s="393"/>
      <c r="AD808" s="393"/>
      <c r="AE808" s="393"/>
      <c r="AF808" s="393"/>
      <c r="AG808" s="393"/>
      <c r="AH808" s="393"/>
    </row>
    <row r="809" spans="1:34" ht="12.7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c r="AA809" s="393"/>
      <c r="AB809" s="393"/>
      <c r="AC809" s="393"/>
      <c r="AD809" s="393"/>
      <c r="AE809" s="393"/>
      <c r="AF809" s="393"/>
      <c r="AG809" s="393"/>
      <c r="AH809" s="393"/>
    </row>
    <row r="810" spans="1:34" ht="12.7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row>
    <row r="811" spans="1:34" ht="12.7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c r="AA811" s="393"/>
      <c r="AB811" s="393"/>
      <c r="AC811" s="393"/>
      <c r="AD811" s="393"/>
      <c r="AE811" s="393"/>
      <c r="AF811" s="393"/>
      <c r="AG811" s="393"/>
      <c r="AH811" s="393"/>
    </row>
    <row r="812" spans="1:34" ht="12.7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c r="AA812" s="393"/>
      <c r="AB812" s="393"/>
      <c r="AC812" s="393"/>
      <c r="AD812" s="393"/>
      <c r="AE812" s="393"/>
      <c r="AF812" s="393"/>
      <c r="AG812" s="393"/>
      <c r="AH812" s="393"/>
    </row>
    <row r="813" spans="1:34" ht="12.7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c r="AA813" s="393"/>
      <c r="AB813" s="393"/>
      <c r="AC813" s="393"/>
      <c r="AD813" s="393"/>
      <c r="AE813" s="393"/>
      <c r="AF813" s="393"/>
      <c r="AG813" s="393"/>
      <c r="AH813" s="393"/>
    </row>
    <row r="814" spans="1:34" ht="12.7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c r="AA814" s="393"/>
      <c r="AB814" s="393"/>
      <c r="AC814" s="393"/>
      <c r="AD814" s="393"/>
      <c r="AE814" s="393"/>
      <c r="AF814" s="393"/>
      <c r="AG814" s="393"/>
      <c r="AH814" s="393"/>
    </row>
    <row r="815" spans="1:34" ht="12.7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c r="AA815" s="393"/>
      <c r="AB815" s="393"/>
      <c r="AC815" s="393"/>
      <c r="AD815" s="393"/>
      <c r="AE815" s="393"/>
      <c r="AF815" s="393"/>
      <c r="AG815" s="393"/>
      <c r="AH815" s="393"/>
    </row>
    <row r="816" spans="1:34" ht="12.7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c r="AA816" s="393"/>
      <c r="AB816" s="393"/>
      <c r="AC816" s="393"/>
      <c r="AD816" s="393"/>
      <c r="AE816" s="393"/>
      <c r="AF816" s="393"/>
      <c r="AG816" s="393"/>
      <c r="AH816" s="393"/>
    </row>
    <row r="817" spans="1:34" ht="12.7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c r="AA817" s="393"/>
      <c r="AB817" s="393"/>
      <c r="AC817" s="393"/>
      <c r="AD817" s="393"/>
      <c r="AE817" s="393"/>
      <c r="AF817" s="393"/>
      <c r="AG817" s="393"/>
      <c r="AH817" s="393"/>
    </row>
    <row r="818" spans="1:34" ht="12.7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c r="AA818" s="393"/>
      <c r="AB818" s="393"/>
      <c r="AC818" s="393"/>
      <c r="AD818" s="393"/>
      <c r="AE818" s="393"/>
      <c r="AF818" s="393"/>
      <c r="AG818" s="393"/>
      <c r="AH818" s="393"/>
    </row>
    <row r="819" spans="1:34" ht="12.7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c r="AA819" s="393"/>
      <c r="AB819" s="393"/>
      <c r="AC819" s="393"/>
      <c r="AD819" s="393"/>
      <c r="AE819" s="393"/>
      <c r="AF819" s="393"/>
      <c r="AG819" s="393"/>
      <c r="AH819" s="393"/>
    </row>
    <row r="820" spans="1:34" ht="12.7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c r="AA820" s="393"/>
      <c r="AB820" s="393"/>
      <c r="AC820" s="393"/>
      <c r="AD820" s="393"/>
      <c r="AE820" s="393"/>
      <c r="AF820" s="393"/>
      <c r="AG820" s="393"/>
      <c r="AH820" s="393"/>
    </row>
    <row r="821" spans="1:34" ht="12.7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c r="AA821" s="393"/>
      <c r="AB821" s="393"/>
      <c r="AC821" s="393"/>
      <c r="AD821" s="393"/>
      <c r="AE821" s="393"/>
      <c r="AF821" s="393"/>
      <c r="AG821" s="393"/>
      <c r="AH821" s="393"/>
    </row>
    <row r="822" spans="1:34" ht="12.7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c r="AA822" s="393"/>
      <c r="AB822" s="393"/>
      <c r="AC822" s="393"/>
      <c r="AD822" s="393"/>
      <c r="AE822" s="393"/>
      <c r="AF822" s="393"/>
      <c r="AG822" s="393"/>
      <c r="AH822" s="393"/>
    </row>
    <row r="823" spans="1:34" ht="12.7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c r="AE823" s="393"/>
      <c r="AF823" s="393"/>
      <c r="AG823" s="393"/>
      <c r="AH823" s="393"/>
    </row>
    <row r="824" spans="1:34" ht="12.7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c r="AA824" s="393"/>
      <c r="AB824" s="393"/>
      <c r="AC824" s="393"/>
      <c r="AD824" s="393"/>
      <c r="AE824" s="393"/>
      <c r="AF824" s="393"/>
      <c r="AG824" s="393"/>
      <c r="AH824" s="393"/>
    </row>
    <row r="825" spans="1:34" ht="12.7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c r="AA825" s="393"/>
      <c r="AB825" s="393"/>
      <c r="AC825" s="393"/>
      <c r="AD825" s="393"/>
      <c r="AE825" s="393"/>
      <c r="AF825" s="393"/>
      <c r="AG825" s="393"/>
      <c r="AH825" s="393"/>
    </row>
    <row r="826" spans="1:34"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c r="AE826" s="393"/>
      <c r="AF826" s="393"/>
      <c r="AG826" s="393"/>
      <c r="AH826" s="393"/>
    </row>
    <row r="827" spans="1:34" ht="12.7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c r="AA827" s="393"/>
      <c r="AB827" s="393"/>
      <c r="AC827" s="393"/>
      <c r="AD827" s="393"/>
      <c r="AE827" s="393"/>
      <c r="AF827" s="393"/>
      <c r="AG827" s="393"/>
      <c r="AH827" s="393"/>
    </row>
    <row r="828" spans="1:34"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c r="AE828" s="393"/>
      <c r="AF828" s="393"/>
      <c r="AG828" s="393"/>
      <c r="AH828" s="393"/>
    </row>
    <row r="829" spans="1:34" ht="12.7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c r="AA829" s="393"/>
      <c r="AB829" s="393"/>
      <c r="AC829" s="393"/>
      <c r="AD829" s="393"/>
      <c r="AE829" s="393"/>
      <c r="AF829" s="393"/>
      <c r="AG829" s="393"/>
      <c r="AH829" s="393"/>
    </row>
    <row r="830" spans="1:34" ht="12.7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c r="AA830" s="393"/>
      <c r="AB830" s="393"/>
      <c r="AC830" s="393"/>
      <c r="AD830" s="393"/>
      <c r="AE830" s="393"/>
      <c r="AF830" s="393"/>
      <c r="AG830" s="393"/>
      <c r="AH830" s="393"/>
    </row>
    <row r="831" spans="1:34" ht="12.7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c r="AA831" s="393"/>
      <c r="AB831" s="393"/>
      <c r="AC831" s="393"/>
      <c r="AD831" s="393"/>
      <c r="AE831" s="393"/>
      <c r="AF831" s="393"/>
      <c r="AG831" s="393"/>
      <c r="AH831" s="393"/>
    </row>
    <row r="832" spans="1:34" ht="12.7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c r="AA832" s="393"/>
      <c r="AB832" s="393"/>
      <c r="AC832" s="393"/>
      <c r="AD832" s="393"/>
      <c r="AE832" s="393"/>
      <c r="AF832" s="393"/>
      <c r="AG832" s="393"/>
      <c r="AH832" s="393"/>
    </row>
    <row r="833" spans="1:34" ht="12.7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c r="AA833" s="393"/>
      <c r="AB833" s="393"/>
      <c r="AC833" s="393"/>
      <c r="AD833" s="393"/>
      <c r="AE833" s="393"/>
      <c r="AF833" s="393"/>
      <c r="AG833" s="393"/>
      <c r="AH833" s="393"/>
    </row>
    <row r="834" spans="1:34"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c r="AE834" s="393"/>
      <c r="AF834" s="393"/>
      <c r="AG834" s="393"/>
      <c r="AH834" s="393"/>
    </row>
    <row r="835" spans="1:34" ht="12.7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c r="AA835" s="393"/>
      <c r="AB835" s="393"/>
      <c r="AC835" s="393"/>
      <c r="AD835" s="393"/>
      <c r="AE835" s="393"/>
      <c r="AF835" s="393"/>
      <c r="AG835" s="393"/>
      <c r="AH835" s="393"/>
    </row>
    <row r="836" spans="1:34" ht="12.7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c r="AA836" s="393"/>
      <c r="AB836" s="393"/>
      <c r="AC836" s="393"/>
      <c r="AD836" s="393"/>
      <c r="AE836" s="393"/>
      <c r="AF836" s="393"/>
      <c r="AG836" s="393"/>
      <c r="AH836" s="393"/>
    </row>
    <row r="837" spans="1:34" ht="12.7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c r="AA837" s="393"/>
      <c r="AB837" s="393"/>
      <c r="AC837" s="393"/>
      <c r="AD837" s="393"/>
      <c r="AE837" s="393"/>
      <c r="AF837" s="393"/>
      <c r="AG837" s="393"/>
      <c r="AH837" s="393"/>
    </row>
    <row r="838" spans="1:34" ht="12.7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c r="AA838" s="393"/>
      <c r="AB838" s="393"/>
      <c r="AC838" s="393"/>
      <c r="AD838" s="393"/>
      <c r="AE838" s="393"/>
      <c r="AF838" s="393"/>
      <c r="AG838" s="393"/>
      <c r="AH838" s="393"/>
    </row>
    <row r="839" spans="1:34" ht="12.7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c r="AA839" s="393"/>
      <c r="AB839" s="393"/>
      <c r="AC839" s="393"/>
      <c r="AD839" s="393"/>
      <c r="AE839" s="393"/>
      <c r="AF839" s="393"/>
      <c r="AG839" s="393"/>
      <c r="AH839" s="393"/>
    </row>
    <row r="840" spans="1:34" ht="12.7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c r="AA840" s="393"/>
      <c r="AB840" s="393"/>
      <c r="AC840" s="393"/>
      <c r="AD840" s="393"/>
      <c r="AE840" s="393"/>
      <c r="AF840" s="393"/>
      <c r="AG840" s="393"/>
      <c r="AH840" s="393"/>
    </row>
    <row r="841" spans="1:34" ht="12.7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c r="AA841" s="393"/>
      <c r="AB841" s="393"/>
      <c r="AC841" s="393"/>
      <c r="AD841" s="393"/>
      <c r="AE841" s="393"/>
      <c r="AF841" s="393"/>
      <c r="AG841" s="393"/>
      <c r="AH841" s="393"/>
    </row>
    <row r="842" spans="1:34"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c r="AH842" s="393"/>
    </row>
    <row r="843" spans="1:34" ht="12.7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c r="AE843" s="393"/>
      <c r="AF843" s="393"/>
      <c r="AG843" s="393"/>
      <c r="AH843" s="393"/>
    </row>
    <row r="844" spans="1:34" ht="12.7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c r="AA844" s="393"/>
      <c r="AB844" s="393"/>
      <c r="AC844" s="393"/>
      <c r="AD844" s="393"/>
      <c r="AE844" s="393"/>
      <c r="AF844" s="393"/>
      <c r="AG844" s="393"/>
      <c r="AH844" s="393"/>
    </row>
    <row r="845" spans="1:34" ht="12.7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c r="AA845" s="393"/>
      <c r="AB845" s="393"/>
      <c r="AC845" s="393"/>
      <c r="AD845" s="393"/>
      <c r="AE845" s="393"/>
      <c r="AF845" s="393"/>
      <c r="AG845" s="393"/>
      <c r="AH845" s="393"/>
    </row>
    <row r="846" spans="1:34" ht="12.7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c r="AA846" s="393"/>
      <c r="AB846" s="393"/>
      <c r="AC846" s="393"/>
      <c r="AD846" s="393"/>
      <c r="AE846" s="393"/>
      <c r="AF846" s="393"/>
      <c r="AG846" s="393"/>
      <c r="AH846" s="393"/>
    </row>
    <row r="847" spans="1:34" ht="12.7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c r="AA847" s="393"/>
      <c r="AB847" s="393"/>
      <c r="AC847" s="393"/>
      <c r="AD847" s="393"/>
      <c r="AE847" s="393"/>
      <c r="AF847" s="393"/>
      <c r="AG847" s="393"/>
      <c r="AH847" s="393"/>
    </row>
    <row r="848" spans="1:34" ht="12.7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c r="AA848" s="393"/>
      <c r="AB848" s="393"/>
      <c r="AC848" s="393"/>
      <c r="AD848" s="393"/>
      <c r="AE848" s="393"/>
      <c r="AF848" s="393"/>
      <c r="AG848" s="393"/>
      <c r="AH848" s="393"/>
    </row>
    <row r="849" spans="1:34" ht="12.7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c r="AA849" s="393"/>
      <c r="AB849" s="393"/>
      <c r="AC849" s="393"/>
      <c r="AD849" s="393"/>
      <c r="AE849" s="393"/>
      <c r="AF849" s="393"/>
      <c r="AG849" s="393"/>
      <c r="AH849" s="393"/>
    </row>
    <row r="850" spans="1:34" ht="12.7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c r="AA850" s="393"/>
      <c r="AB850" s="393"/>
      <c r="AC850" s="393"/>
      <c r="AD850" s="393"/>
      <c r="AE850" s="393"/>
      <c r="AF850" s="393"/>
      <c r="AG850" s="393"/>
      <c r="AH850" s="393"/>
    </row>
    <row r="851" spans="1:34" ht="12.7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c r="AE851" s="393"/>
      <c r="AF851" s="393"/>
      <c r="AG851" s="393"/>
      <c r="AH851" s="393"/>
    </row>
    <row r="852" spans="1:34" ht="12.7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c r="AA852" s="393"/>
      <c r="AB852" s="393"/>
      <c r="AC852" s="393"/>
      <c r="AD852" s="393"/>
      <c r="AE852" s="393"/>
      <c r="AF852" s="393"/>
      <c r="AG852" s="393"/>
      <c r="AH852" s="393"/>
    </row>
    <row r="853" spans="1:34" ht="12.7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c r="AA853" s="393"/>
      <c r="AB853" s="393"/>
      <c r="AC853" s="393"/>
      <c r="AD853" s="393"/>
      <c r="AE853" s="393"/>
      <c r="AF853" s="393"/>
      <c r="AG853" s="393"/>
      <c r="AH853" s="393"/>
    </row>
    <row r="854" spans="1:34" ht="12.7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c r="AA854" s="393"/>
      <c r="AB854" s="393"/>
      <c r="AC854" s="393"/>
      <c r="AD854" s="393"/>
      <c r="AE854" s="393"/>
      <c r="AF854" s="393"/>
      <c r="AG854" s="393"/>
      <c r="AH854" s="393"/>
    </row>
    <row r="855" spans="1:34" ht="12.7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c r="AE855" s="393"/>
      <c r="AF855" s="393"/>
      <c r="AG855" s="393"/>
      <c r="AH855" s="393"/>
    </row>
    <row r="856" spans="1:34" ht="12.7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c r="AA856" s="393"/>
      <c r="AB856" s="393"/>
      <c r="AC856" s="393"/>
      <c r="AD856" s="393"/>
      <c r="AE856" s="393"/>
      <c r="AF856" s="393"/>
      <c r="AG856" s="393"/>
      <c r="AH856" s="393"/>
    </row>
    <row r="857" spans="1:34" ht="12.7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c r="AA857" s="393"/>
      <c r="AB857" s="393"/>
      <c r="AC857" s="393"/>
      <c r="AD857" s="393"/>
      <c r="AE857" s="393"/>
      <c r="AF857" s="393"/>
      <c r="AG857" s="393"/>
      <c r="AH857" s="393"/>
    </row>
    <row r="858" spans="1:34" ht="12.7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c r="AA858" s="393"/>
      <c r="AB858" s="393"/>
      <c r="AC858" s="393"/>
      <c r="AD858" s="393"/>
      <c r="AE858" s="393"/>
      <c r="AF858" s="393"/>
      <c r="AG858" s="393"/>
      <c r="AH858" s="393"/>
    </row>
    <row r="859" spans="1:34" ht="12.7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c r="AA859" s="393"/>
      <c r="AB859" s="393"/>
      <c r="AC859" s="393"/>
      <c r="AD859" s="393"/>
      <c r="AE859" s="393"/>
      <c r="AF859" s="393"/>
      <c r="AG859" s="393"/>
      <c r="AH859" s="393"/>
    </row>
    <row r="860" spans="1:34" ht="12.7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c r="AA860" s="393"/>
      <c r="AB860" s="393"/>
      <c r="AC860" s="393"/>
      <c r="AD860" s="393"/>
      <c r="AE860" s="393"/>
      <c r="AF860" s="393"/>
      <c r="AG860" s="393"/>
      <c r="AH860" s="393"/>
    </row>
    <row r="861" spans="1:34" ht="12.7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c r="AA861" s="393"/>
      <c r="AB861" s="393"/>
      <c r="AC861" s="393"/>
      <c r="AD861" s="393"/>
      <c r="AE861" s="393"/>
      <c r="AF861" s="393"/>
      <c r="AG861" s="393"/>
      <c r="AH861" s="393"/>
    </row>
    <row r="862" spans="1:34" ht="12.7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c r="AA862" s="393"/>
      <c r="AB862" s="393"/>
      <c r="AC862" s="393"/>
      <c r="AD862" s="393"/>
      <c r="AE862" s="393"/>
      <c r="AF862" s="393"/>
      <c r="AG862" s="393"/>
      <c r="AH862" s="393"/>
    </row>
    <row r="863" spans="1:34" ht="12.7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c r="AA863" s="393"/>
      <c r="AB863" s="393"/>
      <c r="AC863" s="393"/>
      <c r="AD863" s="393"/>
      <c r="AE863" s="393"/>
      <c r="AF863" s="393"/>
      <c r="AG863" s="393"/>
      <c r="AH863" s="393"/>
    </row>
    <row r="864" spans="1:34" ht="12.7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c r="AA864" s="393"/>
      <c r="AB864" s="393"/>
      <c r="AC864" s="393"/>
      <c r="AD864" s="393"/>
      <c r="AE864" s="393"/>
      <c r="AF864" s="393"/>
      <c r="AG864" s="393"/>
      <c r="AH864" s="393"/>
    </row>
    <row r="865" spans="1:34" ht="12.7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c r="AA865" s="393"/>
      <c r="AB865" s="393"/>
      <c r="AC865" s="393"/>
      <c r="AD865" s="393"/>
      <c r="AE865" s="393"/>
      <c r="AF865" s="393"/>
      <c r="AG865" s="393"/>
      <c r="AH865" s="393"/>
    </row>
    <row r="866" spans="1:34" ht="12.7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c r="AA866" s="393"/>
      <c r="AB866" s="393"/>
      <c r="AC866" s="393"/>
      <c r="AD866" s="393"/>
      <c r="AE866" s="393"/>
      <c r="AF866" s="393"/>
      <c r="AG866" s="393"/>
      <c r="AH866" s="393"/>
    </row>
    <row r="867" spans="1:34" ht="12.7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c r="AA867" s="393"/>
      <c r="AB867" s="393"/>
      <c r="AC867" s="393"/>
      <c r="AD867" s="393"/>
      <c r="AE867" s="393"/>
      <c r="AF867" s="393"/>
      <c r="AG867" s="393"/>
      <c r="AH867" s="393"/>
    </row>
    <row r="868" spans="1:34" ht="12.7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c r="AA868" s="393"/>
      <c r="AB868" s="393"/>
      <c r="AC868" s="393"/>
      <c r="AD868" s="393"/>
      <c r="AE868" s="393"/>
      <c r="AF868" s="393"/>
      <c r="AG868" s="393"/>
      <c r="AH868" s="393"/>
    </row>
    <row r="869" spans="1:34" ht="12.7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c r="AA869" s="393"/>
      <c r="AB869" s="393"/>
      <c r="AC869" s="393"/>
      <c r="AD869" s="393"/>
      <c r="AE869" s="393"/>
      <c r="AF869" s="393"/>
      <c r="AG869" s="393"/>
      <c r="AH869" s="393"/>
    </row>
    <row r="870" spans="1:34" ht="12.7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c r="AA870" s="393"/>
      <c r="AB870" s="393"/>
      <c r="AC870" s="393"/>
      <c r="AD870" s="393"/>
      <c r="AE870" s="393"/>
      <c r="AF870" s="393"/>
      <c r="AG870" s="393"/>
      <c r="AH870" s="393"/>
    </row>
    <row r="871" spans="1:34" ht="12.7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c r="AA871" s="393"/>
      <c r="AB871" s="393"/>
      <c r="AC871" s="393"/>
      <c r="AD871" s="393"/>
      <c r="AE871" s="393"/>
      <c r="AF871" s="393"/>
      <c r="AG871" s="393"/>
      <c r="AH871" s="393"/>
    </row>
    <row r="872" spans="1:34" ht="12.7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c r="AA872" s="393"/>
      <c r="AB872" s="393"/>
      <c r="AC872" s="393"/>
      <c r="AD872" s="393"/>
      <c r="AE872" s="393"/>
      <c r="AF872" s="393"/>
      <c r="AG872" s="393"/>
      <c r="AH872" s="393"/>
    </row>
    <row r="873" spans="1:34" ht="12.7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c r="AA873" s="393"/>
      <c r="AB873" s="393"/>
      <c r="AC873" s="393"/>
      <c r="AD873" s="393"/>
      <c r="AE873" s="393"/>
      <c r="AF873" s="393"/>
      <c r="AG873" s="393"/>
      <c r="AH873" s="393"/>
    </row>
    <row r="874" spans="1:34" ht="12.7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c r="AA874" s="393"/>
      <c r="AB874" s="393"/>
      <c r="AC874" s="393"/>
      <c r="AD874" s="393"/>
      <c r="AE874" s="393"/>
      <c r="AF874" s="393"/>
      <c r="AG874" s="393"/>
      <c r="AH874" s="393"/>
    </row>
    <row r="875" spans="1:34" ht="12.7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c r="AA875" s="393"/>
      <c r="AB875" s="393"/>
      <c r="AC875" s="393"/>
      <c r="AD875" s="393"/>
      <c r="AE875" s="393"/>
      <c r="AF875" s="393"/>
      <c r="AG875" s="393"/>
      <c r="AH875" s="393"/>
    </row>
    <row r="876" spans="1:34" ht="12.7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c r="AA876" s="393"/>
      <c r="AB876" s="393"/>
      <c r="AC876" s="393"/>
      <c r="AD876" s="393"/>
      <c r="AE876" s="393"/>
      <c r="AF876" s="393"/>
      <c r="AG876" s="393"/>
      <c r="AH876" s="393"/>
    </row>
    <row r="877" spans="1:34" ht="12.7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c r="AA877" s="393"/>
      <c r="AB877" s="393"/>
      <c r="AC877" s="393"/>
      <c r="AD877" s="393"/>
      <c r="AE877" s="393"/>
      <c r="AF877" s="393"/>
      <c r="AG877" s="393"/>
      <c r="AH877" s="393"/>
    </row>
    <row r="878" spans="1:34" ht="12.7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c r="AE878" s="393"/>
      <c r="AF878" s="393"/>
      <c r="AG878" s="393"/>
      <c r="AH878" s="393"/>
    </row>
    <row r="879" spans="1:34" ht="12.7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c r="AE879" s="393"/>
      <c r="AF879" s="393"/>
      <c r="AG879" s="393"/>
      <c r="AH879" s="393"/>
    </row>
    <row r="880" spans="1:34" ht="12.7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c r="AA880" s="393"/>
      <c r="AB880" s="393"/>
      <c r="AC880" s="393"/>
      <c r="AD880" s="393"/>
      <c r="AE880" s="393"/>
      <c r="AF880" s="393"/>
      <c r="AG880" s="393"/>
      <c r="AH880" s="393"/>
    </row>
    <row r="881" spans="1:34" ht="12.7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c r="AA881" s="393"/>
      <c r="AB881" s="393"/>
      <c r="AC881" s="393"/>
      <c r="AD881" s="393"/>
      <c r="AE881" s="393"/>
      <c r="AF881" s="393"/>
      <c r="AG881" s="393"/>
      <c r="AH881" s="393"/>
    </row>
    <row r="882" spans="1:34" ht="12.7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c r="AA882" s="393"/>
      <c r="AB882" s="393"/>
      <c r="AC882" s="393"/>
      <c r="AD882" s="393"/>
      <c r="AE882" s="393"/>
      <c r="AF882" s="393"/>
      <c r="AG882" s="393"/>
      <c r="AH882" s="393"/>
    </row>
    <row r="883" spans="1:34" ht="12.7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c r="AA883" s="393"/>
      <c r="AB883" s="393"/>
      <c r="AC883" s="393"/>
      <c r="AD883" s="393"/>
      <c r="AE883" s="393"/>
      <c r="AF883" s="393"/>
      <c r="AG883" s="393"/>
      <c r="AH883" s="393"/>
    </row>
    <row r="884" spans="1:34" ht="12.7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c r="AA884" s="393"/>
      <c r="AB884" s="393"/>
      <c r="AC884" s="393"/>
      <c r="AD884" s="393"/>
      <c r="AE884" s="393"/>
      <c r="AF884" s="393"/>
      <c r="AG884" s="393"/>
      <c r="AH884" s="393"/>
    </row>
    <row r="885" spans="1:34" ht="12.7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c r="AA885" s="393"/>
      <c r="AB885" s="393"/>
      <c r="AC885" s="393"/>
      <c r="AD885" s="393"/>
      <c r="AE885" s="393"/>
      <c r="AF885" s="393"/>
      <c r="AG885" s="393"/>
      <c r="AH885" s="393"/>
    </row>
    <row r="886" spans="1:34" ht="12.7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c r="AA886" s="393"/>
      <c r="AB886" s="393"/>
      <c r="AC886" s="393"/>
      <c r="AD886" s="393"/>
      <c r="AE886" s="393"/>
      <c r="AF886" s="393"/>
      <c r="AG886" s="393"/>
      <c r="AH886" s="393"/>
    </row>
    <row r="887" spans="1:34" ht="12.7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c r="AA887" s="393"/>
      <c r="AB887" s="393"/>
      <c r="AC887" s="393"/>
      <c r="AD887" s="393"/>
      <c r="AE887" s="393"/>
      <c r="AF887" s="393"/>
      <c r="AG887" s="393"/>
      <c r="AH887" s="393"/>
    </row>
    <row r="888" spans="1:34" ht="12.7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c r="AA888" s="393"/>
      <c r="AB888" s="393"/>
      <c r="AC888" s="393"/>
      <c r="AD888" s="393"/>
      <c r="AE888" s="393"/>
      <c r="AF888" s="393"/>
      <c r="AG888" s="393"/>
      <c r="AH888" s="393"/>
    </row>
    <row r="889" spans="1:34" ht="12.7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c r="AA889" s="393"/>
      <c r="AB889" s="393"/>
      <c r="AC889" s="393"/>
      <c r="AD889" s="393"/>
      <c r="AE889" s="393"/>
      <c r="AF889" s="393"/>
      <c r="AG889" s="393"/>
      <c r="AH889" s="393"/>
    </row>
    <row r="890" spans="1:34" ht="12.7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c r="AA890" s="393"/>
      <c r="AB890" s="393"/>
      <c r="AC890" s="393"/>
      <c r="AD890" s="393"/>
      <c r="AE890" s="393"/>
      <c r="AF890" s="393"/>
      <c r="AG890" s="393"/>
      <c r="AH890" s="393"/>
    </row>
    <row r="891" spans="1:34" ht="12.7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c r="AA891" s="393"/>
      <c r="AB891" s="393"/>
      <c r="AC891" s="393"/>
      <c r="AD891" s="393"/>
      <c r="AE891" s="393"/>
      <c r="AF891" s="393"/>
      <c r="AG891" s="393"/>
      <c r="AH891" s="393"/>
    </row>
    <row r="892" spans="1:34" ht="12.7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c r="AA892" s="393"/>
      <c r="AB892" s="393"/>
      <c r="AC892" s="393"/>
      <c r="AD892" s="393"/>
      <c r="AE892" s="393"/>
      <c r="AF892" s="393"/>
      <c r="AG892" s="393"/>
      <c r="AH892" s="393"/>
    </row>
    <row r="893" spans="1:34" ht="12.7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c r="AA893" s="393"/>
      <c r="AB893" s="393"/>
      <c r="AC893" s="393"/>
      <c r="AD893" s="393"/>
      <c r="AE893" s="393"/>
      <c r="AF893" s="393"/>
      <c r="AG893" s="393"/>
      <c r="AH893" s="393"/>
    </row>
    <row r="894" spans="1:34" ht="12.7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c r="AA894" s="393"/>
      <c r="AB894" s="393"/>
      <c r="AC894" s="393"/>
      <c r="AD894" s="393"/>
      <c r="AE894" s="393"/>
      <c r="AF894" s="393"/>
      <c r="AG894" s="393"/>
      <c r="AH894" s="393"/>
    </row>
    <row r="895" spans="1:34" ht="12.7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c r="AA895" s="393"/>
      <c r="AB895" s="393"/>
      <c r="AC895" s="393"/>
      <c r="AD895" s="393"/>
      <c r="AE895" s="393"/>
      <c r="AF895" s="393"/>
      <c r="AG895" s="393"/>
      <c r="AH895" s="393"/>
    </row>
    <row r="896" spans="1:34" ht="12.7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c r="AA896" s="393"/>
      <c r="AB896" s="393"/>
      <c r="AC896" s="393"/>
      <c r="AD896" s="393"/>
      <c r="AE896" s="393"/>
      <c r="AF896" s="393"/>
      <c r="AG896" s="393"/>
      <c r="AH896" s="393"/>
    </row>
    <row r="897" spans="1:34" ht="12.7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c r="AA897" s="393"/>
      <c r="AB897" s="393"/>
      <c r="AC897" s="393"/>
      <c r="AD897" s="393"/>
      <c r="AE897" s="393"/>
      <c r="AF897" s="393"/>
      <c r="AG897" s="393"/>
      <c r="AH897" s="393"/>
    </row>
    <row r="898" spans="1:34" ht="12.7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c r="AA898" s="393"/>
      <c r="AB898" s="393"/>
      <c r="AC898" s="393"/>
      <c r="AD898" s="393"/>
      <c r="AE898" s="393"/>
      <c r="AF898" s="393"/>
      <c r="AG898" s="393"/>
      <c r="AH898" s="393"/>
    </row>
    <row r="899" spans="1:34" ht="12.7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3"/>
      <c r="AB899" s="393"/>
      <c r="AC899" s="393"/>
      <c r="AD899" s="393"/>
      <c r="AE899" s="393"/>
      <c r="AF899" s="393"/>
      <c r="AG899" s="393"/>
      <c r="AH899" s="393"/>
    </row>
    <row r="900" spans="1:34" ht="12.7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c r="AA900" s="393"/>
      <c r="AB900" s="393"/>
      <c r="AC900" s="393"/>
      <c r="AD900" s="393"/>
      <c r="AE900" s="393"/>
      <c r="AF900" s="393"/>
      <c r="AG900" s="393"/>
      <c r="AH900" s="393"/>
    </row>
    <row r="901" spans="1:34" ht="12.7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c r="AA901" s="393"/>
      <c r="AB901" s="393"/>
      <c r="AC901" s="393"/>
      <c r="AD901" s="393"/>
      <c r="AE901" s="393"/>
      <c r="AF901" s="393"/>
      <c r="AG901" s="393"/>
      <c r="AH901" s="393"/>
    </row>
    <row r="902" spans="1:34" ht="12.7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c r="AA902" s="393"/>
      <c r="AB902" s="393"/>
      <c r="AC902" s="393"/>
      <c r="AD902" s="393"/>
      <c r="AE902" s="393"/>
      <c r="AF902" s="393"/>
      <c r="AG902" s="393"/>
      <c r="AH902" s="393"/>
    </row>
    <row r="903" spans="1:34" ht="12.7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c r="AA903" s="393"/>
      <c r="AB903" s="393"/>
      <c r="AC903" s="393"/>
      <c r="AD903" s="393"/>
      <c r="AE903" s="393"/>
      <c r="AF903" s="393"/>
      <c r="AG903" s="393"/>
      <c r="AH903" s="393"/>
    </row>
    <row r="904" spans="1:34" ht="12.7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c r="AA904" s="393"/>
      <c r="AB904" s="393"/>
      <c r="AC904" s="393"/>
      <c r="AD904" s="393"/>
      <c r="AE904" s="393"/>
      <c r="AF904" s="393"/>
      <c r="AG904" s="393"/>
      <c r="AH904" s="393"/>
    </row>
    <row r="905" spans="1:34" ht="12.7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c r="AA905" s="393"/>
      <c r="AB905" s="393"/>
      <c r="AC905" s="393"/>
      <c r="AD905" s="393"/>
      <c r="AE905" s="393"/>
      <c r="AF905" s="393"/>
      <c r="AG905" s="393"/>
      <c r="AH905" s="393"/>
    </row>
    <row r="906" spans="1:34" ht="12.7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c r="AA906" s="393"/>
      <c r="AB906" s="393"/>
      <c r="AC906" s="393"/>
      <c r="AD906" s="393"/>
      <c r="AE906" s="393"/>
      <c r="AF906" s="393"/>
      <c r="AG906" s="393"/>
      <c r="AH906" s="393"/>
    </row>
    <row r="907" spans="1:34" ht="12.7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c r="AA907" s="393"/>
      <c r="AB907" s="393"/>
      <c r="AC907" s="393"/>
      <c r="AD907" s="393"/>
      <c r="AE907" s="393"/>
      <c r="AF907" s="393"/>
      <c r="AG907" s="393"/>
      <c r="AH907" s="393"/>
    </row>
    <row r="908" spans="1:34" ht="12.7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c r="AA908" s="393"/>
      <c r="AB908" s="393"/>
      <c r="AC908" s="393"/>
      <c r="AD908" s="393"/>
      <c r="AE908" s="393"/>
      <c r="AF908" s="393"/>
      <c r="AG908" s="393"/>
      <c r="AH908" s="393"/>
    </row>
    <row r="909" spans="1:34" ht="12.7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c r="AE909" s="393"/>
      <c r="AF909" s="393"/>
      <c r="AG909" s="393"/>
      <c r="AH909" s="393"/>
    </row>
    <row r="910" spans="1:34" ht="12.7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c r="AA910" s="393"/>
      <c r="AB910" s="393"/>
      <c r="AC910" s="393"/>
      <c r="AD910" s="393"/>
      <c r="AE910" s="393"/>
      <c r="AF910" s="393"/>
      <c r="AG910" s="393"/>
      <c r="AH910" s="393"/>
    </row>
    <row r="911" spans="1:34" ht="12.7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c r="AA911" s="393"/>
      <c r="AB911" s="393"/>
      <c r="AC911" s="393"/>
      <c r="AD911" s="393"/>
      <c r="AE911" s="393"/>
      <c r="AF911" s="393"/>
      <c r="AG911" s="393"/>
      <c r="AH911" s="393"/>
    </row>
    <row r="912" spans="1:34" ht="12.7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c r="AE912" s="393"/>
      <c r="AF912" s="393"/>
      <c r="AG912" s="393"/>
      <c r="AH912" s="393"/>
    </row>
    <row r="913" spans="1:34" ht="12.7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c r="AA913" s="393"/>
      <c r="AB913" s="393"/>
      <c r="AC913" s="393"/>
      <c r="AD913" s="393"/>
      <c r="AE913" s="393"/>
      <c r="AF913" s="393"/>
      <c r="AG913" s="393"/>
      <c r="AH913" s="393"/>
    </row>
    <row r="914" spans="1:34" ht="12.7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c r="AE914" s="393"/>
      <c r="AF914" s="393"/>
      <c r="AG914" s="393"/>
      <c r="AH914" s="393"/>
    </row>
    <row r="915" spans="1:34" ht="12.7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c r="AA915" s="393"/>
      <c r="AB915" s="393"/>
      <c r="AC915" s="393"/>
      <c r="AD915" s="393"/>
      <c r="AE915" s="393"/>
      <c r="AF915" s="393"/>
      <c r="AG915" s="393"/>
      <c r="AH915" s="393"/>
    </row>
    <row r="916" spans="1:34" ht="12.7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c r="AE916" s="393"/>
      <c r="AF916" s="393"/>
      <c r="AG916" s="393"/>
      <c r="AH916" s="393"/>
    </row>
    <row r="917" spans="1:34" ht="12.7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c r="AA917" s="393"/>
      <c r="AB917" s="393"/>
      <c r="AC917" s="393"/>
      <c r="AD917" s="393"/>
      <c r="AE917" s="393"/>
      <c r="AF917" s="393"/>
      <c r="AG917" s="393"/>
      <c r="AH917" s="393"/>
    </row>
    <row r="918" spans="1:34" ht="12.7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c r="AA918" s="393"/>
      <c r="AB918" s="393"/>
      <c r="AC918" s="393"/>
      <c r="AD918" s="393"/>
      <c r="AE918" s="393"/>
      <c r="AF918" s="393"/>
      <c r="AG918" s="393"/>
      <c r="AH918" s="393"/>
    </row>
    <row r="919" spans="1:34" ht="12.7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c r="AA919" s="393"/>
      <c r="AB919" s="393"/>
      <c r="AC919" s="393"/>
      <c r="AD919" s="393"/>
      <c r="AE919" s="393"/>
      <c r="AF919" s="393"/>
      <c r="AG919" s="393"/>
      <c r="AH919" s="393"/>
    </row>
    <row r="920" spans="1:34" ht="12.7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c r="AE920" s="393"/>
      <c r="AF920" s="393"/>
      <c r="AG920" s="393"/>
      <c r="AH920" s="393"/>
    </row>
    <row r="921" spans="1:34" ht="12.7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c r="AE921" s="393"/>
      <c r="AF921" s="393"/>
      <c r="AG921" s="393"/>
      <c r="AH921" s="393"/>
    </row>
    <row r="922" spans="1:34" ht="12.7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c r="AA922" s="393"/>
      <c r="AB922" s="393"/>
      <c r="AC922" s="393"/>
      <c r="AD922" s="393"/>
      <c r="AE922" s="393"/>
      <c r="AF922" s="393"/>
      <c r="AG922" s="393"/>
      <c r="AH922" s="393"/>
    </row>
    <row r="923" spans="1:34" ht="12.7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c r="AA923" s="393"/>
      <c r="AB923" s="393"/>
      <c r="AC923" s="393"/>
      <c r="AD923" s="393"/>
      <c r="AE923" s="393"/>
      <c r="AF923" s="393"/>
      <c r="AG923" s="393"/>
      <c r="AH923" s="393"/>
    </row>
    <row r="924" spans="1:34" ht="12.7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c r="AA924" s="393"/>
      <c r="AB924" s="393"/>
      <c r="AC924" s="393"/>
      <c r="AD924" s="393"/>
      <c r="AE924" s="393"/>
      <c r="AF924" s="393"/>
      <c r="AG924" s="393"/>
      <c r="AH924" s="393"/>
    </row>
    <row r="925" spans="1:34" ht="12.7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c r="AA925" s="393"/>
      <c r="AB925" s="393"/>
      <c r="AC925" s="393"/>
      <c r="AD925" s="393"/>
      <c r="AE925" s="393"/>
      <c r="AF925" s="393"/>
      <c r="AG925" s="393"/>
      <c r="AH925" s="393"/>
    </row>
    <row r="926" spans="1:34" ht="12.7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c r="AA926" s="393"/>
      <c r="AB926" s="393"/>
      <c r="AC926" s="393"/>
      <c r="AD926" s="393"/>
      <c r="AE926" s="393"/>
      <c r="AF926" s="393"/>
      <c r="AG926" s="393"/>
      <c r="AH926" s="393"/>
    </row>
    <row r="927" spans="1:34" ht="12.7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c r="AA927" s="393"/>
      <c r="AB927" s="393"/>
      <c r="AC927" s="393"/>
      <c r="AD927" s="393"/>
      <c r="AE927" s="393"/>
      <c r="AF927" s="393"/>
      <c r="AG927" s="393"/>
      <c r="AH927" s="393"/>
    </row>
    <row r="928" spans="1:34" ht="12.7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c r="AA928" s="393"/>
      <c r="AB928" s="393"/>
      <c r="AC928" s="393"/>
      <c r="AD928" s="393"/>
      <c r="AE928" s="393"/>
      <c r="AF928" s="393"/>
      <c r="AG928" s="393"/>
      <c r="AH928" s="393"/>
    </row>
    <row r="929" spans="1:34" ht="12.7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c r="AE929" s="393"/>
      <c r="AF929" s="393"/>
      <c r="AG929" s="393"/>
      <c r="AH929" s="393"/>
    </row>
    <row r="930" spans="1:34" ht="12.7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c r="AA930" s="393"/>
      <c r="AB930" s="393"/>
      <c r="AC930" s="393"/>
      <c r="AD930" s="393"/>
      <c r="AE930" s="393"/>
      <c r="AF930" s="393"/>
      <c r="AG930" s="393"/>
      <c r="AH930" s="393"/>
    </row>
    <row r="931" spans="1:34" ht="12.7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c r="AA931" s="393"/>
      <c r="AB931" s="393"/>
      <c r="AC931" s="393"/>
      <c r="AD931" s="393"/>
      <c r="AE931" s="393"/>
      <c r="AF931" s="393"/>
      <c r="AG931" s="393"/>
      <c r="AH931" s="393"/>
    </row>
    <row r="932" spans="1:34" ht="12.7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c r="AA932" s="393"/>
      <c r="AB932" s="393"/>
      <c r="AC932" s="393"/>
      <c r="AD932" s="393"/>
      <c r="AE932" s="393"/>
      <c r="AF932" s="393"/>
      <c r="AG932" s="393"/>
      <c r="AH932" s="393"/>
    </row>
    <row r="933" spans="1:34" ht="12.7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c r="AA933" s="393"/>
      <c r="AB933" s="393"/>
      <c r="AC933" s="393"/>
      <c r="AD933" s="393"/>
      <c r="AE933" s="393"/>
      <c r="AF933" s="393"/>
      <c r="AG933" s="393"/>
      <c r="AH933" s="393"/>
    </row>
    <row r="934" spans="1:34" ht="12.7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c r="AA934" s="393"/>
      <c r="AB934" s="393"/>
      <c r="AC934" s="393"/>
      <c r="AD934" s="393"/>
      <c r="AE934" s="393"/>
      <c r="AF934" s="393"/>
      <c r="AG934" s="393"/>
      <c r="AH934" s="393"/>
    </row>
    <row r="935" spans="1:34" ht="12.7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c r="AA935" s="393"/>
      <c r="AB935" s="393"/>
      <c r="AC935" s="393"/>
      <c r="AD935" s="393"/>
      <c r="AE935" s="393"/>
      <c r="AF935" s="393"/>
      <c r="AG935" s="393"/>
      <c r="AH935" s="393"/>
    </row>
    <row r="936" spans="1:34" ht="12.7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c r="AE936" s="393"/>
      <c r="AF936" s="393"/>
      <c r="AG936" s="393"/>
      <c r="AH936" s="393"/>
    </row>
    <row r="937" spans="1:34" ht="12.7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c r="AA937" s="393"/>
      <c r="AB937" s="393"/>
      <c r="AC937" s="393"/>
      <c r="AD937" s="393"/>
      <c r="AE937" s="393"/>
      <c r="AF937" s="393"/>
      <c r="AG937" s="393"/>
      <c r="AH937" s="393"/>
    </row>
    <row r="938" spans="1:34" ht="12.7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c r="AA938" s="393"/>
      <c r="AB938" s="393"/>
      <c r="AC938" s="393"/>
      <c r="AD938" s="393"/>
      <c r="AE938" s="393"/>
      <c r="AF938" s="393"/>
      <c r="AG938" s="393"/>
      <c r="AH938" s="393"/>
    </row>
    <row r="939" spans="1:34" ht="12.7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c r="AA939" s="393"/>
      <c r="AB939" s="393"/>
      <c r="AC939" s="393"/>
      <c r="AD939" s="393"/>
      <c r="AE939" s="393"/>
      <c r="AF939" s="393"/>
      <c r="AG939" s="393"/>
      <c r="AH939" s="393"/>
    </row>
    <row r="940" spans="1:34" ht="12.7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c r="AA940" s="393"/>
      <c r="AB940" s="393"/>
      <c r="AC940" s="393"/>
      <c r="AD940" s="393"/>
      <c r="AE940" s="393"/>
      <c r="AF940" s="393"/>
      <c r="AG940" s="393"/>
      <c r="AH940" s="393"/>
    </row>
    <row r="941" spans="1:34" ht="12.7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c r="AA941" s="393"/>
      <c r="AB941" s="393"/>
      <c r="AC941" s="393"/>
      <c r="AD941" s="393"/>
      <c r="AE941" s="393"/>
      <c r="AF941" s="393"/>
      <c r="AG941" s="393"/>
      <c r="AH941" s="393"/>
    </row>
    <row r="942" spans="1:34" ht="12.7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c r="AA942" s="393"/>
      <c r="AB942" s="393"/>
      <c r="AC942" s="393"/>
      <c r="AD942" s="393"/>
      <c r="AE942" s="393"/>
      <c r="AF942" s="393"/>
      <c r="AG942" s="393"/>
      <c r="AH942" s="393"/>
    </row>
    <row r="943" spans="1:34" ht="12.7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c r="AA943" s="393"/>
      <c r="AB943" s="393"/>
      <c r="AC943" s="393"/>
      <c r="AD943" s="393"/>
      <c r="AE943" s="393"/>
      <c r="AF943" s="393"/>
      <c r="AG943" s="393"/>
      <c r="AH943" s="393"/>
    </row>
    <row r="944" spans="1:34" ht="12.7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c r="AA944" s="393"/>
      <c r="AB944" s="393"/>
      <c r="AC944" s="393"/>
      <c r="AD944" s="393"/>
      <c r="AE944" s="393"/>
      <c r="AF944" s="393"/>
      <c r="AG944" s="393"/>
      <c r="AH944" s="393"/>
    </row>
    <row r="945" spans="1:34" ht="12.7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c r="AA945" s="393"/>
      <c r="AB945" s="393"/>
      <c r="AC945" s="393"/>
      <c r="AD945" s="393"/>
      <c r="AE945" s="393"/>
      <c r="AF945" s="393"/>
      <c r="AG945" s="393"/>
      <c r="AH945" s="393"/>
    </row>
    <row r="946" spans="1:34" ht="12.7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c r="AE946" s="393"/>
      <c r="AF946" s="393"/>
      <c r="AG946" s="393"/>
      <c r="AH946" s="393"/>
    </row>
    <row r="947" spans="1:34" ht="12.7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c r="AA947" s="393"/>
      <c r="AB947" s="393"/>
      <c r="AC947" s="393"/>
      <c r="AD947" s="393"/>
      <c r="AE947" s="393"/>
      <c r="AF947" s="393"/>
      <c r="AG947" s="393"/>
      <c r="AH947" s="393"/>
    </row>
    <row r="948" spans="1:34" ht="12.7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c r="AA948" s="393"/>
      <c r="AB948" s="393"/>
      <c r="AC948" s="393"/>
      <c r="AD948" s="393"/>
      <c r="AE948" s="393"/>
      <c r="AF948" s="393"/>
      <c r="AG948" s="393"/>
      <c r="AH948" s="393"/>
    </row>
    <row r="949" spans="1:34" ht="12.7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c r="AA949" s="393"/>
      <c r="AB949" s="393"/>
      <c r="AC949" s="393"/>
      <c r="AD949" s="393"/>
      <c r="AE949" s="393"/>
      <c r="AF949" s="393"/>
      <c r="AG949" s="393"/>
      <c r="AH949" s="393"/>
    </row>
    <row r="950" spans="1:34" ht="12.7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c r="AA950" s="393"/>
      <c r="AB950" s="393"/>
      <c r="AC950" s="393"/>
      <c r="AD950" s="393"/>
      <c r="AE950" s="393"/>
      <c r="AF950" s="393"/>
      <c r="AG950" s="393"/>
      <c r="AH950" s="393"/>
    </row>
    <row r="951" spans="1:34" ht="12.7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c r="AA951" s="393"/>
      <c r="AB951" s="393"/>
      <c r="AC951" s="393"/>
      <c r="AD951" s="393"/>
      <c r="AE951" s="393"/>
      <c r="AF951" s="393"/>
      <c r="AG951" s="393"/>
      <c r="AH951" s="393"/>
    </row>
    <row r="952" spans="1:34" ht="12.7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c r="AA952" s="393"/>
      <c r="AB952" s="393"/>
      <c r="AC952" s="393"/>
      <c r="AD952" s="393"/>
      <c r="AE952" s="393"/>
      <c r="AF952" s="393"/>
      <c r="AG952" s="393"/>
      <c r="AH952" s="393"/>
    </row>
    <row r="953" spans="1:34" ht="12.7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c r="AA953" s="393"/>
      <c r="AB953" s="393"/>
      <c r="AC953" s="393"/>
      <c r="AD953" s="393"/>
      <c r="AE953" s="393"/>
      <c r="AF953" s="393"/>
      <c r="AG953" s="393"/>
      <c r="AH953" s="393"/>
    </row>
    <row r="954" spans="1:34" ht="12.7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c r="AA954" s="393"/>
      <c r="AB954" s="393"/>
      <c r="AC954" s="393"/>
      <c r="AD954" s="393"/>
      <c r="AE954" s="393"/>
      <c r="AF954" s="393"/>
      <c r="AG954" s="393"/>
      <c r="AH954" s="393"/>
    </row>
    <row r="955" spans="1:34" ht="12.7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c r="AA955" s="393"/>
      <c r="AB955" s="393"/>
      <c r="AC955" s="393"/>
      <c r="AD955" s="393"/>
      <c r="AE955" s="393"/>
      <c r="AF955" s="393"/>
      <c r="AG955" s="393"/>
      <c r="AH955" s="393"/>
    </row>
    <row r="956" spans="1:34" ht="12.7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c r="AA956" s="393"/>
      <c r="AB956" s="393"/>
      <c r="AC956" s="393"/>
      <c r="AD956" s="393"/>
      <c r="AE956" s="393"/>
      <c r="AF956" s="393"/>
      <c r="AG956" s="393"/>
      <c r="AH956" s="393"/>
    </row>
    <row r="957" spans="1:34" ht="12.7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c r="AA957" s="393"/>
      <c r="AB957" s="393"/>
      <c r="AC957" s="393"/>
      <c r="AD957" s="393"/>
      <c r="AE957" s="393"/>
      <c r="AF957" s="393"/>
      <c r="AG957" s="393"/>
      <c r="AH957" s="393"/>
    </row>
    <row r="958" spans="1:34" ht="12.7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c r="AA958" s="393"/>
      <c r="AB958" s="393"/>
      <c r="AC958" s="393"/>
      <c r="AD958" s="393"/>
      <c r="AE958" s="393"/>
      <c r="AF958" s="393"/>
      <c r="AG958" s="393"/>
      <c r="AH958" s="393"/>
    </row>
    <row r="959" spans="1:34" ht="12.7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c r="AE959" s="393"/>
      <c r="AF959" s="393"/>
      <c r="AG959" s="393"/>
      <c r="AH959" s="393"/>
    </row>
    <row r="960" spans="1:34" ht="12.7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c r="AA960" s="393"/>
      <c r="AB960" s="393"/>
      <c r="AC960" s="393"/>
      <c r="AD960" s="393"/>
      <c r="AE960" s="393"/>
      <c r="AF960" s="393"/>
      <c r="AG960" s="393"/>
      <c r="AH960" s="393"/>
    </row>
    <row r="961" spans="1:34" ht="12.7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c r="AE961" s="393"/>
      <c r="AF961" s="393"/>
      <c r="AG961" s="393"/>
      <c r="AH961" s="393"/>
    </row>
    <row r="962" spans="1:34" ht="12.7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c r="AA962" s="393"/>
      <c r="AB962" s="393"/>
      <c r="AC962" s="393"/>
      <c r="AD962" s="393"/>
      <c r="AE962" s="393"/>
      <c r="AF962" s="393"/>
      <c r="AG962" s="393"/>
      <c r="AH962" s="393"/>
    </row>
    <row r="963" spans="1:34" ht="12.7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c r="AG963" s="393"/>
      <c r="AH963" s="393"/>
    </row>
    <row r="964" spans="1:34" ht="12.7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c r="AA964" s="393"/>
      <c r="AB964" s="393"/>
      <c r="AC964" s="393"/>
      <c r="AD964" s="393"/>
      <c r="AE964" s="393"/>
      <c r="AF964" s="393"/>
      <c r="AG964" s="393"/>
      <c r="AH964" s="393"/>
    </row>
    <row r="965" spans="1:34" ht="12.7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c r="AA965" s="393"/>
      <c r="AB965" s="393"/>
      <c r="AC965" s="393"/>
      <c r="AD965" s="393"/>
      <c r="AE965" s="393"/>
      <c r="AF965" s="393"/>
      <c r="AG965" s="393"/>
      <c r="AH965" s="393"/>
    </row>
    <row r="966" spans="1:34" ht="12.7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c r="AA966" s="393"/>
      <c r="AB966" s="393"/>
      <c r="AC966" s="393"/>
      <c r="AD966" s="393"/>
      <c r="AE966" s="393"/>
      <c r="AF966" s="393"/>
      <c r="AG966" s="393"/>
      <c r="AH966" s="393"/>
    </row>
    <row r="967" spans="1:34" ht="12.7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c r="AA967" s="393"/>
      <c r="AB967" s="393"/>
      <c r="AC967" s="393"/>
      <c r="AD967" s="393"/>
      <c r="AE967" s="393"/>
      <c r="AF967" s="393"/>
      <c r="AG967" s="393"/>
      <c r="AH967" s="393"/>
    </row>
    <row r="968" spans="1:34" ht="12.7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c r="AA968" s="393"/>
      <c r="AB968" s="393"/>
      <c r="AC968" s="393"/>
      <c r="AD968" s="393"/>
      <c r="AE968" s="393"/>
      <c r="AF968" s="393"/>
      <c r="AG968" s="393"/>
      <c r="AH968" s="393"/>
    </row>
    <row r="969" spans="1:34" ht="12.7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c r="AA969" s="393"/>
      <c r="AB969" s="393"/>
      <c r="AC969" s="393"/>
      <c r="AD969" s="393"/>
      <c r="AE969" s="393"/>
      <c r="AF969" s="393"/>
      <c r="AG969" s="393"/>
      <c r="AH969" s="393"/>
    </row>
    <row r="970" spans="1:34" ht="12.7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c r="AA970" s="393"/>
      <c r="AB970" s="393"/>
      <c r="AC970" s="393"/>
      <c r="AD970" s="393"/>
      <c r="AE970" s="393"/>
      <c r="AF970" s="393"/>
      <c r="AG970" s="393"/>
      <c r="AH970" s="393"/>
    </row>
    <row r="971" spans="1:34" ht="12.7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c r="AE971" s="393"/>
      <c r="AF971" s="393"/>
      <c r="AG971" s="393"/>
      <c r="AH971" s="393"/>
    </row>
    <row r="972" spans="1:34" ht="12.7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c r="AA972" s="393"/>
      <c r="AB972" s="393"/>
      <c r="AC972" s="393"/>
      <c r="AD972" s="393"/>
      <c r="AE972" s="393"/>
      <c r="AF972" s="393"/>
      <c r="AG972" s="393"/>
      <c r="AH972" s="393"/>
    </row>
    <row r="973" spans="1:34" ht="12.7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c r="AA973" s="393"/>
      <c r="AB973" s="393"/>
      <c r="AC973" s="393"/>
      <c r="AD973" s="393"/>
      <c r="AE973" s="393"/>
      <c r="AF973" s="393"/>
      <c r="AG973" s="393"/>
      <c r="AH973" s="393"/>
    </row>
    <row r="974" spans="1:34" ht="12.7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c r="AA974" s="393"/>
      <c r="AB974" s="393"/>
      <c r="AC974" s="393"/>
      <c r="AD974" s="393"/>
      <c r="AE974" s="393"/>
      <c r="AF974" s="393"/>
      <c r="AG974" s="393"/>
      <c r="AH974" s="393"/>
    </row>
    <row r="975" spans="1:34" ht="12.7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c r="AA975" s="393"/>
      <c r="AB975" s="393"/>
      <c r="AC975" s="393"/>
      <c r="AD975" s="393"/>
      <c r="AE975" s="393"/>
      <c r="AF975" s="393"/>
      <c r="AG975" s="393"/>
      <c r="AH975" s="393"/>
    </row>
    <row r="976" spans="1:34" ht="12.7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c r="AE976" s="393"/>
      <c r="AF976" s="393"/>
      <c r="AG976" s="393"/>
      <c r="AH976" s="393"/>
    </row>
    <row r="977" spans="1:34" ht="12.7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c r="AE977" s="393"/>
      <c r="AF977" s="393"/>
      <c r="AG977" s="393"/>
      <c r="AH977" s="393"/>
    </row>
    <row r="978" spans="1:34" ht="12.7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c r="AE978" s="393"/>
      <c r="AF978" s="393"/>
      <c r="AG978" s="393"/>
      <c r="AH978" s="393"/>
    </row>
    <row r="979" spans="1:34" ht="12.7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c r="AE979" s="393"/>
      <c r="AF979" s="393"/>
      <c r="AG979" s="393"/>
      <c r="AH979" s="393"/>
    </row>
    <row r="980" spans="1:34" ht="12.7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c r="AE980" s="393"/>
      <c r="AF980" s="393"/>
      <c r="AG980" s="393"/>
      <c r="AH980" s="393"/>
    </row>
    <row r="981" spans="1:34" ht="12.7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c r="AE981" s="393"/>
      <c r="AF981" s="393"/>
      <c r="AG981" s="393"/>
      <c r="AH981" s="393"/>
    </row>
    <row r="982" spans="1:34" ht="12.7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c r="AE982" s="393"/>
      <c r="AF982" s="393"/>
      <c r="AG982" s="393"/>
      <c r="AH982" s="393"/>
    </row>
    <row r="983" spans="1:34" ht="12.7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c r="AE983" s="393"/>
      <c r="AF983" s="393"/>
      <c r="AG983" s="393"/>
      <c r="AH983" s="393"/>
    </row>
    <row r="984" spans="1:34" ht="12.7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c r="AA984" s="393"/>
      <c r="AB984" s="393"/>
      <c r="AC984" s="393"/>
      <c r="AD984" s="393"/>
      <c r="AE984" s="393"/>
      <c r="AF984" s="393"/>
      <c r="AG984" s="393"/>
      <c r="AH984" s="393"/>
    </row>
    <row r="985" spans="1:34" ht="12.7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c r="AA985" s="393"/>
      <c r="AB985" s="393"/>
      <c r="AC985" s="393"/>
      <c r="AD985" s="393"/>
      <c r="AE985" s="393"/>
      <c r="AF985" s="393"/>
      <c r="AG985" s="393"/>
      <c r="AH985" s="393"/>
    </row>
    <row r="986" spans="1:34" ht="12.7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c r="AA986" s="393"/>
      <c r="AB986" s="393"/>
      <c r="AC986" s="393"/>
      <c r="AD986" s="393"/>
      <c r="AE986" s="393"/>
      <c r="AF986" s="393"/>
      <c r="AG986" s="393"/>
      <c r="AH986" s="393"/>
    </row>
    <row r="987" spans="1:34" ht="12.7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c r="AA987" s="393"/>
      <c r="AB987" s="393"/>
      <c r="AC987" s="393"/>
      <c r="AD987" s="393"/>
      <c r="AE987" s="393"/>
      <c r="AF987" s="393"/>
      <c r="AG987" s="393"/>
      <c r="AH987" s="393"/>
    </row>
    <row r="988" spans="1:34" ht="12.7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c r="AA988" s="393"/>
      <c r="AB988" s="393"/>
      <c r="AC988" s="393"/>
      <c r="AD988" s="393"/>
      <c r="AE988" s="393"/>
      <c r="AF988" s="393"/>
      <c r="AG988" s="393"/>
      <c r="AH988" s="393"/>
    </row>
    <row r="989" spans="1:34" ht="12.7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c r="AA989" s="393"/>
      <c r="AB989" s="393"/>
      <c r="AC989" s="393"/>
      <c r="AD989" s="393"/>
      <c r="AE989" s="393"/>
      <c r="AF989" s="393"/>
      <c r="AG989" s="393"/>
      <c r="AH989" s="393"/>
    </row>
    <row r="990" spans="1:34" ht="12.7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c r="AA990" s="393"/>
      <c r="AB990" s="393"/>
      <c r="AC990" s="393"/>
      <c r="AD990" s="393"/>
      <c r="AE990" s="393"/>
      <c r="AF990" s="393"/>
      <c r="AG990" s="393"/>
      <c r="AH990" s="393"/>
    </row>
    <row r="991" spans="1:34" ht="12.7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c r="AA991" s="393"/>
      <c r="AB991" s="393"/>
      <c r="AC991" s="393"/>
      <c r="AD991" s="393"/>
      <c r="AE991" s="393"/>
      <c r="AF991" s="393"/>
      <c r="AG991" s="393"/>
      <c r="AH991" s="393"/>
    </row>
    <row r="992" spans="1:34" ht="12.7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c r="AA992" s="393"/>
      <c r="AB992" s="393"/>
      <c r="AC992" s="393"/>
      <c r="AD992" s="393"/>
      <c r="AE992" s="393"/>
      <c r="AF992" s="393"/>
      <c r="AG992" s="393"/>
      <c r="AH992" s="393"/>
    </row>
    <row r="993" spans="1:34" ht="12.7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c r="AA993" s="393"/>
      <c r="AB993" s="393"/>
      <c r="AC993" s="393"/>
      <c r="AD993" s="393"/>
      <c r="AE993" s="393"/>
      <c r="AF993" s="393"/>
      <c r="AG993" s="393"/>
      <c r="AH993" s="393"/>
    </row>
    <row r="994" spans="1:34" ht="12.7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c r="AA994" s="393"/>
      <c r="AB994" s="393"/>
      <c r="AC994" s="393"/>
      <c r="AD994" s="393"/>
      <c r="AE994" s="393"/>
      <c r="AF994" s="393"/>
      <c r="AG994" s="393"/>
      <c r="AH994" s="393"/>
    </row>
    <row r="995" spans="1:34" ht="12.7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c r="AA995" s="393"/>
      <c r="AB995" s="393"/>
      <c r="AC995" s="393"/>
      <c r="AD995" s="393"/>
      <c r="AE995" s="393"/>
      <c r="AF995" s="393"/>
      <c r="AG995" s="393"/>
      <c r="AH995" s="393"/>
    </row>
    <row r="996" spans="1:34" ht="12.7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c r="AA996" s="393"/>
      <c r="AB996" s="393"/>
      <c r="AC996" s="393"/>
      <c r="AD996" s="393"/>
      <c r="AE996" s="393"/>
      <c r="AF996" s="393"/>
      <c r="AG996" s="393"/>
      <c r="AH996" s="393"/>
    </row>
    <row r="997" spans="1:34" ht="12.7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c r="AA997" s="393"/>
      <c r="AB997" s="393"/>
      <c r="AC997" s="393"/>
      <c r="AD997" s="393"/>
      <c r="AE997" s="393"/>
      <c r="AF997" s="393"/>
      <c r="AG997" s="393"/>
      <c r="AH997" s="393"/>
    </row>
    <row r="998" spans="1:34" ht="12.7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c r="AA998" s="393"/>
      <c r="AB998" s="393"/>
      <c r="AC998" s="393"/>
      <c r="AD998" s="393"/>
      <c r="AE998" s="393"/>
      <c r="AF998" s="393"/>
      <c r="AG998" s="393"/>
      <c r="AH998" s="393"/>
    </row>
    <row r="999" spans="1:34" ht="12.7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c r="AA999" s="393"/>
      <c r="AB999" s="393"/>
      <c r="AC999" s="393"/>
      <c r="AD999" s="393"/>
      <c r="AE999" s="393"/>
      <c r="AF999" s="393"/>
      <c r="AG999" s="393"/>
      <c r="AH999" s="393"/>
    </row>
    <row r="1000" spans="1:34" ht="12.7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c r="AA1000" s="393"/>
      <c r="AB1000" s="393"/>
      <c r="AC1000" s="393"/>
      <c r="AD1000" s="393"/>
      <c r="AE1000" s="393"/>
      <c r="AF1000" s="393"/>
      <c r="AG1000" s="393"/>
      <c r="AH1000" s="393"/>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5" defaultRowHeight="15" customHeight="1"/>
  <cols>
    <col min="1" max="2" width="10" customWidth="1"/>
    <col min="3" max="3" width="34" customWidth="1"/>
    <col min="4" max="4" width="10" customWidth="1"/>
    <col min="5" max="5" width="17.33203125" customWidth="1"/>
    <col min="6" max="12" width="10" customWidth="1"/>
    <col min="13" max="13" width="55" customWidth="1"/>
    <col min="14" max="14" width="10" customWidth="1"/>
    <col min="15" max="15" width="18.1640625" customWidth="1"/>
    <col min="16" max="26" width="10" customWidth="1"/>
  </cols>
  <sheetData>
    <row r="1" spans="1:15">
      <c r="A1" s="170" t="s">
        <v>791</v>
      </c>
    </row>
    <row r="3" spans="1:15">
      <c r="A3" s="170" t="s">
        <v>792</v>
      </c>
      <c r="C3" s="170" t="s">
        <v>793</v>
      </c>
      <c r="E3" s="170" t="s">
        <v>794</v>
      </c>
      <c r="G3" s="170" t="s">
        <v>795</v>
      </c>
      <c r="I3" s="170" t="s">
        <v>796</v>
      </c>
      <c r="K3" s="170" t="s">
        <v>797</v>
      </c>
      <c r="M3" s="170" t="s">
        <v>798</v>
      </c>
      <c r="O3" s="170" t="s">
        <v>799</v>
      </c>
    </row>
    <row r="5" spans="1:15">
      <c r="A5" s="170" t="s">
        <v>21</v>
      </c>
      <c r="C5" s="170" t="s">
        <v>800</v>
      </c>
      <c r="D5" s="170">
        <v>1</v>
      </c>
      <c r="E5" s="170" t="s">
        <v>801</v>
      </c>
      <c r="G5" s="170" t="s">
        <v>15</v>
      </c>
      <c r="I5" s="170" t="s">
        <v>802</v>
      </c>
      <c r="K5" s="170" t="s">
        <v>539</v>
      </c>
      <c r="M5" s="170" t="s">
        <v>126</v>
      </c>
      <c r="O5" s="170" t="s">
        <v>803</v>
      </c>
    </row>
    <row r="6" spans="1:15">
      <c r="A6" s="170" t="s">
        <v>33</v>
      </c>
      <c r="C6" s="170" t="s">
        <v>804</v>
      </c>
      <c r="D6" s="170">
        <v>2</v>
      </c>
      <c r="E6" s="170" t="s">
        <v>805</v>
      </c>
      <c r="G6" s="170" t="s">
        <v>27</v>
      </c>
      <c r="I6" s="170" t="s">
        <v>806</v>
      </c>
      <c r="M6" s="170" t="s">
        <v>714</v>
      </c>
      <c r="O6" s="170" t="s">
        <v>807</v>
      </c>
    </row>
    <row r="7" spans="1:15">
      <c r="A7" s="170" t="s">
        <v>23</v>
      </c>
      <c r="D7" s="170">
        <v>3</v>
      </c>
      <c r="E7" s="170" t="s">
        <v>808</v>
      </c>
      <c r="G7" s="170" t="s">
        <v>46</v>
      </c>
      <c r="I7" s="170" t="s">
        <v>20</v>
      </c>
      <c r="M7" s="170" t="s">
        <v>744</v>
      </c>
      <c r="O7" s="170" t="s">
        <v>809</v>
      </c>
    </row>
    <row r="8" spans="1:15">
      <c r="D8" s="170">
        <v>4</v>
      </c>
      <c r="E8" s="170" t="s">
        <v>810</v>
      </c>
      <c r="G8" s="170" t="s">
        <v>26</v>
      </c>
      <c r="I8" s="170" t="s">
        <v>42</v>
      </c>
      <c r="M8" s="170" t="s">
        <v>771</v>
      </c>
      <c r="O8" s="170" t="s">
        <v>811</v>
      </c>
    </row>
    <row r="9" spans="1:15">
      <c r="D9" s="170">
        <v>5</v>
      </c>
      <c r="E9" s="170" t="s">
        <v>812</v>
      </c>
      <c r="G9" s="170" t="s">
        <v>813</v>
      </c>
      <c r="I9" s="170" t="s">
        <v>57</v>
      </c>
      <c r="O9" s="170" t="s">
        <v>814</v>
      </c>
    </row>
    <row r="10" spans="1:15">
      <c r="D10" s="170">
        <v>6</v>
      </c>
      <c r="E10" s="170" t="s">
        <v>815</v>
      </c>
      <c r="G10" s="170" t="s">
        <v>816</v>
      </c>
      <c r="I10" s="170" t="s">
        <v>62</v>
      </c>
      <c r="O10" s="170" t="s">
        <v>817</v>
      </c>
    </row>
    <row r="11" spans="1:15">
      <c r="D11" s="170">
        <v>7</v>
      </c>
      <c r="E11" s="170" t="s">
        <v>818</v>
      </c>
      <c r="I11" s="170" t="s">
        <v>816</v>
      </c>
    </row>
    <row r="12" spans="1:15">
      <c r="D12" s="170">
        <v>8</v>
      </c>
      <c r="E12" s="170" t="s">
        <v>819</v>
      </c>
    </row>
    <row r="13" spans="1:15">
      <c r="D13" s="170">
        <v>9</v>
      </c>
      <c r="E13" s="170" t="s">
        <v>820</v>
      </c>
    </row>
    <row r="14" spans="1:15">
      <c r="D14" s="170">
        <v>10</v>
      </c>
      <c r="E14" s="170" t="s">
        <v>821</v>
      </c>
    </row>
    <row r="15" spans="1:15">
      <c r="D15" s="170">
        <v>11</v>
      </c>
      <c r="E15" s="170" t="s">
        <v>822</v>
      </c>
    </row>
    <row r="16" spans="1:15">
      <c r="D16" s="170">
        <v>12</v>
      </c>
      <c r="E16" s="170" t="s">
        <v>823</v>
      </c>
    </row>
    <row r="17" spans="4:14">
      <c r="D17" s="170">
        <v>13</v>
      </c>
      <c r="E17" s="170" t="s">
        <v>824</v>
      </c>
    </row>
    <row r="18" spans="4:14">
      <c r="D18" s="170">
        <v>14</v>
      </c>
      <c r="E18" s="170" t="s">
        <v>825</v>
      </c>
    </row>
    <row r="19" spans="4:14">
      <c r="D19" s="170">
        <v>15</v>
      </c>
      <c r="E19" s="170" t="s">
        <v>826</v>
      </c>
    </row>
    <row r="20" spans="4:14">
      <c r="D20" s="170">
        <v>16</v>
      </c>
      <c r="E20" s="170" t="s">
        <v>827</v>
      </c>
    </row>
    <row r="21" spans="4:14" ht="15.75" customHeight="1">
      <c r="D21" s="170">
        <v>17</v>
      </c>
      <c r="E21" s="170" t="s">
        <v>828</v>
      </c>
      <c r="I21" s="170" t="s">
        <v>829</v>
      </c>
      <c r="N21" s="170" t="s">
        <v>830</v>
      </c>
    </row>
    <row r="22" spans="4:14" ht="15.75" customHeight="1">
      <c r="D22" s="170">
        <v>18</v>
      </c>
      <c r="E22" s="170" t="s">
        <v>831</v>
      </c>
    </row>
    <row r="23" spans="4:14" ht="15.75" customHeight="1">
      <c r="D23" s="170">
        <v>19</v>
      </c>
      <c r="E23" s="170" t="s">
        <v>832</v>
      </c>
      <c r="I23" s="170" t="s">
        <v>833</v>
      </c>
      <c r="N23" s="170" t="s">
        <v>834</v>
      </c>
    </row>
    <row r="24" spans="4:14" ht="15.75" customHeight="1">
      <c r="D24" s="170">
        <v>20</v>
      </c>
      <c r="E24" s="170" t="s">
        <v>835</v>
      </c>
      <c r="I24" s="170" t="s">
        <v>836</v>
      </c>
      <c r="N24" s="170" t="s">
        <v>837</v>
      </c>
    </row>
    <row r="25" spans="4:14" ht="15.75" customHeight="1">
      <c r="I25" s="170" t="s">
        <v>838</v>
      </c>
      <c r="N25" s="170" t="s">
        <v>839</v>
      </c>
    </row>
    <row r="26" spans="4:14" ht="15.75" customHeight="1">
      <c r="I26" s="170" t="s">
        <v>840</v>
      </c>
      <c r="N26" s="170" t="s">
        <v>841</v>
      </c>
    </row>
    <row r="27" spans="4:14" ht="15.75" customHeight="1">
      <c r="I27" s="170" t="s">
        <v>842</v>
      </c>
      <c r="N27" s="170" t="s">
        <v>843</v>
      </c>
    </row>
    <row r="28" spans="4:14" ht="15.75" customHeight="1">
      <c r="N28" s="170" t="s">
        <v>844</v>
      </c>
    </row>
    <row r="29" spans="4:14" ht="15.75" customHeight="1">
      <c r="N29" s="170" t="s">
        <v>845</v>
      </c>
    </row>
    <row r="30" spans="4:14" ht="15.75" customHeight="1">
      <c r="I30" s="170" t="s">
        <v>846</v>
      </c>
      <c r="N30" s="170" t="s">
        <v>847</v>
      </c>
    </row>
    <row r="31" spans="4:14" ht="15.75" customHeight="1">
      <c r="N31" s="170" t="s">
        <v>848</v>
      </c>
    </row>
    <row r="32" spans="4:14" ht="15.75" customHeight="1">
      <c r="I32" s="170" t="s">
        <v>849</v>
      </c>
      <c r="N32" s="170" t="s">
        <v>850</v>
      </c>
    </row>
    <row r="33" spans="8:14" ht="15.75" customHeight="1">
      <c r="I33" s="170" t="s">
        <v>851</v>
      </c>
      <c r="N33" s="170" t="s">
        <v>852</v>
      </c>
    </row>
    <row r="34" spans="8:14" ht="15.75" customHeight="1">
      <c r="I34" s="170" t="s">
        <v>853</v>
      </c>
    </row>
    <row r="35" spans="8:14" ht="15.75" customHeight="1">
      <c r="I35" s="170" t="s">
        <v>854</v>
      </c>
    </row>
    <row r="36" spans="8:14" ht="15.75" customHeight="1"/>
    <row r="37" spans="8:14" ht="15.75" customHeight="1"/>
    <row r="38" spans="8:14" ht="15.75" customHeight="1">
      <c r="I38" s="170" t="s">
        <v>855</v>
      </c>
      <c r="L38" s="170" t="s">
        <v>856</v>
      </c>
      <c r="M38" s="170" t="s">
        <v>857</v>
      </c>
      <c r="N38" s="170" t="s">
        <v>858</v>
      </c>
    </row>
    <row r="39" spans="8:14" ht="15.75" customHeight="1"/>
    <row r="40" spans="8:14" ht="15.75" customHeight="1">
      <c r="H40" s="170" t="s">
        <v>859</v>
      </c>
      <c r="I40" s="170" t="s">
        <v>860</v>
      </c>
      <c r="L40" s="53" t="s">
        <v>861</v>
      </c>
      <c r="M40" s="170" t="s">
        <v>862</v>
      </c>
      <c r="N40" s="170" t="s">
        <v>863</v>
      </c>
    </row>
    <row r="41" spans="8:14" ht="15.75" customHeight="1">
      <c r="I41" s="170" t="s">
        <v>864</v>
      </c>
      <c r="L41" s="53" t="s">
        <v>865</v>
      </c>
      <c r="M41" s="170" t="s">
        <v>866</v>
      </c>
      <c r="N41" s="170" t="s">
        <v>867</v>
      </c>
    </row>
    <row r="42" spans="8:14" ht="15.75" customHeight="1">
      <c r="I42" s="170" t="s">
        <v>868</v>
      </c>
      <c r="L42" s="53" t="s">
        <v>869</v>
      </c>
      <c r="N42" s="170" t="s">
        <v>870</v>
      </c>
    </row>
    <row r="43" spans="8:14" ht="15.75" customHeight="1">
      <c r="I43" s="170" t="s">
        <v>871</v>
      </c>
      <c r="L43" s="53" t="s">
        <v>872</v>
      </c>
      <c r="N43" s="170" t="s">
        <v>873</v>
      </c>
    </row>
    <row r="44" spans="8:14" ht="15.75" customHeight="1">
      <c r="I44" s="170" t="s">
        <v>874</v>
      </c>
      <c r="N44" s="170" t="s">
        <v>875</v>
      </c>
    </row>
    <row r="45" spans="8:14" ht="15.75" customHeight="1">
      <c r="I45" s="170" t="s">
        <v>876</v>
      </c>
      <c r="N45" s="170" t="s">
        <v>877</v>
      </c>
    </row>
    <row r="46" spans="8:14" ht="15.75" customHeight="1"/>
    <row r="47" spans="8:14" ht="15.75" customHeight="1"/>
    <row r="48" spans="8: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3E626A79-5E54-42DB-BF36-119916C99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39</vt:i4>
      </vt:variant>
      <vt:variant>
        <vt:lpstr>Rangos con nombre</vt:lpstr>
      </vt:variant>
      <vt:variant>
        <vt:i4>27</vt:i4>
      </vt:variant>
    </vt:vector>
  </HeadingPairs>
  <TitlesOfParts>
    <vt:vector size="66" baseType="lpstr">
      <vt:lpstr>Datos</vt:lpstr>
      <vt:lpstr>Actividades_proyecto </vt:lpstr>
      <vt:lpstr>HV_BaseEstratificacion</vt:lpstr>
      <vt:lpstr>ACTIVIDAD_1</vt:lpstr>
      <vt:lpstr>HV 1</vt:lpstr>
      <vt:lpstr>ACTIVIDAD_2</vt:lpstr>
      <vt:lpstr>HV 2</vt:lpstr>
      <vt:lpstr>HV 3</vt:lpstr>
      <vt:lpstr>ACTIVIDAD_3</vt:lpstr>
      <vt:lpstr>HV 4</vt:lpstr>
      <vt:lpstr>HV 5</vt:lpstr>
      <vt:lpstr>ACTIVIDAD_4</vt:lpstr>
      <vt:lpstr>ACTIVIDAD_5</vt:lpstr>
      <vt:lpstr>ACTIVIDAD_6</vt:lpstr>
      <vt:lpstr>HV 6</vt:lpstr>
      <vt:lpstr>HV 7</vt:lpstr>
      <vt:lpstr>ACTIVIDAD_7</vt:lpstr>
      <vt:lpstr>ACTIVIDAD_8</vt:lpstr>
      <vt:lpstr>HV 8</vt:lpstr>
      <vt:lpstr>HV META PDD</vt:lpstr>
      <vt:lpstr>PMR</vt:lpstr>
      <vt:lpstr>PRODUCTO_MGA</vt:lpstr>
      <vt:lpstr>META_PDD</vt:lpstr>
      <vt:lpstr>TERRITORIALIZACIÓN</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META_PDD!Área_de_impresión</vt:lpstr>
      <vt:lpstr>PMR!Área_de_impresión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McAllister Granados González</cp:lastModifiedBy>
  <cp:revision/>
  <cp:lastPrinted>2025-06-27T04:04:44Z</cp:lastPrinted>
  <dcterms:created xsi:type="dcterms:W3CDTF">2016-04-29T15:11:54Z</dcterms:created>
  <dcterms:modified xsi:type="dcterms:W3CDTF">2025-06-27T04:06:07Z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